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oleObject" PartName="/xl/embeddings/oleObject6.bin"/>
  <Override ContentType="application/vnd.openxmlformats-officedocument.oleObject" PartName="/xl/embeddings/oleObject1.bin"/>
  <Override ContentType="application/vnd.openxmlformats-officedocument.oleObject" PartName="/xl/embeddings/oleObject2.bin"/>
  <Override ContentType="application/vnd.openxmlformats-officedocument.oleObject" PartName="/xl/embeddings/oleObject7.bin"/>
  <Override ContentType="application/vnd.openxmlformats-officedocument.oleObject" PartName="/xl/embeddings/oleObject8.bin"/>
  <Override ContentType="application/vnd.openxmlformats-officedocument.oleObject" PartName="/xl/embeddings/oleObject4.bin"/>
  <Override ContentType="application/vnd.openxmlformats-officedocument.oleObject" PartName="/xl/embeddings/oleObject5.bin"/>
  <Override ContentType="application/vnd.openxmlformats-officedocument.oleObject" PartName="/xl/embeddings/oleObject9.bin"/>
  <Override ContentType="application/vnd.openxmlformats-officedocument.oleObject" PartName="/xl/embeddings/oleObject3.bin"/>
  <Override ContentType="application/vnd.openxmlformats-officedocument.oleObject" PartName="/xl/embeddings/oleObject10.bin"/>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EP SUMMARY" sheetId="2" r:id="rId5"/>
    <sheet state="visible" name="PREAMBLE" sheetId="3" r:id="rId6"/>
    <sheet state="visible" name="MAKES - MEP " sheetId="4" r:id="rId7"/>
    <sheet state="visible" name="ELEC  BOQ" sheetId="5" r:id="rId8"/>
    <sheet state="visible" name="LGT BOQ" sheetId="6" r:id="rId9"/>
    <sheet state="visible" name="HVAC BOQ" sheetId="7" r:id="rId10"/>
    <sheet state="visible" name="FIRE &amp; SAFETY" sheetId="8" r:id="rId11"/>
    <sheet state="visible" name="ACS &amp; CCTV " sheetId="9" r:id="rId12"/>
  </sheets>
  <definedNames>
    <definedName localSheetId="11" name="__________________________________tem1">{#N/A,#N/A,TRUE,"Front";#N/A,#N/A,TRUE,"Simple Letter";#N/A,#N/A,TRUE,"Inside";#N/A,#N/A,TRUE,"Contents";#N/A,#N/A,TRUE,"Basis";#N/A,#N/A,TRUE,"Inclusions";#N/A,#N/A,TRUE,"Exclusions";#N/A,#N/A,TRUE,"Areas";#N/A,#N/A,TRUE,"Summary";#N/A,#N/A,TRUE,"Detail"}</definedName>
    <definedName localSheetId="16" name="__________________________________tem1">{#N/A,#N/A,TRUE,"Front";#N/A,#N/A,TRUE,"Simple Letter";#N/A,#N/A,TRUE,"Inside";#N/A,#N/A,TRUE,"Contents";#N/A,#N/A,TRUE,"Basis";#N/A,#N/A,TRUE,"Inclusions";#N/A,#N/A,TRUE,"Exclusions";#N/A,#N/A,TRUE,"Areas";#N/A,#N/A,TRUE,"Summary";#N/A,#N/A,TRUE,"Detail"}</definedName>
    <definedName name="__________________________________tem1">{#N/A,#N/A,TRUE,"Front";#N/A,#N/A,TRUE,"Simple Letter";#N/A,#N/A,TRUE,"Inside";#N/A,#N/A,TRUE,"Contents";#N/A,#N/A,TRUE,"Basis";#N/A,#N/A,TRUE,"Inclusions";#N/A,#N/A,TRUE,"Exclusions";#N/A,#N/A,TRUE,"Areas";#N/A,#N/A,TRUE,"Summary";#N/A,#N/A,TRUE,"Detail"}</definedName>
    <definedName localSheetId="11" name="_________________________________tem1">{#N/A,#N/A,TRUE,"Front";#N/A,#N/A,TRUE,"Simple Letter";#N/A,#N/A,TRUE,"Inside";#N/A,#N/A,TRUE,"Contents";#N/A,#N/A,TRUE,"Basis";#N/A,#N/A,TRUE,"Inclusions";#N/A,#N/A,TRUE,"Exclusions";#N/A,#N/A,TRUE,"Areas";#N/A,#N/A,TRUE,"Summary";#N/A,#N/A,TRUE,"Detail"}</definedName>
    <definedName localSheetId="16" name="_________________________________tem1">{#N/A,#N/A,TRUE,"Front";#N/A,#N/A,TRUE,"Simple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localSheetId="11" name="________________________________tem1">{#N/A,#N/A,TRUE,"Front";#N/A,#N/A,TRUE,"Simple Letter";#N/A,#N/A,TRUE,"Inside";#N/A,#N/A,TRUE,"Contents";#N/A,#N/A,TRUE,"Basis";#N/A,#N/A,TRUE,"Inclusions";#N/A,#N/A,TRUE,"Exclusions";#N/A,#N/A,TRUE,"Areas";#N/A,#N/A,TRUE,"Summary";#N/A,#N/A,TRUE,"Detail"}</definedName>
    <definedName localSheetId="16" name="________________________________tem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localSheetId="11" name="_______________________________hp10">{#N/A,#N/A,TRUE,"Front";#N/A,#N/A,TRUE,"Simple Letter";#N/A,#N/A,TRUE,"Inside";#N/A,#N/A,TRUE,"Contents";#N/A,#N/A,TRUE,"Basis";#N/A,#N/A,TRUE,"Inclusions";#N/A,#N/A,TRUE,"Exclusions";#N/A,#N/A,TRUE,"Areas";#N/A,#N/A,TRUE,"Summary";#N/A,#N/A,TRUE,"Detail"}</definedName>
    <definedName localSheetId="16" name="_______________________________hp10">{#N/A,#N/A,TRUE,"Front";#N/A,#N/A,TRUE,"Simple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localSheetId="11" name="_______________________________tem1">{#N/A,#N/A,TRUE,"Front";#N/A,#N/A,TRUE,"Simple Letter";#N/A,#N/A,TRUE,"Inside";#N/A,#N/A,TRUE,"Contents";#N/A,#N/A,TRUE,"Basis";#N/A,#N/A,TRUE,"Inclusions";#N/A,#N/A,TRUE,"Exclusions";#N/A,#N/A,TRUE,"Areas";#N/A,#N/A,TRUE,"Summary";#N/A,#N/A,TRUE,"Detail"}</definedName>
    <definedName localSheetId="16" name="_______________________________tem1">{#N/A,#N/A,TRUE,"Front";#N/A,#N/A,TRUE,"Simple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localSheetId="11" name="______________________________tem1">{#N/A,#N/A,TRUE,"Front";#N/A,#N/A,TRUE,"Simple Letter";#N/A,#N/A,TRUE,"Inside";#N/A,#N/A,TRUE,"Contents";#N/A,#N/A,TRUE,"Basis";#N/A,#N/A,TRUE,"Inclusions";#N/A,#N/A,TRUE,"Exclusions";#N/A,#N/A,TRUE,"Areas";#N/A,#N/A,TRUE,"Summary";#N/A,#N/A,TRUE,"Detail"}</definedName>
    <definedName localSheetId="16" name="______________________________tem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localSheetId="11" name="_____________________________hp10">{#N/A,#N/A,TRUE,"Front";#N/A,#N/A,TRUE,"Simple Letter";#N/A,#N/A,TRUE,"Inside";#N/A,#N/A,TRUE,"Contents";#N/A,#N/A,TRUE,"Basis";#N/A,#N/A,TRUE,"Inclusions";#N/A,#N/A,TRUE,"Exclusions";#N/A,#N/A,TRUE,"Areas";#N/A,#N/A,TRUE,"Summary";#N/A,#N/A,TRUE,"Detail"}</definedName>
    <definedName localSheetId="16" name="_____________________________hp10">{#N/A,#N/A,TRUE,"Front";#N/A,#N/A,TRUE,"Simple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localSheetId="11" name="_____________________________tem1">{#N/A,#N/A,TRUE,"Front";#N/A,#N/A,TRUE,"Simple Letter";#N/A,#N/A,TRUE,"Inside";#N/A,#N/A,TRUE,"Contents";#N/A,#N/A,TRUE,"Basis";#N/A,#N/A,TRUE,"Inclusions";#N/A,#N/A,TRUE,"Exclusions";#N/A,#N/A,TRUE,"Areas";#N/A,#N/A,TRUE,"Summary";#N/A,#N/A,TRUE,"Detail"}</definedName>
    <definedName localSheetId="16" name="_____________________________tem1">{#N/A,#N/A,TRUE,"Front";#N/A,#N/A,TRUE,"Simple Letter";#N/A,#N/A,TRUE,"Inside";#N/A,#N/A,TRUE,"Contents";#N/A,#N/A,TRUE,"Basis";#N/A,#N/A,TRUE,"Inclusions";#N/A,#N/A,TRUE,"Exclusions";#N/A,#N/A,TRUE,"Areas";#N/A,#N/A,TRUE,"Summary";#N/A,#N/A,TRUE,"Detail"}</definedName>
    <definedName name="_____________________________tem1">{#N/A,#N/A,TRUE,"Front";#N/A,#N/A,TRUE,"Simple Letter";#N/A,#N/A,TRUE,"Inside";#N/A,#N/A,TRUE,"Contents";#N/A,#N/A,TRUE,"Basis";#N/A,#N/A,TRUE,"Inclusions";#N/A,#N/A,TRUE,"Exclusions";#N/A,#N/A,TRUE,"Areas";#N/A,#N/A,TRUE,"Summary";#N/A,#N/A,TRUE,"Detail"}</definedName>
    <definedName localSheetId="11" name="____________________________hp10">{#N/A,#N/A,TRUE,"Front";#N/A,#N/A,TRUE,"Simple Letter";#N/A,#N/A,TRUE,"Inside";#N/A,#N/A,TRUE,"Contents";#N/A,#N/A,TRUE,"Basis";#N/A,#N/A,TRUE,"Inclusions";#N/A,#N/A,TRUE,"Exclusions";#N/A,#N/A,TRUE,"Areas";#N/A,#N/A,TRUE,"Summary";#N/A,#N/A,TRUE,"Detail"}</definedName>
    <definedName localSheetId="16" name="____________________________hp10">{#N/A,#N/A,TRUE,"Front";#N/A,#N/A,TRUE,"Simple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localSheetId="11" name="____________________________RAB002">{#N/A,#N/A,TRUE,"Front";#N/A,#N/A,TRUE,"Simple Letter";#N/A,#N/A,TRUE,"Inside";#N/A,#N/A,TRUE,"Contents";#N/A,#N/A,TRUE,"Basis";#N/A,#N/A,TRUE,"Inclusions";#N/A,#N/A,TRUE,"Exclusions";#N/A,#N/A,TRUE,"Areas";#N/A,#N/A,TRUE,"Summary";#N/A,#N/A,TRUE,"Detail"}</definedName>
    <definedName localSheetId="16" name="____________________________RAB002">{#N/A,#N/A,TRUE,"Front";#N/A,#N/A,TRUE,"Simple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localSheetId="11" name="____________________________tem1">{#N/A,#N/A,TRUE,"Front";#N/A,#N/A,TRUE,"Simple Letter";#N/A,#N/A,TRUE,"Inside";#N/A,#N/A,TRUE,"Contents";#N/A,#N/A,TRUE,"Basis";#N/A,#N/A,TRUE,"Inclusions";#N/A,#N/A,TRUE,"Exclusions";#N/A,#N/A,TRUE,"Areas";#N/A,#N/A,TRUE,"Summary";#N/A,#N/A,TRUE,"Detail"}</definedName>
    <definedName localSheetId="16" name="____________________________tem1">{#N/A,#N/A,TRUE,"Front";#N/A,#N/A,TRUE,"Simple Letter";#N/A,#N/A,TRUE,"Inside";#N/A,#N/A,TRUE,"Contents";#N/A,#N/A,TRUE,"Basis";#N/A,#N/A,TRUE,"Inclusions";#N/A,#N/A,TRUE,"Exclusions";#N/A,#N/A,TRUE,"Areas";#N/A,#N/A,TRUE,"Summary";#N/A,#N/A,TRUE,"Detail"}</definedName>
    <definedName name="____________________________tem1">{#N/A,#N/A,TRUE,"Front";#N/A,#N/A,TRUE,"Simple Letter";#N/A,#N/A,TRUE,"Inside";#N/A,#N/A,TRUE,"Contents";#N/A,#N/A,TRUE,"Basis";#N/A,#N/A,TRUE,"Inclusions";#N/A,#N/A,TRUE,"Exclusions";#N/A,#N/A,TRUE,"Areas";#N/A,#N/A,TRUE,"Summary";#N/A,#N/A,TRUE,"Detail"}</definedName>
    <definedName localSheetId="11" name="___________________________hp10">{#N/A,#N/A,TRUE,"Front";#N/A,#N/A,TRUE,"Simple Letter";#N/A,#N/A,TRUE,"Inside";#N/A,#N/A,TRUE,"Contents";#N/A,#N/A,TRUE,"Basis";#N/A,#N/A,TRUE,"Inclusions";#N/A,#N/A,TRUE,"Exclusions";#N/A,#N/A,TRUE,"Areas";#N/A,#N/A,TRUE,"Summary";#N/A,#N/A,TRUE,"Detail"}</definedName>
    <definedName localSheetId="16" name="___________________________hp10">{#N/A,#N/A,TRUE,"Front";#N/A,#N/A,TRUE,"Simple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localSheetId="11" name="___________________________RAB002">{#N/A,#N/A,TRUE,"Front";#N/A,#N/A,TRUE,"Simple Letter";#N/A,#N/A,TRUE,"Inside";#N/A,#N/A,TRUE,"Contents";#N/A,#N/A,TRUE,"Basis";#N/A,#N/A,TRUE,"Inclusions";#N/A,#N/A,TRUE,"Exclusions";#N/A,#N/A,TRUE,"Areas";#N/A,#N/A,TRUE,"Summary";#N/A,#N/A,TRUE,"Detail"}</definedName>
    <definedName localSheetId="16" name="___________________________RAB002">{#N/A,#N/A,TRUE,"Front";#N/A,#N/A,TRUE,"Simple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localSheetId="11" name="___________________________tem1">{#N/A,#N/A,TRUE,"Front";#N/A,#N/A,TRUE,"Simple Letter";#N/A,#N/A,TRUE,"Inside";#N/A,#N/A,TRUE,"Contents";#N/A,#N/A,TRUE,"Basis";#N/A,#N/A,TRUE,"Inclusions";#N/A,#N/A,TRUE,"Exclusions";#N/A,#N/A,TRUE,"Areas";#N/A,#N/A,TRUE,"Summary";#N/A,#N/A,TRUE,"Detail"}</definedName>
    <definedName localSheetId="16" name="___________________________tem1">{#N/A,#N/A,TRUE,"Front";#N/A,#N/A,TRUE,"Simple Letter";#N/A,#N/A,TRUE,"Inside";#N/A,#N/A,TRUE,"Contents";#N/A,#N/A,TRUE,"Basis";#N/A,#N/A,TRUE,"Inclusions";#N/A,#N/A,TRUE,"Exclusions";#N/A,#N/A,TRUE,"Areas";#N/A,#N/A,TRUE,"Summary";#N/A,#N/A,TRUE,"Detail"}</definedName>
    <definedName name="___________________________tem1">{#N/A,#N/A,TRUE,"Front";#N/A,#N/A,TRUE,"Simple Letter";#N/A,#N/A,TRUE,"Inside";#N/A,#N/A,TRUE,"Contents";#N/A,#N/A,TRUE,"Basis";#N/A,#N/A,TRUE,"Inclusions";#N/A,#N/A,TRUE,"Exclusions";#N/A,#N/A,TRUE,"Areas";#N/A,#N/A,TRUE,"Summary";#N/A,#N/A,TRUE,"Detail"}</definedName>
    <definedName localSheetId="11" name="__________________________hp10">{#N/A,#N/A,TRUE,"Front";#N/A,#N/A,TRUE,"Simple Letter";#N/A,#N/A,TRUE,"Inside";#N/A,#N/A,TRUE,"Contents";#N/A,#N/A,TRUE,"Basis";#N/A,#N/A,TRUE,"Inclusions";#N/A,#N/A,TRUE,"Exclusions";#N/A,#N/A,TRUE,"Areas";#N/A,#N/A,TRUE,"Summary";#N/A,#N/A,TRUE,"Detail"}</definedName>
    <definedName localSheetId="16" name="__________________________hp10">{#N/A,#N/A,TRUE,"Front";#N/A,#N/A,TRUE,"Simple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localSheetId="11" name="__________________________RAB002">{#N/A,#N/A,TRUE,"Front";#N/A,#N/A,TRUE,"Simple Letter";#N/A,#N/A,TRUE,"Inside";#N/A,#N/A,TRUE,"Contents";#N/A,#N/A,TRUE,"Basis";#N/A,#N/A,TRUE,"Inclusions";#N/A,#N/A,TRUE,"Exclusions";#N/A,#N/A,TRUE,"Areas";#N/A,#N/A,TRUE,"Summary";#N/A,#N/A,TRUE,"Detail"}</definedName>
    <definedName localSheetId="16" name="__________________________RAB002">{#N/A,#N/A,TRUE,"Front";#N/A,#N/A,TRUE,"Simple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localSheetId="11" name="__________________________tem1">{#N/A,#N/A,TRUE,"Front";#N/A,#N/A,TRUE,"Simple Letter";#N/A,#N/A,TRUE,"Inside";#N/A,#N/A,TRUE,"Contents";#N/A,#N/A,TRUE,"Basis";#N/A,#N/A,TRUE,"Inclusions";#N/A,#N/A,TRUE,"Exclusions";#N/A,#N/A,TRUE,"Areas";#N/A,#N/A,TRUE,"Summary";#N/A,#N/A,TRUE,"Detail"}</definedName>
    <definedName localSheetId="16" name="__________________________tem1">{#N/A,#N/A,TRUE,"Front";#N/A,#N/A,TRUE,"Simple Letter";#N/A,#N/A,TRUE,"Inside";#N/A,#N/A,TRUE,"Contents";#N/A,#N/A,TRUE,"Basis";#N/A,#N/A,TRUE,"Inclusions";#N/A,#N/A,TRUE,"Exclusions";#N/A,#N/A,TRUE,"Areas";#N/A,#N/A,TRUE,"Summary";#N/A,#N/A,TRUE,"Detail"}</definedName>
    <definedName name="__________________________tem1">{#N/A,#N/A,TRUE,"Front";#N/A,#N/A,TRUE,"Simple Letter";#N/A,#N/A,TRUE,"Inside";#N/A,#N/A,TRUE,"Contents";#N/A,#N/A,TRUE,"Basis";#N/A,#N/A,TRUE,"Inclusions";#N/A,#N/A,TRUE,"Exclusions";#N/A,#N/A,TRUE,"Areas";#N/A,#N/A,TRUE,"Summary";#N/A,#N/A,TRUE,"Detail"}</definedName>
    <definedName localSheetId="11" name="__________________________tm3">{#N/A,#N/A,TRUE,"Front";#N/A,#N/A,TRUE,"Simple Letter";#N/A,#N/A,TRUE,"Inside";#N/A,#N/A,TRUE,"Contents";#N/A,#N/A,TRUE,"Basis";#N/A,#N/A,TRUE,"Inclusions";#N/A,#N/A,TRUE,"Exclusions";#N/A,#N/A,TRUE,"Areas";#N/A,#N/A,TRUE,"Summary";#N/A,#N/A,TRUE,"Detail"}</definedName>
    <definedName localSheetId="16" name="__________________________tm3">{#N/A,#N/A,TRUE,"Front";#N/A,#N/A,TRUE,"Simple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localSheetId="11" name="_________________________cat12">{#N/A,#N/A,TRUE,"Front";#N/A,#N/A,TRUE,"Simple Letter";#N/A,#N/A,TRUE,"Inside";#N/A,#N/A,TRUE,"Contents";#N/A,#N/A,TRUE,"Basis";#N/A,#N/A,TRUE,"Inclusions";#N/A,#N/A,TRUE,"Exclusions";#N/A,#N/A,TRUE,"Areas";#N/A,#N/A,TRUE,"Summary";#N/A,#N/A,TRUE,"Detail"}</definedName>
    <definedName localSheetId="16" name="_________________________cat12">{#N/A,#N/A,TRUE,"Front";#N/A,#N/A,TRUE,"Simple Letter";#N/A,#N/A,TRUE,"Inside";#N/A,#N/A,TRUE,"Contents";#N/A,#N/A,TRUE,"Basis";#N/A,#N/A,TRUE,"Inclusions";#N/A,#N/A,TRUE,"Exclusions";#N/A,#N/A,TRUE,"Areas";#N/A,#N/A,TRUE,"Summary";#N/A,#N/A,TRUE,"Detail"}</definedName>
    <definedName name="_________________________cat12">{#N/A,#N/A,TRUE,"Front";#N/A,#N/A,TRUE,"Simple Letter";#N/A,#N/A,TRUE,"Inside";#N/A,#N/A,TRUE,"Contents";#N/A,#N/A,TRUE,"Basis";#N/A,#N/A,TRUE,"Inclusions";#N/A,#N/A,TRUE,"Exclusions";#N/A,#N/A,TRUE,"Areas";#N/A,#N/A,TRUE,"Summary";#N/A,#N/A,TRUE,"Detail"}</definedName>
    <definedName localSheetId="11" name="_________________________hp10">{#N/A,#N/A,TRUE,"Front";#N/A,#N/A,TRUE,"Simple Letter";#N/A,#N/A,TRUE,"Inside";#N/A,#N/A,TRUE,"Contents";#N/A,#N/A,TRUE,"Basis";#N/A,#N/A,TRUE,"Inclusions";#N/A,#N/A,TRUE,"Exclusions";#N/A,#N/A,TRUE,"Areas";#N/A,#N/A,TRUE,"Summary";#N/A,#N/A,TRUE,"Detail"}</definedName>
    <definedName localSheetId="16" name="_________________________hp10">{#N/A,#N/A,TRUE,"Front";#N/A,#N/A,TRUE,"Simple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localSheetId="11" name="_________________________RAB002">{#N/A,#N/A,TRUE,"Front";#N/A,#N/A,TRUE,"Simple Letter";#N/A,#N/A,TRUE,"Inside";#N/A,#N/A,TRUE,"Contents";#N/A,#N/A,TRUE,"Basis";#N/A,#N/A,TRUE,"Inclusions";#N/A,#N/A,TRUE,"Exclusions";#N/A,#N/A,TRUE,"Areas";#N/A,#N/A,TRUE,"Summary";#N/A,#N/A,TRUE,"Detail"}</definedName>
    <definedName localSheetId="16" name="_________________________RAB002">{#N/A,#N/A,TRUE,"Front";#N/A,#N/A,TRUE,"Simple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localSheetId="11" name="_________________________tem1">{#N/A,#N/A,TRUE,"Front";#N/A,#N/A,TRUE,"Simple Letter";#N/A,#N/A,TRUE,"Inside";#N/A,#N/A,TRUE,"Contents";#N/A,#N/A,TRUE,"Basis";#N/A,#N/A,TRUE,"Inclusions";#N/A,#N/A,TRUE,"Exclusions";#N/A,#N/A,TRUE,"Areas";#N/A,#N/A,TRUE,"Summary";#N/A,#N/A,TRUE,"Detail"}</definedName>
    <definedName localSheetId="16" name="_________________________tem1">{#N/A,#N/A,TRUE,"Front";#N/A,#N/A,TRUE,"Simple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localSheetId="11" name="_________________________tm3">{#N/A,#N/A,TRUE,"Front";#N/A,#N/A,TRUE,"Simple Letter";#N/A,#N/A,TRUE,"Inside";#N/A,#N/A,TRUE,"Contents";#N/A,#N/A,TRUE,"Basis";#N/A,#N/A,TRUE,"Inclusions";#N/A,#N/A,TRUE,"Exclusions";#N/A,#N/A,TRUE,"Areas";#N/A,#N/A,TRUE,"Summary";#N/A,#N/A,TRUE,"Detail"}</definedName>
    <definedName localSheetId="16" name="_________________________tm3">{#N/A,#N/A,TRUE,"Front";#N/A,#N/A,TRUE,"Simple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localSheetId="11" name="________________________cat12">{#N/A,#N/A,TRUE,"Front";#N/A,#N/A,TRUE,"Simple Letter";#N/A,#N/A,TRUE,"Inside";#N/A,#N/A,TRUE,"Contents";#N/A,#N/A,TRUE,"Basis";#N/A,#N/A,TRUE,"Inclusions";#N/A,#N/A,TRUE,"Exclusions";#N/A,#N/A,TRUE,"Areas";#N/A,#N/A,TRUE,"Summary";#N/A,#N/A,TRUE,"Detail"}</definedName>
    <definedName localSheetId="16" name="________________________cat12">{#N/A,#N/A,TRUE,"Front";#N/A,#N/A,TRUE,"Simple Letter";#N/A,#N/A,TRUE,"Inside";#N/A,#N/A,TRUE,"Contents";#N/A,#N/A,TRUE,"Basis";#N/A,#N/A,TRUE,"Inclusions";#N/A,#N/A,TRUE,"Exclusions";#N/A,#N/A,TRUE,"Areas";#N/A,#N/A,TRUE,"Summary";#N/A,#N/A,TRUE,"Detail"}</definedName>
    <definedName name="________________________cat12">{#N/A,#N/A,TRUE,"Front";#N/A,#N/A,TRUE,"Simple Letter";#N/A,#N/A,TRUE,"Inside";#N/A,#N/A,TRUE,"Contents";#N/A,#N/A,TRUE,"Basis";#N/A,#N/A,TRUE,"Inclusions";#N/A,#N/A,TRUE,"Exclusions";#N/A,#N/A,TRUE,"Areas";#N/A,#N/A,TRUE,"Summary";#N/A,#N/A,TRUE,"Detail"}</definedName>
    <definedName localSheetId="11" name="________________________hp10">{#N/A,#N/A,TRUE,"Front";#N/A,#N/A,TRUE,"Simple Letter";#N/A,#N/A,TRUE,"Inside";#N/A,#N/A,TRUE,"Contents";#N/A,#N/A,TRUE,"Basis";#N/A,#N/A,TRUE,"Inclusions";#N/A,#N/A,TRUE,"Exclusions";#N/A,#N/A,TRUE,"Areas";#N/A,#N/A,TRUE,"Summary";#N/A,#N/A,TRUE,"Detail"}</definedName>
    <definedName localSheetId="16" name="________________________hp10">{#N/A,#N/A,TRUE,"Front";#N/A,#N/A,TRUE,"Simple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localSheetId="11" name="________________________RAB002">{#N/A,#N/A,TRUE,"Front";#N/A,#N/A,TRUE,"Simple Letter";#N/A,#N/A,TRUE,"Inside";#N/A,#N/A,TRUE,"Contents";#N/A,#N/A,TRUE,"Basis";#N/A,#N/A,TRUE,"Inclusions";#N/A,#N/A,TRUE,"Exclusions";#N/A,#N/A,TRUE,"Areas";#N/A,#N/A,TRUE,"Summary";#N/A,#N/A,TRUE,"Detail"}</definedName>
    <definedName localSheetId="16" name="________________________RAB002">{#N/A,#N/A,TRUE,"Front";#N/A,#N/A,TRUE,"Simple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localSheetId="11" name="________________________tem1">{#N/A,#N/A,TRUE,"Front";#N/A,#N/A,TRUE,"Simple Letter";#N/A,#N/A,TRUE,"Inside";#N/A,#N/A,TRUE,"Contents";#N/A,#N/A,TRUE,"Basis";#N/A,#N/A,TRUE,"Inclusions";#N/A,#N/A,TRUE,"Exclusions";#N/A,#N/A,TRUE,"Areas";#N/A,#N/A,TRUE,"Summary";#N/A,#N/A,TRUE,"Detail"}</definedName>
    <definedName localSheetId="16" name="________________________tem1">{#N/A,#N/A,TRUE,"Front";#N/A,#N/A,TRUE,"Simple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localSheetId="11" name="________________________tm3">{#N/A,#N/A,TRUE,"Front";#N/A,#N/A,TRUE,"Simple Letter";#N/A,#N/A,TRUE,"Inside";#N/A,#N/A,TRUE,"Contents";#N/A,#N/A,TRUE,"Basis";#N/A,#N/A,TRUE,"Inclusions";#N/A,#N/A,TRUE,"Exclusions";#N/A,#N/A,TRUE,"Areas";#N/A,#N/A,TRUE,"Summary";#N/A,#N/A,TRUE,"Detail"}</definedName>
    <definedName localSheetId="16" name="________________________tm3">{#N/A,#N/A,TRUE,"Front";#N/A,#N/A,TRUE,"Simple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localSheetId="11" name="_______________________hp10">{#N/A,#N/A,TRUE,"Front";#N/A,#N/A,TRUE,"Simple Letter";#N/A,#N/A,TRUE,"Inside";#N/A,#N/A,TRUE,"Contents";#N/A,#N/A,TRUE,"Basis";#N/A,#N/A,TRUE,"Inclusions";#N/A,#N/A,TRUE,"Exclusions";#N/A,#N/A,TRUE,"Areas";#N/A,#N/A,TRUE,"Summary";#N/A,#N/A,TRUE,"Detail"}</definedName>
    <definedName localSheetId="16" name="_______________________hp10">{#N/A,#N/A,TRUE,"Front";#N/A,#N/A,TRUE,"Simple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localSheetId="11" name="_______________________RAB002">{#N/A,#N/A,TRUE,"Front";#N/A,#N/A,TRUE,"Simple Letter";#N/A,#N/A,TRUE,"Inside";#N/A,#N/A,TRUE,"Contents";#N/A,#N/A,TRUE,"Basis";#N/A,#N/A,TRUE,"Inclusions";#N/A,#N/A,TRUE,"Exclusions";#N/A,#N/A,TRUE,"Areas";#N/A,#N/A,TRUE,"Summary";#N/A,#N/A,TRUE,"Detail"}</definedName>
    <definedName localSheetId="16" name="_______________________RAB002">{#N/A,#N/A,TRUE,"Front";#N/A,#N/A,TRUE,"Simple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localSheetId="11" name="_______________________tem1">{#N/A,#N/A,TRUE,"Front";#N/A,#N/A,TRUE,"Simple Letter";#N/A,#N/A,TRUE,"Inside";#N/A,#N/A,TRUE,"Contents";#N/A,#N/A,TRUE,"Basis";#N/A,#N/A,TRUE,"Inclusions";#N/A,#N/A,TRUE,"Exclusions";#N/A,#N/A,TRUE,"Areas";#N/A,#N/A,TRUE,"Summary";#N/A,#N/A,TRUE,"Detail"}</definedName>
    <definedName localSheetId="16" name="_______________________tem1">{#N/A,#N/A,TRUE,"Front";#N/A,#N/A,TRUE,"Simple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localSheetId="11" name="_______________________tm3">{#N/A,#N/A,TRUE,"Front";#N/A,#N/A,TRUE,"Simple Letter";#N/A,#N/A,TRUE,"Inside";#N/A,#N/A,TRUE,"Contents";#N/A,#N/A,TRUE,"Basis";#N/A,#N/A,TRUE,"Inclusions";#N/A,#N/A,TRUE,"Exclusions";#N/A,#N/A,TRUE,"Areas";#N/A,#N/A,TRUE,"Summary";#N/A,#N/A,TRUE,"Detail"}</definedName>
    <definedName localSheetId="16" name="_______________________tm3">{#N/A,#N/A,TRUE,"Front";#N/A,#N/A,TRUE,"Simple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localSheetId="11" name="______________________cat12">{#N/A,#N/A,TRUE,"Front";#N/A,#N/A,TRUE,"Simple Letter";#N/A,#N/A,TRUE,"Inside";#N/A,#N/A,TRUE,"Contents";#N/A,#N/A,TRUE,"Basis";#N/A,#N/A,TRUE,"Inclusions";#N/A,#N/A,TRUE,"Exclusions";#N/A,#N/A,TRUE,"Areas";#N/A,#N/A,TRUE,"Summary";#N/A,#N/A,TRUE,"Detail"}</definedName>
    <definedName localSheetId="16" name="______________________cat12">{#N/A,#N/A,TRUE,"Front";#N/A,#N/A,TRUE,"Simple Letter";#N/A,#N/A,TRUE,"Inside";#N/A,#N/A,TRUE,"Contents";#N/A,#N/A,TRUE,"Basis";#N/A,#N/A,TRUE,"Inclusions";#N/A,#N/A,TRUE,"Exclusions";#N/A,#N/A,TRUE,"Areas";#N/A,#N/A,TRUE,"Summary";#N/A,#N/A,TRUE,"Detail"}</definedName>
    <definedName name="______________________cat12">{#N/A,#N/A,TRUE,"Front";#N/A,#N/A,TRUE,"Simple Letter";#N/A,#N/A,TRUE,"Inside";#N/A,#N/A,TRUE,"Contents";#N/A,#N/A,TRUE,"Basis";#N/A,#N/A,TRUE,"Inclusions";#N/A,#N/A,TRUE,"Exclusions";#N/A,#N/A,TRUE,"Areas";#N/A,#N/A,TRUE,"Summary";#N/A,#N/A,TRUE,"Detail"}</definedName>
    <definedName localSheetId="11" name="______________________hp10">{#N/A,#N/A,TRUE,"Front";#N/A,#N/A,TRUE,"Simple Letter";#N/A,#N/A,TRUE,"Inside";#N/A,#N/A,TRUE,"Contents";#N/A,#N/A,TRUE,"Basis";#N/A,#N/A,TRUE,"Inclusions";#N/A,#N/A,TRUE,"Exclusions";#N/A,#N/A,TRUE,"Areas";#N/A,#N/A,TRUE,"Summary";#N/A,#N/A,TRUE,"Detail"}</definedName>
    <definedName localSheetId="16" name="______________________hp10">{#N/A,#N/A,TRUE,"Front";#N/A,#N/A,TRUE,"Simple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localSheetId="11" name="______________________RAB002">{#N/A,#N/A,TRUE,"Front";#N/A,#N/A,TRUE,"Simple Letter";#N/A,#N/A,TRUE,"Inside";#N/A,#N/A,TRUE,"Contents";#N/A,#N/A,TRUE,"Basis";#N/A,#N/A,TRUE,"Inclusions";#N/A,#N/A,TRUE,"Exclusions";#N/A,#N/A,TRUE,"Areas";#N/A,#N/A,TRUE,"Summary";#N/A,#N/A,TRUE,"Detail"}</definedName>
    <definedName localSheetId="16" name="______________________RAB002">{#N/A,#N/A,TRUE,"Front";#N/A,#N/A,TRUE,"Simple Letter";#N/A,#N/A,TRUE,"Inside";#N/A,#N/A,TRUE,"Contents";#N/A,#N/A,TRUE,"Basis";#N/A,#N/A,TRUE,"Inclusions";#N/A,#N/A,TRUE,"Exclusions";#N/A,#N/A,TRUE,"Areas";#N/A,#N/A,TRUE,"Summary";#N/A,#N/A,TRUE,"Detail"}</definedName>
    <definedName name="______________________RAB002">{#N/A,#N/A,TRUE,"Front";#N/A,#N/A,TRUE,"Simple Letter";#N/A,#N/A,TRUE,"Inside";#N/A,#N/A,TRUE,"Contents";#N/A,#N/A,TRUE,"Basis";#N/A,#N/A,TRUE,"Inclusions";#N/A,#N/A,TRUE,"Exclusions";#N/A,#N/A,TRUE,"Areas";#N/A,#N/A,TRUE,"Summary";#N/A,#N/A,TRUE,"Detail"}</definedName>
    <definedName localSheetId="11" name="______________________tem1">{#N/A,#N/A,TRUE,"Front";#N/A,#N/A,TRUE,"Simple Letter";#N/A,#N/A,TRUE,"Inside";#N/A,#N/A,TRUE,"Contents";#N/A,#N/A,TRUE,"Basis";#N/A,#N/A,TRUE,"Inclusions";#N/A,#N/A,TRUE,"Exclusions";#N/A,#N/A,TRUE,"Areas";#N/A,#N/A,TRUE,"Summary";#N/A,#N/A,TRUE,"Detail"}</definedName>
    <definedName localSheetId="16" name="______________________tem1">{#N/A,#N/A,TRUE,"Front";#N/A,#N/A,TRUE,"Simple Letter";#N/A,#N/A,TRUE,"Inside";#N/A,#N/A,TRUE,"Contents";#N/A,#N/A,TRUE,"Basis";#N/A,#N/A,TRUE,"Inclusions";#N/A,#N/A,TRUE,"Exclusions";#N/A,#N/A,TRUE,"Areas";#N/A,#N/A,TRUE,"Summary";#N/A,#N/A,TRUE,"Detail"}</definedName>
    <definedName name="______________________tem1">{#N/A,#N/A,TRUE,"Front";#N/A,#N/A,TRUE,"Simple Letter";#N/A,#N/A,TRUE,"Inside";#N/A,#N/A,TRUE,"Contents";#N/A,#N/A,TRUE,"Basis";#N/A,#N/A,TRUE,"Inclusions";#N/A,#N/A,TRUE,"Exclusions";#N/A,#N/A,TRUE,"Areas";#N/A,#N/A,TRUE,"Summary";#N/A,#N/A,TRUE,"Detail"}</definedName>
    <definedName localSheetId="11" name="______________________tm3">{#N/A,#N/A,TRUE,"Front";#N/A,#N/A,TRUE,"Simple Letter";#N/A,#N/A,TRUE,"Inside";#N/A,#N/A,TRUE,"Contents";#N/A,#N/A,TRUE,"Basis";#N/A,#N/A,TRUE,"Inclusions";#N/A,#N/A,TRUE,"Exclusions";#N/A,#N/A,TRUE,"Areas";#N/A,#N/A,TRUE,"Summary";#N/A,#N/A,TRUE,"Detail"}</definedName>
    <definedName localSheetId="16" name="______________________tm3">{#N/A,#N/A,TRUE,"Front";#N/A,#N/A,TRUE,"Simple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localSheetId="11" name="_____________________cat12">{#N/A,#N/A,TRUE,"Front";#N/A,#N/A,TRUE,"Simple Letter";#N/A,#N/A,TRUE,"Inside";#N/A,#N/A,TRUE,"Contents";#N/A,#N/A,TRUE,"Basis";#N/A,#N/A,TRUE,"Inclusions";#N/A,#N/A,TRUE,"Exclusions";#N/A,#N/A,TRUE,"Areas";#N/A,#N/A,TRUE,"Summary";#N/A,#N/A,TRUE,"Detail"}</definedName>
    <definedName localSheetId="16" name="_____________________cat12">{#N/A,#N/A,TRUE,"Front";#N/A,#N/A,TRUE,"Simple Letter";#N/A,#N/A,TRUE,"Inside";#N/A,#N/A,TRUE,"Contents";#N/A,#N/A,TRUE,"Basis";#N/A,#N/A,TRUE,"Inclusions";#N/A,#N/A,TRUE,"Exclusions";#N/A,#N/A,TRUE,"Areas";#N/A,#N/A,TRUE,"Summary";#N/A,#N/A,TRUE,"Detail"}</definedName>
    <definedName name="_____________________cat12">{#N/A,#N/A,TRUE,"Front";#N/A,#N/A,TRUE,"Simple Letter";#N/A,#N/A,TRUE,"Inside";#N/A,#N/A,TRUE,"Contents";#N/A,#N/A,TRUE,"Basis";#N/A,#N/A,TRUE,"Inclusions";#N/A,#N/A,TRUE,"Exclusions";#N/A,#N/A,TRUE,"Areas";#N/A,#N/A,TRUE,"Summary";#N/A,#N/A,TRUE,"Detail"}</definedName>
    <definedName localSheetId="11" name="_____________________hp10">{#N/A,#N/A,TRUE,"Front";#N/A,#N/A,TRUE,"Simple Letter";#N/A,#N/A,TRUE,"Inside";#N/A,#N/A,TRUE,"Contents";#N/A,#N/A,TRUE,"Basis";#N/A,#N/A,TRUE,"Inclusions";#N/A,#N/A,TRUE,"Exclusions";#N/A,#N/A,TRUE,"Areas";#N/A,#N/A,TRUE,"Summary";#N/A,#N/A,TRUE,"Detail"}</definedName>
    <definedName localSheetId="16" name="_____________________hp10">{#N/A,#N/A,TRUE,"Front";#N/A,#N/A,TRUE,"Simple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localSheetId="11" name="_____________________RAB002">{#N/A,#N/A,TRUE,"Front";#N/A,#N/A,TRUE,"Simple Letter";#N/A,#N/A,TRUE,"Inside";#N/A,#N/A,TRUE,"Contents";#N/A,#N/A,TRUE,"Basis";#N/A,#N/A,TRUE,"Inclusions";#N/A,#N/A,TRUE,"Exclusions";#N/A,#N/A,TRUE,"Areas";#N/A,#N/A,TRUE,"Summary";#N/A,#N/A,TRUE,"Detail"}</definedName>
    <definedName localSheetId="16" name="_____________________RAB002">{#N/A,#N/A,TRUE,"Front";#N/A,#N/A,TRUE,"Simple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localSheetId="11" name="_____________________tem1">{#N/A,#N/A,TRUE,"Front";#N/A,#N/A,TRUE,"Simple Letter";#N/A,#N/A,TRUE,"Inside";#N/A,#N/A,TRUE,"Contents";#N/A,#N/A,TRUE,"Basis";#N/A,#N/A,TRUE,"Inclusions";#N/A,#N/A,TRUE,"Exclusions";#N/A,#N/A,TRUE,"Areas";#N/A,#N/A,TRUE,"Summary";#N/A,#N/A,TRUE,"Detail"}</definedName>
    <definedName localSheetId="16" name="_____________________tem1">{#N/A,#N/A,TRUE,"Front";#N/A,#N/A,TRUE,"Simple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localSheetId="11" name="_____________________tm3">{#N/A,#N/A,TRUE,"Front";#N/A,#N/A,TRUE,"Simple Letter";#N/A,#N/A,TRUE,"Inside";#N/A,#N/A,TRUE,"Contents";#N/A,#N/A,TRUE,"Basis";#N/A,#N/A,TRUE,"Inclusions";#N/A,#N/A,TRUE,"Exclusions";#N/A,#N/A,TRUE,"Areas";#N/A,#N/A,TRUE,"Summary";#N/A,#N/A,TRUE,"Detail"}</definedName>
    <definedName localSheetId="16" name="_____________________tm3">{#N/A,#N/A,TRUE,"Front";#N/A,#N/A,TRUE,"Simple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localSheetId="11" name="____________________cat12">{#N/A,#N/A,TRUE,"Front";#N/A,#N/A,TRUE,"Simple Letter";#N/A,#N/A,TRUE,"Inside";#N/A,#N/A,TRUE,"Contents";#N/A,#N/A,TRUE,"Basis";#N/A,#N/A,TRUE,"Inclusions";#N/A,#N/A,TRUE,"Exclusions";#N/A,#N/A,TRUE,"Areas";#N/A,#N/A,TRUE,"Summary";#N/A,#N/A,TRUE,"Detail"}</definedName>
    <definedName localSheetId="16" name="____________________cat12">{#N/A,#N/A,TRUE,"Front";#N/A,#N/A,TRUE,"Simple Letter";#N/A,#N/A,TRUE,"Inside";#N/A,#N/A,TRUE,"Contents";#N/A,#N/A,TRUE,"Basis";#N/A,#N/A,TRUE,"Inclusions";#N/A,#N/A,TRUE,"Exclusions";#N/A,#N/A,TRUE,"Areas";#N/A,#N/A,TRUE,"Summary";#N/A,#N/A,TRUE,"Detail"}</definedName>
    <definedName name="____________________cat12">{#N/A,#N/A,TRUE,"Front";#N/A,#N/A,TRUE,"Simple Letter";#N/A,#N/A,TRUE,"Inside";#N/A,#N/A,TRUE,"Contents";#N/A,#N/A,TRUE,"Basis";#N/A,#N/A,TRUE,"Inclusions";#N/A,#N/A,TRUE,"Exclusions";#N/A,#N/A,TRUE,"Areas";#N/A,#N/A,TRUE,"Summary";#N/A,#N/A,TRUE,"Detail"}</definedName>
    <definedName localSheetId="11" name="____________________hp10">{#N/A,#N/A,TRUE,"Front";#N/A,#N/A,TRUE,"Simple Letter";#N/A,#N/A,TRUE,"Inside";#N/A,#N/A,TRUE,"Contents";#N/A,#N/A,TRUE,"Basis";#N/A,#N/A,TRUE,"Inclusions";#N/A,#N/A,TRUE,"Exclusions";#N/A,#N/A,TRUE,"Areas";#N/A,#N/A,TRUE,"Summary";#N/A,#N/A,TRUE,"Detail"}</definedName>
    <definedName localSheetId="16" name="____________________hp10">{#N/A,#N/A,TRUE,"Front";#N/A,#N/A,TRUE,"Simple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localSheetId="11" name="____________________RAB002">{#N/A,#N/A,TRUE,"Front";#N/A,#N/A,TRUE,"Simple Letter";#N/A,#N/A,TRUE,"Inside";#N/A,#N/A,TRUE,"Contents";#N/A,#N/A,TRUE,"Basis";#N/A,#N/A,TRUE,"Inclusions";#N/A,#N/A,TRUE,"Exclusions";#N/A,#N/A,TRUE,"Areas";#N/A,#N/A,TRUE,"Summary";#N/A,#N/A,TRUE,"Detail"}</definedName>
    <definedName localSheetId="16" name="____________________RAB002">{#N/A,#N/A,TRUE,"Front";#N/A,#N/A,TRUE,"Simple Letter";#N/A,#N/A,TRUE,"Inside";#N/A,#N/A,TRUE,"Contents";#N/A,#N/A,TRUE,"Basis";#N/A,#N/A,TRUE,"Inclusions";#N/A,#N/A,TRUE,"Exclusions";#N/A,#N/A,TRUE,"Areas";#N/A,#N/A,TRUE,"Summary";#N/A,#N/A,TRUE,"Detail"}</definedName>
    <definedName name="____________________RAB002">{#N/A,#N/A,TRUE,"Front";#N/A,#N/A,TRUE,"Simple Letter";#N/A,#N/A,TRUE,"Inside";#N/A,#N/A,TRUE,"Contents";#N/A,#N/A,TRUE,"Basis";#N/A,#N/A,TRUE,"Inclusions";#N/A,#N/A,TRUE,"Exclusions";#N/A,#N/A,TRUE,"Areas";#N/A,#N/A,TRUE,"Summary";#N/A,#N/A,TRUE,"Detail"}</definedName>
    <definedName localSheetId="11" name="____________________tem1">{#N/A,#N/A,TRUE,"Front";#N/A,#N/A,TRUE,"Simple Letter";#N/A,#N/A,TRUE,"Inside";#N/A,#N/A,TRUE,"Contents";#N/A,#N/A,TRUE,"Basis";#N/A,#N/A,TRUE,"Inclusions";#N/A,#N/A,TRUE,"Exclusions";#N/A,#N/A,TRUE,"Areas";#N/A,#N/A,TRUE,"Summary";#N/A,#N/A,TRUE,"Detail"}</definedName>
    <definedName localSheetId="16" name="____________________tem1">{#N/A,#N/A,TRUE,"Front";#N/A,#N/A,TRUE,"Simple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localSheetId="11" name="____________________tm3">{#N/A,#N/A,TRUE,"Front";#N/A,#N/A,TRUE,"Simple Letter";#N/A,#N/A,TRUE,"Inside";#N/A,#N/A,TRUE,"Contents";#N/A,#N/A,TRUE,"Basis";#N/A,#N/A,TRUE,"Inclusions";#N/A,#N/A,TRUE,"Exclusions";#N/A,#N/A,TRUE,"Areas";#N/A,#N/A,TRUE,"Summary";#N/A,#N/A,TRUE,"Detail"}</definedName>
    <definedName localSheetId="16" name="____________________tm3">{#N/A,#N/A,TRUE,"Front";#N/A,#N/A,TRUE,"Simple Letter";#N/A,#N/A,TRUE,"Inside";#N/A,#N/A,TRUE,"Contents";#N/A,#N/A,TRUE,"Basis";#N/A,#N/A,TRUE,"Inclusions";#N/A,#N/A,TRUE,"Exclusions";#N/A,#N/A,TRUE,"Areas";#N/A,#N/A,TRUE,"Summary";#N/A,#N/A,TRUE,"Detail"}</definedName>
    <definedName name="____________________tm3">{#N/A,#N/A,TRUE,"Front";#N/A,#N/A,TRUE,"Simple Letter";#N/A,#N/A,TRUE,"Inside";#N/A,#N/A,TRUE,"Contents";#N/A,#N/A,TRUE,"Basis";#N/A,#N/A,TRUE,"Inclusions";#N/A,#N/A,TRUE,"Exclusions";#N/A,#N/A,TRUE,"Areas";#N/A,#N/A,TRUE,"Summary";#N/A,#N/A,TRUE,"Detail"}</definedName>
    <definedName localSheetId="11" name="___________________cat12">{#N/A,#N/A,TRUE,"Front";#N/A,#N/A,TRUE,"Simple Letter";#N/A,#N/A,TRUE,"Inside";#N/A,#N/A,TRUE,"Contents";#N/A,#N/A,TRUE,"Basis";#N/A,#N/A,TRUE,"Inclusions";#N/A,#N/A,TRUE,"Exclusions";#N/A,#N/A,TRUE,"Areas";#N/A,#N/A,TRUE,"Summary";#N/A,#N/A,TRUE,"Detail"}</definedName>
    <definedName localSheetId="16" name="___________________cat12">{#N/A,#N/A,TRUE,"Front";#N/A,#N/A,TRUE,"Simple Letter";#N/A,#N/A,TRUE,"Inside";#N/A,#N/A,TRUE,"Contents";#N/A,#N/A,TRUE,"Basis";#N/A,#N/A,TRUE,"Inclusions";#N/A,#N/A,TRUE,"Exclusions";#N/A,#N/A,TRUE,"Areas";#N/A,#N/A,TRUE,"Summary";#N/A,#N/A,TRUE,"Detail"}</definedName>
    <definedName name="___________________cat12">{#N/A,#N/A,TRUE,"Front";#N/A,#N/A,TRUE,"Simple Letter";#N/A,#N/A,TRUE,"Inside";#N/A,#N/A,TRUE,"Contents";#N/A,#N/A,TRUE,"Basis";#N/A,#N/A,TRUE,"Inclusions";#N/A,#N/A,TRUE,"Exclusions";#N/A,#N/A,TRUE,"Areas";#N/A,#N/A,TRUE,"Summary";#N/A,#N/A,TRUE,"Detail"}</definedName>
    <definedName localSheetId="11" name="___________________hp10">{#N/A,#N/A,TRUE,"Front";#N/A,#N/A,TRUE,"Simple Letter";#N/A,#N/A,TRUE,"Inside";#N/A,#N/A,TRUE,"Contents";#N/A,#N/A,TRUE,"Basis";#N/A,#N/A,TRUE,"Inclusions";#N/A,#N/A,TRUE,"Exclusions";#N/A,#N/A,TRUE,"Areas";#N/A,#N/A,TRUE,"Summary";#N/A,#N/A,TRUE,"Detail"}</definedName>
    <definedName localSheetId="16" name="___________________hp10">{#N/A,#N/A,TRUE,"Front";#N/A,#N/A,TRUE,"Simple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localSheetId="11" name="___________________RAB002">{#N/A,#N/A,TRUE,"Front";#N/A,#N/A,TRUE,"Simple Letter";#N/A,#N/A,TRUE,"Inside";#N/A,#N/A,TRUE,"Contents";#N/A,#N/A,TRUE,"Basis";#N/A,#N/A,TRUE,"Inclusions";#N/A,#N/A,TRUE,"Exclusions";#N/A,#N/A,TRUE,"Areas";#N/A,#N/A,TRUE,"Summary";#N/A,#N/A,TRUE,"Detail"}</definedName>
    <definedName localSheetId="16" name="___________________RAB002">{#N/A,#N/A,TRUE,"Front";#N/A,#N/A,TRUE,"Simple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localSheetId="11" name="___________________tem1">{#N/A,#N/A,TRUE,"Front";#N/A,#N/A,TRUE,"Simple Letter";#N/A,#N/A,TRUE,"Inside";#N/A,#N/A,TRUE,"Contents";#N/A,#N/A,TRUE,"Basis";#N/A,#N/A,TRUE,"Inclusions";#N/A,#N/A,TRUE,"Exclusions";#N/A,#N/A,TRUE,"Areas";#N/A,#N/A,TRUE,"Summary";#N/A,#N/A,TRUE,"Detail"}</definedName>
    <definedName localSheetId="16" name="___________________tem1">{#N/A,#N/A,TRUE,"Front";#N/A,#N/A,TRUE,"Simple Letter";#N/A,#N/A,TRUE,"Inside";#N/A,#N/A,TRUE,"Contents";#N/A,#N/A,TRUE,"Basis";#N/A,#N/A,TRUE,"Inclusions";#N/A,#N/A,TRUE,"Exclusions";#N/A,#N/A,TRUE,"Areas";#N/A,#N/A,TRUE,"Summary";#N/A,#N/A,TRUE,"Detail"}</definedName>
    <definedName name="___________________tem1">{#N/A,#N/A,TRUE,"Front";#N/A,#N/A,TRUE,"Simple Letter";#N/A,#N/A,TRUE,"Inside";#N/A,#N/A,TRUE,"Contents";#N/A,#N/A,TRUE,"Basis";#N/A,#N/A,TRUE,"Inclusions";#N/A,#N/A,TRUE,"Exclusions";#N/A,#N/A,TRUE,"Areas";#N/A,#N/A,TRUE,"Summary";#N/A,#N/A,TRUE,"Detail"}</definedName>
    <definedName localSheetId="11" name="___________________tm3">{#N/A,#N/A,TRUE,"Front";#N/A,#N/A,TRUE,"Simple Letter";#N/A,#N/A,TRUE,"Inside";#N/A,#N/A,TRUE,"Contents";#N/A,#N/A,TRUE,"Basis";#N/A,#N/A,TRUE,"Inclusions";#N/A,#N/A,TRUE,"Exclusions";#N/A,#N/A,TRUE,"Areas";#N/A,#N/A,TRUE,"Summary";#N/A,#N/A,TRUE,"Detail"}</definedName>
    <definedName localSheetId="16" name="___________________tm3">{#N/A,#N/A,TRUE,"Front";#N/A,#N/A,TRUE,"Simple Letter";#N/A,#N/A,TRUE,"Inside";#N/A,#N/A,TRUE,"Contents";#N/A,#N/A,TRUE,"Basis";#N/A,#N/A,TRUE,"Inclusions";#N/A,#N/A,TRUE,"Exclusions";#N/A,#N/A,TRUE,"Areas";#N/A,#N/A,TRUE,"Summary";#N/A,#N/A,TRUE,"Detail"}</definedName>
    <definedName name="___________________tm3">{#N/A,#N/A,TRUE,"Front";#N/A,#N/A,TRUE,"Simple Letter";#N/A,#N/A,TRUE,"Inside";#N/A,#N/A,TRUE,"Contents";#N/A,#N/A,TRUE,"Basis";#N/A,#N/A,TRUE,"Inclusions";#N/A,#N/A,TRUE,"Exclusions";#N/A,#N/A,TRUE,"Areas";#N/A,#N/A,TRUE,"Summary";#N/A,#N/A,TRUE,"Detail"}</definedName>
    <definedName localSheetId="11" name="__________________cat12">{#N/A,#N/A,TRUE,"Front";#N/A,#N/A,TRUE,"Simple Letter";#N/A,#N/A,TRUE,"Inside";#N/A,#N/A,TRUE,"Contents";#N/A,#N/A,TRUE,"Basis";#N/A,#N/A,TRUE,"Inclusions";#N/A,#N/A,TRUE,"Exclusions";#N/A,#N/A,TRUE,"Areas";#N/A,#N/A,TRUE,"Summary";#N/A,#N/A,TRUE,"Detail"}</definedName>
    <definedName localSheetId="16" name="__________________cat12">{#N/A,#N/A,TRUE,"Front";#N/A,#N/A,TRUE,"Simple Letter";#N/A,#N/A,TRUE,"Inside";#N/A,#N/A,TRUE,"Contents";#N/A,#N/A,TRUE,"Basis";#N/A,#N/A,TRUE,"Inclusions";#N/A,#N/A,TRUE,"Exclusions";#N/A,#N/A,TRUE,"Areas";#N/A,#N/A,TRUE,"Summary";#N/A,#N/A,TRUE,"Detail"}</definedName>
    <definedName name="__________________cat12">{#N/A,#N/A,TRUE,"Front";#N/A,#N/A,TRUE,"Simple Letter";#N/A,#N/A,TRUE,"Inside";#N/A,#N/A,TRUE,"Contents";#N/A,#N/A,TRUE,"Basis";#N/A,#N/A,TRUE,"Inclusions";#N/A,#N/A,TRUE,"Exclusions";#N/A,#N/A,TRUE,"Areas";#N/A,#N/A,TRUE,"Summary";#N/A,#N/A,TRUE,"Detail"}</definedName>
    <definedName localSheetId="11" name="__________________hp10">{#N/A,#N/A,TRUE,"Front";#N/A,#N/A,TRUE,"Simple Letter";#N/A,#N/A,TRUE,"Inside";#N/A,#N/A,TRUE,"Contents";#N/A,#N/A,TRUE,"Basis";#N/A,#N/A,TRUE,"Inclusions";#N/A,#N/A,TRUE,"Exclusions";#N/A,#N/A,TRUE,"Areas";#N/A,#N/A,TRUE,"Summary";#N/A,#N/A,TRUE,"Detail"}</definedName>
    <definedName localSheetId="16" name="__________________hp10">{#N/A,#N/A,TRUE,"Front";#N/A,#N/A,TRUE,"Simple Letter";#N/A,#N/A,TRUE,"Inside";#N/A,#N/A,TRUE,"Contents";#N/A,#N/A,TRUE,"Basis";#N/A,#N/A,TRUE,"Inclusions";#N/A,#N/A,TRUE,"Exclusions";#N/A,#N/A,TRUE,"Areas";#N/A,#N/A,TRUE,"Summary";#N/A,#N/A,TRUE,"Detail"}</definedName>
    <definedName name="__________________hp10">{#N/A,#N/A,TRUE,"Front";#N/A,#N/A,TRUE,"Simple Letter";#N/A,#N/A,TRUE,"Inside";#N/A,#N/A,TRUE,"Contents";#N/A,#N/A,TRUE,"Basis";#N/A,#N/A,TRUE,"Inclusions";#N/A,#N/A,TRUE,"Exclusions";#N/A,#N/A,TRUE,"Areas";#N/A,#N/A,TRUE,"Summary";#N/A,#N/A,TRUE,"Detail"}</definedName>
    <definedName localSheetId="11" name="__________________RAB002">{#N/A,#N/A,TRUE,"Front";#N/A,#N/A,TRUE,"Simple Letter";#N/A,#N/A,TRUE,"Inside";#N/A,#N/A,TRUE,"Contents";#N/A,#N/A,TRUE,"Basis";#N/A,#N/A,TRUE,"Inclusions";#N/A,#N/A,TRUE,"Exclusions";#N/A,#N/A,TRUE,"Areas";#N/A,#N/A,TRUE,"Summary";#N/A,#N/A,TRUE,"Detail"}</definedName>
    <definedName localSheetId="16" name="__________________RAB002">{#N/A,#N/A,TRUE,"Front";#N/A,#N/A,TRUE,"Simple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localSheetId="11" name="__________________tem1">{#N/A,#N/A,TRUE,"Front";#N/A,#N/A,TRUE,"Simple Letter";#N/A,#N/A,TRUE,"Inside";#N/A,#N/A,TRUE,"Contents";#N/A,#N/A,TRUE,"Basis";#N/A,#N/A,TRUE,"Inclusions";#N/A,#N/A,TRUE,"Exclusions";#N/A,#N/A,TRUE,"Areas";#N/A,#N/A,TRUE,"Summary";#N/A,#N/A,TRUE,"Detail"}</definedName>
    <definedName localSheetId="16" name="__________________tem1">{#N/A,#N/A,TRUE,"Front";#N/A,#N/A,TRUE,"Simple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localSheetId="11" name="__________________tm3">{#N/A,#N/A,TRUE,"Front";#N/A,#N/A,TRUE,"Simple Letter";#N/A,#N/A,TRUE,"Inside";#N/A,#N/A,TRUE,"Contents";#N/A,#N/A,TRUE,"Basis";#N/A,#N/A,TRUE,"Inclusions";#N/A,#N/A,TRUE,"Exclusions";#N/A,#N/A,TRUE,"Areas";#N/A,#N/A,TRUE,"Summary";#N/A,#N/A,TRUE,"Detail"}</definedName>
    <definedName localSheetId="16" name="__________________tm3">{#N/A,#N/A,TRUE,"Front";#N/A,#N/A,TRUE,"Simple Letter";#N/A,#N/A,TRUE,"Inside";#N/A,#N/A,TRUE,"Contents";#N/A,#N/A,TRUE,"Basis";#N/A,#N/A,TRUE,"Inclusions";#N/A,#N/A,TRUE,"Exclusions";#N/A,#N/A,TRUE,"Areas";#N/A,#N/A,TRUE,"Summary";#N/A,#N/A,TRUE,"Detail"}</definedName>
    <definedName name="__________________tm3">{#N/A,#N/A,TRUE,"Front";#N/A,#N/A,TRUE,"Simple Letter";#N/A,#N/A,TRUE,"Inside";#N/A,#N/A,TRUE,"Contents";#N/A,#N/A,TRUE,"Basis";#N/A,#N/A,TRUE,"Inclusions";#N/A,#N/A,TRUE,"Exclusions";#N/A,#N/A,TRUE,"Areas";#N/A,#N/A,TRUE,"Summary";#N/A,#N/A,TRUE,"Detail"}</definedName>
    <definedName localSheetId="11" name="_________________cat12">{#N/A,#N/A,TRUE,"Front";#N/A,#N/A,TRUE,"Simple Letter";#N/A,#N/A,TRUE,"Inside";#N/A,#N/A,TRUE,"Contents";#N/A,#N/A,TRUE,"Basis";#N/A,#N/A,TRUE,"Inclusions";#N/A,#N/A,TRUE,"Exclusions";#N/A,#N/A,TRUE,"Areas";#N/A,#N/A,TRUE,"Summary";#N/A,#N/A,TRUE,"Detail"}</definedName>
    <definedName localSheetId="16" name="_________________cat12">{#N/A,#N/A,TRUE,"Front";#N/A,#N/A,TRUE,"Simple Letter";#N/A,#N/A,TRUE,"Inside";#N/A,#N/A,TRUE,"Contents";#N/A,#N/A,TRUE,"Basis";#N/A,#N/A,TRUE,"Inclusions";#N/A,#N/A,TRUE,"Exclusions";#N/A,#N/A,TRUE,"Areas";#N/A,#N/A,TRUE,"Summary";#N/A,#N/A,TRUE,"Detail"}</definedName>
    <definedName name="_________________cat12">{#N/A,#N/A,TRUE,"Front";#N/A,#N/A,TRUE,"Simple Letter";#N/A,#N/A,TRUE,"Inside";#N/A,#N/A,TRUE,"Contents";#N/A,#N/A,TRUE,"Basis";#N/A,#N/A,TRUE,"Inclusions";#N/A,#N/A,TRUE,"Exclusions";#N/A,#N/A,TRUE,"Areas";#N/A,#N/A,TRUE,"Summary";#N/A,#N/A,TRUE,"Detail"}</definedName>
    <definedName localSheetId="11" name="_________________hp10">{#N/A,#N/A,TRUE,"Front";#N/A,#N/A,TRUE,"Simple Letter";#N/A,#N/A,TRUE,"Inside";#N/A,#N/A,TRUE,"Contents";#N/A,#N/A,TRUE,"Basis";#N/A,#N/A,TRUE,"Inclusions";#N/A,#N/A,TRUE,"Exclusions";#N/A,#N/A,TRUE,"Areas";#N/A,#N/A,TRUE,"Summary";#N/A,#N/A,TRUE,"Detail"}</definedName>
    <definedName localSheetId="16" name="_________________hp10">{#N/A,#N/A,TRUE,"Front";#N/A,#N/A,TRUE,"Simple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localSheetId="11" name="_________________RAB002">{#N/A,#N/A,TRUE,"Front";#N/A,#N/A,TRUE,"Simple Letter";#N/A,#N/A,TRUE,"Inside";#N/A,#N/A,TRUE,"Contents";#N/A,#N/A,TRUE,"Basis";#N/A,#N/A,TRUE,"Inclusions";#N/A,#N/A,TRUE,"Exclusions";#N/A,#N/A,TRUE,"Areas";#N/A,#N/A,TRUE,"Summary";#N/A,#N/A,TRUE,"Detail"}</definedName>
    <definedName localSheetId="16" name="_________________RAB002">{#N/A,#N/A,TRUE,"Front";#N/A,#N/A,TRUE,"Simple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localSheetId="11" name="_________________tem1">{#N/A,#N/A,TRUE,"Front";#N/A,#N/A,TRUE,"Simple Letter";#N/A,#N/A,TRUE,"Inside";#N/A,#N/A,TRUE,"Contents";#N/A,#N/A,TRUE,"Basis";#N/A,#N/A,TRUE,"Inclusions";#N/A,#N/A,TRUE,"Exclusions";#N/A,#N/A,TRUE,"Areas";#N/A,#N/A,TRUE,"Summary";#N/A,#N/A,TRUE,"Detail"}</definedName>
    <definedName localSheetId="16" name="_________________tem1">{#N/A,#N/A,TRUE,"Front";#N/A,#N/A,TRUE,"Simple Letter";#N/A,#N/A,TRUE,"Inside";#N/A,#N/A,TRUE,"Contents";#N/A,#N/A,TRUE,"Basis";#N/A,#N/A,TRUE,"Inclusions";#N/A,#N/A,TRUE,"Exclusions";#N/A,#N/A,TRUE,"Areas";#N/A,#N/A,TRUE,"Summary";#N/A,#N/A,TRUE,"Detail"}</definedName>
    <definedName name="_________________tem1">{#N/A,#N/A,TRUE,"Front";#N/A,#N/A,TRUE,"Simple Letter";#N/A,#N/A,TRUE,"Inside";#N/A,#N/A,TRUE,"Contents";#N/A,#N/A,TRUE,"Basis";#N/A,#N/A,TRUE,"Inclusions";#N/A,#N/A,TRUE,"Exclusions";#N/A,#N/A,TRUE,"Areas";#N/A,#N/A,TRUE,"Summary";#N/A,#N/A,TRUE,"Detail"}</definedName>
    <definedName localSheetId="11" name="_________________tm3">{#N/A,#N/A,TRUE,"Front";#N/A,#N/A,TRUE,"Simple Letter";#N/A,#N/A,TRUE,"Inside";#N/A,#N/A,TRUE,"Contents";#N/A,#N/A,TRUE,"Basis";#N/A,#N/A,TRUE,"Inclusions";#N/A,#N/A,TRUE,"Exclusions";#N/A,#N/A,TRUE,"Areas";#N/A,#N/A,TRUE,"Summary";#N/A,#N/A,TRUE,"Detail"}</definedName>
    <definedName localSheetId="16" name="_________________tm3">{#N/A,#N/A,TRUE,"Front";#N/A,#N/A,TRUE,"Simple Letter";#N/A,#N/A,TRUE,"Inside";#N/A,#N/A,TRUE,"Contents";#N/A,#N/A,TRUE,"Basis";#N/A,#N/A,TRUE,"Inclusions";#N/A,#N/A,TRUE,"Exclusions";#N/A,#N/A,TRUE,"Areas";#N/A,#N/A,TRUE,"Summary";#N/A,#N/A,TRUE,"Detail"}</definedName>
    <definedName name="_________________tm3">{#N/A,#N/A,TRUE,"Front";#N/A,#N/A,TRUE,"Simple Letter";#N/A,#N/A,TRUE,"Inside";#N/A,#N/A,TRUE,"Contents";#N/A,#N/A,TRUE,"Basis";#N/A,#N/A,TRUE,"Inclusions";#N/A,#N/A,TRUE,"Exclusions";#N/A,#N/A,TRUE,"Areas";#N/A,#N/A,TRUE,"Summary";#N/A,#N/A,TRUE,"Detail"}</definedName>
    <definedName localSheetId="11" name="________________cat12">{#N/A,#N/A,TRUE,"Front";#N/A,#N/A,TRUE,"Simple Letter";#N/A,#N/A,TRUE,"Inside";#N/A,#N/A,TRUE,"Contents";#N/A,#N/A,TRUE,"Basis";#N/A,#N/A,TRUE,"Inclusions";#N/A,#N/A,TRUE,"Exclusions";#N/A,#N/A,TRUE,"Areas";#N/A,#N/A,TRUE,"Summary";#N/A,#N/A,TRUE,"Detail"}</definedName>
    <definedName localSheetId="16" name="________________cat12">{#N/A,#N/A,TRUE,"Front";#N/A,#N/A,TRUE,"Simple Letter";#N/A,#N/A,TRUE,"Inside";#N/A,#N/A,TRUE,"Contents";#N/A,#N/A,TRUE,"Basis";#N/A,#N/A,TRUE,"Inclusions";#N/A,#N/A,TRUE,"Exclusions";#N/A,#N/A,TRUE,"Areas";#N/A,#N/A,TRUE,"Summary";#N/A,#N/A,TRUE,"Detail"}</definedName>
    <definedName name="________________cat12">{#N/A,#N/A,TRUE,"Front";#N/A,#N/A,TRUE,"Simple Letter";#N/A,#N/A,TRUE,"Inside";#N/A,#N/A,TRUE,"Contents";#N/A,#N/A,TRUE,"Basis";#N/A,#N/A,TRUE,"Inclusions";#N/A,#N/A,TRUE,"Exclusions";#N/A,#N/A,TRUE,"Areas";#N/A,#N/A,TRUE,"Summary";#N/A,#N/A,TRUE,"Detail"}</definedName>
    <definedName localSheetId="11" name="________________hp10">{#N/A,#N/A,TRUE,"Front";#N/A,#N/A,TRUE,"Simple Letter";#N/A,#N/A,TRUE,"Inside";#N/A,#N/A,TRUE,"Contents";#N/A,#N/A,TRUE,"Basis";#N/A,#N/A,TRUE,"Inclusions";#N/A,#N/A,TRUE,"Exclusions";#N/A,#N/A,TRUE,"Areas";#N/A,#N/A,TRUE,"Summary";#N/A,#N/A,TRUE,"Detail"}</definedName>
    <definedName localSheetId="16" name="________________hp10">{#N/A,#N/A,TRUE,"Front";#N/A,#N/A,TRUE,"Simple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localSheetId="11" name="________________RAB002">{#N/A,#N/A,TRUE,"Front";#N/A,#N/A,TRUE,"Simple Letter";#N/A,#N/A,TRUE,"Inside";#N/A,#N/A,TRUE,"Contents";#N/A,#N/A,TRUE,"Basis";#N/A,#N/A,TRUE,"Inclusions";#N/A,#N/A,TRUE,"Exclusions";#N/A,#N/A,TRUE,"Areas";#N/A,#N/A,TRUE,"Summary";#N/A,#N/A,TRUE,"Detail"}</definedName>
    <definedName localSheetId="16" name="________________RAB002">{#N/A,#N/A,TRUE,"Front";#N/A,#N/A,TRUE,"Simple Letter";#N/A,#N/A,TRUE,"Inside";#N/A,#N/A,TRUE,"Contents";#N/A,#N/A,TRUE,"Basis";#N/A,#N/A,TRUE,"Inclusions";#N/A,#N/A,TRUE,"Exclusions";#N/A,#N/A,TRUE,"Areas";#N/A,#N/A,TRUE,"Summary";#N/A,#N/A,TRUE,"Detail"}</definedName>
    <definedName name="________________RAB002">{#N/A,#N/A,TRUE,"Front";#N/A,#N/A,TRUE,"Simple Letter";#N/A,#N/A,TRUE,"Inside";#N/A,#N/A,TRUE,"Contents";#N/A,#N/A,TRUE,"Basis";#N/A,#N/A,TRUE,"Inclusions";#N/A,#N/A,TRUE,"Exclusions";#N/A,#N/A,TRUE,"Areas";#N/A,#N/A,TRUE,"Summary";#N/A,#N/A,TRUE,"Detail"}</definedName>
    <definedName localSheetId="11" name="________________tem1">{#N/A,#N/A,TRUE,"Front";#N/A,#N/A,TRUE,"Simple Letter";#N/A,#N/A,TRUE,"Inside";#N/A,#N/A,TRUE,"Contents";#N/A,#N/A,TRUE,"Basis";#N/A,#N/A,TRUE,"Inclusions";#N/A,#N/A,TRUE,"Exclusions";#N/A,#N/A,TRUE,"Areas";#N/A,#N/A,TRUE,"Summary";#N/A,#N/A,TRUE,"Detail"}</definedName>
    <definedName localSheetId="16" name="________________tem1">{#N/A,#N/A,TRUE,"Front";#N/A,#N/A,TRUE,"Simple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localSheetId="11" name="________________tm3">{#N/A,#N/A,TRUE,"Front";#N/A,#N/A,TRUE,"Simple Letter";#N/A,#N/A,TRUE,"Inside";#N/A,#N/A,TRUE,"Contents";#N/A,#N/A,TRUE,"Basis";#N/A,#N/A,TRUE,"Inclusions";#N/A,#N/A,TRUE,"Exclusions";#N/A,#N/A,TRUE,"Areas";#N/A,#N/A,TRUE,"Summary";#N/A,#N/A,TRUE,"Detail"}</definedName>
    <definedName localSheetId="16" name="________________tm3">{#N/A,#N/A,TRUE,"Front";#N/A,#N/A,TRUE,"Simple Letter";#N/A,#N/A,TRUE,"Inside";#N/A,#N/A,TRUE,"Contents";#N/A,#N/A,TRUE,"Basis";#N/A,#N/A,TRUE,"Inclusions";#N/A,#N/A,TRUE,"Exclusions";#N/A,#N/A,TRUE,"Areas";#N/A,#N/A,TRUE,"Summary";#N/A,#N/A,TRUE,"Detail"}</definedName>
    <definedName name="________________tm3">{#N/A,#N/A,TRUE,"Front";#N/A,#N/A,TRUE,"Simple Letter";#N/A,#N/A,TRUE,"Inside";#N/A,#N/A,TRUE,"Contents";#N/A,#N/A,TRUE,"Basis";#N/A,#N/A,TRUE,"Inclusions";#N/A,#N/A,TRUE,"Exclusions";#N/A,#N/A,TRUE,"Areas";#N/A,#N/A,TRUE,"Summary";#N/A,#N/A,TRUE,"Detail"}</definedName>
    <definedName localSheetId="11" name="_______________hp10">{#N/A,#N/A,TRUE,"Front";#N/A,#N/A,TRUE,"Simple Letter";#N/A,#N/A,TRUE,"Inside";#N/A,#N/A,TRUE,"Contents";#N/A,#N/A,TRUE,"Basis";#N/A,#N/A,TRUE,"Inclusions";#N/A,#N/A,TRUE,"Exclusions";#N/A,#N/A,TRUE,"Areas";#N/A,#N/A,TRUE,"Summary";#N/A,#N/A,TRUE,"Detail"}</definedName>
    <definedName localSheetId="16" name="_______________hp10">{#N/A,#N/A,TRUE,"Front";#N/A,#N/A,TRUE,"Simple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localSheetId="11" name="_______________RAB002">{#N/A,#N/A,TRUE,"Front";#N/A,#N/A,TRUE,"Simple Letter";#N/A,#N/A,TRUE,"Inside";#N/A,#N/A,TRUE,"Contents";#N/A,#N/A,TRUE,"Basis";#N/A,#N/A,TRUE,"Inclusions";#N/A,#N/A,TRUE,"Exclusions";#N/A,#N/A,TRUE,"Areas";#N/A,#N/A,TRUE,"Summary";#N/A,#N/A,TRUE,"Detail"}</definedName>
    <definedName localSheetId="16" name="_______________RAB002">{#N/A,#N/A,TRUE,"Front";#N/A,#N/A,TRUE,"Simple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localSheetId="11" name="_______________tem1">{#N/A,#N/A,TRUE,"Front";#N/A,#N/A,TRUE,"Simple Letter";#N/A,#N/A,TRUE,"Inside";#N/A,#N/A,TRUE,"Contents";#N/A,#N/A,TRUE,"Basis";#N/A,#N/A,TRUE,"Inclusions";#N/A,#N/A,TRUE,"Exclusions";#N/A,#N/A,TRUE,"Areas";#N/A,#N/A,TRUE,"Summary";#N/A,#N/A,TRUE,"Detail"}</definedName>
    <definedName localSheetId="16" name="_______________tem1">{#N/A,#N/A,TRUE,"Front";#N/A,#N/A,TRUE,"Simple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localSheetId="11" name="_______________tm3">{#N/A,#N/A,TRUE,"Front";#N/A,#N/A,TRUE,"Simple Letter";#N/A,#N/A,TRUE,"Inside";#N/A,#N/A,TRUE,"Contents";#N/A,#N/A,TRUE,"Basis";#N/A,#N/A,TRUE,"Inclusions";#N/A,#N/A,TRUE,"Exclusions";#N/A,#N/A,TRUE,"Areas";#N/A,#N/A,TRUE,"Summary";#N/A,#N/A,TRUE,"Detail"}</definedName>
    <definedName localSheetId="16" name="_______________tm3">{#N/A,#N/A,TRUE,"Front";#N/A,#N/A,TRUE,"Simple Letter";#N/A,#N/A,TRUE,"Inside";#N/A,#N/A,TRUE,"Contents";#N/A,#N/A,TRUE,"Basis";#N/A,#N/A,TRUE,"Inclusions";#N/A,#N/A,TRUE,"Exclusions";#N/A,#N/A,TRUE,"Areas";#N/A,#N/A,TRUE,"Summary";#N/A,#N/A,TRUE,"Detail"}</definedName>
    <definedName name="_______________tm3">{#N/A,#N/A,TRUE,"Front";#N/A,#N/A,TRUE,"Simple Letter";#N/A,#N/A,TRUE,"Inside";#N/A,#N/A,TRUE,"Contents";#N/A,#N/A,TRUE,"Basis";#N/A,#N/A,TRUE,"Inclusions";#N/A,#N/A,TRUE,"Exclusions";#N/A,#N/A,TRUE,"Areas";#N/A,#N/A,TRUE,"Summary";#N/A,#N/A,TRUE,"Detail"}</definedName>
    <definedName localSheetId="11" name="______________cat12">{#N/A,#N/A,TRUE,"Front";#N/A,#N/A,TRUE,"Simple Letter";#N/A,#N/A,TRUE,"Inside";#N/A,#N/A,TRUE,"Contents";#N/A,#N/A,TRUE,"Basis";#N/A,#N/A,TRUE,"Inclusions";#N/A,#N/A,TRUE,"Exclusions";#N/A,#N/A,TRUE,"Areas";#N/A,#N/A,TRUE,"Summary";#N/A,#N/A,TRUE,"Detail"}</definedName>
    <definedName localSheetId="16" name="______________cat12">{#N/A,#N/A,TRUE,"Front";#N/A,#N/A,TRUE,"Simple Letter";#N/A,#N/A,TRUE,"Inside";#N/A,#N/A,TRUE,"Contents";#N/A,#N/A,TRUE,"Basis";#N/A,#N/A,TRUE,"Inclusions";#N/A,#N/A,TRUE,"Exclusions";#N/A,#N/A,TRUE,"Areas";#N/A,#N/A,TRUE,"Summary";#N/A,#N/A,TRUE,"Detail"}</definedName>
    <definedName name="______________cat12">{#N/A,#N/A,TRUE,"Front";#N/A,#N/A,TRUE,"Simple Letter";#N/A,#N/A,TRUE,"Inside";#N/A,#N/A,TRUE,"Contents";#N/A,#N/A,TRUE,"Basis";#N/A,#N/A,TRUE,"Inclusions";#N/A,#N/A,TRUE,"Exclusions";#N/A,#N/A,TRUE,"Areas";#N/A,#N/A,TRUE,"Summary";#N/A,#N/A,TRUE,"Detail"}</definedName>
    <definedName localSheetId="11" name="______________hp10">{#N/A,#N/A,TRUE,"Front";#N/A,#N/A,TRUE,"Simple Letter";#N/A,#N/A,TRUE,"Inside";#N/A,#N/A,TRUE,"Contents";#N/A,#N/A,TRUE,"Basis";#N/A,#N/A,TRUE,"Inclusions";#N/A,#N/A,TRUE,"Exclusions";#N/A,#N/A,TRUE,"Areas";#N/A,#N/A,TRUE,"Summary";#N/A,#N/A,TRUE,"Detail"}</definedName>
    <definedName localSheetId="16" name="______________hp10">{#N/A,#N/A,TRUE,"Front";#N/A,#N/A,TRUE,"Simple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localSheetId="11" name="______________RAB002">{#N/A,#N/A,TRUE,"Front";#N/A,#N/A,TRUE,"Simple Letter";#N/A,#N/A,TRUE,"Inside";#N/A,#N/A,TRUE,"Contents";#N/A,#N/A,TRUE,"Basis";#N/A,#N/A,TRUE,"Inclusions";#N/A,#N/A,TRUE,"Exclusions";#N/A,#N/A,TRUE,"Areas";#N/A,#N/A,TRUE,"Summary";#N/A,#N/A,TRUE,"Detail"}</definedName>
    <definedName localSheetId="16" name="______________RAB002">{#N/A,#N/A,TRUE,"Front";#N/A,#N/A,TRUE,"Simple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localSheetId="11" name="______________tem1">{#N/A,#N/A,TRUE,"Front";#N/A,#N/A,TRUE,"Simple Letter";#N/A,#N/A,TRUE,"Inside";#N/A,#N/A,TRUE,"Contents";#N/A,#N/A,TRUE,"Basis";#N/A,#N/A,TRUE,"Inclusions";#N/A,#N/A,TRUE,"Exclusions";#N/A,#N/A,TRUE,"Areas";#N/A,#N/A,TRUE,"Summary";#N/A,#N/A,TRUE,"Detail"}</definedName>
    <definedName localSheetId="16" name="______________tem1">{#N/A,#N/A,TRUE,"Front";#N/A,#N/A,TRUE,"Simple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localSheetId="11" name="______________tm3">{#N/A,#N/A,TRUE,"Front";#N/A,#N/A,TRUE,"Simple Letter";#N/A,#N/A,TRUE,"Inside";#N/A,#N/A,TRUE,"Contents";#N/A,#N/A,TRUE,"Basis";#N/A,#N/A,TRUE,"Inclusions";#N/A,#N/A,TRUE,"Exclusions";#N/A,#N/A,TRUE,"Areas";#N/A,#N/A,TRUE,"Summary";#N/A,#N/A,TRUE,"Detail"}</definedName>
    <definedName localSheetId="16" name="______________tm3">{#N/A,#N/A,TRUE,"Front";#N/A,#N/A,TRUE,"Simple Letter";#N/A,#N/A,TRUE,"Inside";#N/A,#N/A,TRUE,"Contents";#N/A,#N/A,TRUE,"Basis";#N/A,#N/A,TRUE,"Inclusions";#N/A,#N/A,TRUE,"Exclusions";#N/A,#N/A,TRUE,"Areas";#N/A,#N/A,TRUE,"Summary";#N/A,#N/A,TRUE,"Detail"}</definedName>
    <definedName name="______________tm3">{#N/A,#N/A,TRUE,"Front";#N/A,#N/A,TRUE,"Simple Letter";#N/A,#N/A,TRUE,"Inside";#N/A,#N/A,TRUE,"Contents";#N/A,#N/A,TRUE,"Basis";#N/A,#N/A,TRUE,"Inclusions";#N/A,#N/A,TRUE,"Exclusions";#N/A,#N/A,TRUE,"Areas";#N/A,#N/A,TRUE,"Summary";#N/A,#N/A,TRUE,"Detail"}</definedName>
    <definedName localSheetId="11" name="_____________cat12">{#N/A,#N/A,TRUE,"Front";#N/A,#N/A,TRUE,"Simple Letter";#N/A,#N/A,TRUE,"Inside";#N/A,#N/A,TRUE,"Contents";#N/A,#N/A,TRUE,"Basis";#N/A,#N/A,TRUE,"Inclusions";#N/A,#N/A,TRUE,"Exclusions";#N/A,#N/A,TRUE,"Areas";#N/A,#N/A,TRUE,"Summary";#N/A,#N/A,TRUE,"Detail"}</definedName>
    <definedName localSheetId="16" name="_____________cat12">{#N/A,#N/A,TRUE,"Front";#N/A,#N/A,TRUE,"Simple Letter";#N/A,#N/A,TRUE,"Inside";#N/A,#N/A,TRUE,"Contents";#N/A,#N/A,TRUE,"Basis";#N/A,#N/A,TRUE,"Inclusions";#N/A,#N/A,TRUE,"Exclusions";#N/A,#N/A,TRUE,"Areas";#N/A,#N/A,TRUE,"Summary";#N/A,#N/A,TRUE,"Detail"}</definedName>
    <definedName name="_____________cat12">{#N/A,#N/A,TRUE,"Front";#N/A,#N/A,TRUE,"Simple Letter";#N/A,#N/A,TRUE,"Inside";#N/A,#N/A,TRUE,"Contents";#N/A,#N/A,TRUE,"Basis";#N/A,#N/A,TRUE,"Inclusions";#N/A,#N/A,TRUE,"Exclusions";#N/A,#N/A,TRUE,"Areas";#N/A,#N/A,TRUE,"Summary";#N/A,#N/A,TRUE,"Detail"}</definedName>
    <definedName localSheetId="11" name="_____________hp10">{#N/A,#N/A,TRUE,"Front";#N/A,#N/A,TRUE,"Simple Letter";#N/A,#N/A,TRUE,"Inside";#N/A,#N/A,TRUE,"Contents";#N/A,#N/A,TRUE,"Basis";#N/A,#N/A,TRUE,"Inclusions";#N/A,#N/A,TRUE,"Exclusions";#N/A,#N/A,TRUE,"Areas";#N/A,#N/A,TRUE,"Summary";#N/A,#N/A,TRUE,"Detail"}</definedName>
    <definedName localSheetId="16" name="_____________hp10">{#N/A,#N/A,TRUE,"Front";#N/A,#N/A,TRUE,"Simple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localSheetId="11" name="_____________RAB002">{#N/A,#N/A,TRUE,"Front";#N/A,#N/A,TRUE,"Simple Letter";#N/A,#N/A,TRUE,"Inside";#N/A,#N/A,TRUE,"Contents";#N/A,#N/A,TRUE,"Basis";#N/A,#N/A,TRUE,"Inclusions";#N/A,#N/A,TRUE,"Exclusions";#N/A,#N/A,TRUE,"Areas";#N/A,#N/A,TRUE,"Summary";#N/A,#N/A,TRUE,"Detail"}</definedName>
    <definedName localSheetId="16" name="_____________RAB002">{#N/A,#N/A,TRUE,"Front";#N/A,#N/A,TRUE,"Simple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localSheetId="11" name="_____________tem1">{#N/A,#N/A,TRUE,"Front";#N/A,#N/A,TRUE,"Simple Letter";#N/A,#N/A,TRUE,"Inside";#N/A,#N/A,TRUE,"Contents";#N/A,#N/A,TRUE,"Basis";#N/A,#N/A,TRUE,"Inclusions";#N/A,#N/A,TRUE,"Exclusions";#N/A,#N/A,TRUE,"Areas";#N/A,#N/A,TRUE,"Summary";#N/A,#N/A,TRUE,"Detail"}</definedName>
    <definedName localSheetId="16" name="_____________tem1">{#N/A,#N/A,TRUE,"Front";#N/A,#N/A,TRUE,"Simple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localSheetId="11" name="_____________tm3">{#N/A,#N/A,TRUE,"Front";#N/A,#N/A,TRUE,"Simple Letter";#N/A,#N/A,TRUE,"Inside";#N/A,#N/A,TRUE,"Contents";#N/A,#N/A,TRUE,"Basis";#N/A,#N/A,TRUE,"Inclusions";#N/A,#N/A,TRUE,"Exclusions";#N/A,#N/A,TRUE,"Areas";#N/A,#N/A,TRUE,"Summary";#N/A,#N/A,TRUE,"Detail"}</definedName>
    <definedName localSheetId="16" name="_____________tm3">{#N/A,#N/A,TRUE,"Front";#N/A,#N/A,TRUE,"Simple Letter";#N/A,#N/A,TRUE,"Inside";#N/A,#N/A,TRUE,"Contents";#N/A,#N/A,TRUE,"Basis";#N/A,#N/A,TRUE,"Inclusions";#N/A,#N/A,TRUE,"Exclusions";#N/A,#N/A,TRUE,"Areas";#N/A,#N/A,TRUE,"Summary";#N/A,#N/A,TRUE,"Detail"}</definedName>
    <definedName name="_____________tm3">{#N/A,#N/A,TRUE,"Front";#N/A,#N/A,TRUE,"Simple Letter";#N/A,#N/A,TRUE,"Inside";#N/A,#N/A,TRUE,"Contents";#N/A,#N/A,TRUE,"Basis";#N/A,#N/A,TRUE,"Inclusions";#N/A,#N/A,TRUE,"Exclusions";#N/A,#N/A,TRUE,"Areas";#N/A,#N/A,TRUE,"Summary";#N/A,#N/A,TRUE,"Detail"}</definedName>
    <definedName localSheetId="11" name="____________cat12">{#N/A,#N/A,TRUE,"Front";#N/A,#N/A,TRUE,"Simple Letter";#N/A,#N/A,TRUE,"Inside";#N/A,#N/A,TRUE,"Contents";#N/A,#N/A,TRUE,"Basis";#N/A,#N/A,TRUE,"Inclusions";#N/A,#N/A,TRUE,"Exclusions";#N/A,#N/A,TRUE,"Areas";#N/A,#N/A,TRUE,"Summary";#N/A,#N/A,TRUE,"Detail"}</definedName>
    <definedName localSheetId="16" name="____________cat12">{#N/A,#N/A,TRUE,"Front";#N/A,#N/A,TRUE,"Simple Letter";#N/A,#N/A,TRUE,"Inside";#N/A,#N/A,TRUE,"Contents";#N/A,#N/A,TRUE,"Basis";#N/A,#N/A,TRUE,"Inclusions";#N/A,#N/A,TRUE,"Exclusions";#N/A,#N/A,TRUE,"Areas";#N/A,#N/A,TRUE,"Summary";#N/A,#N/A,TRUE,"Detail"}</definedName>
    <definedName name="____________cat12">{#N/A,#N/A,TRUE,"Front";#N/A,#N/A,TRUE,"Simple Letter";#N/A,#N/A,TRUE,"Inside";#N/A,#N/A,TRUE,"Contents";#N/A,#N/A,TRUE,"Basis";#N/A,#N/A,TRUE,"Inclusions";#N/A,#N/A,TRUE,"Exclusions";#N/A,#N/A,TRUE,"Areas";#N/A,#N/A,TRUE,"Summary";#N/A,#N/A,TRUE,"Detail"}</definedName>
    <definedName localSheetId="11" name="____________hp10">{#N/A,#N/A,TRUE,"Front";#N/A,#N/A,TRUE,"Simple Letter";#N/A,#N/A,TRUE,"Inside";#N/A,#N/A,TRUE,"Contents";#N/A,#N/A,TRUE,"Basis";#N/A,#N/A,TRUE,"Inclusions";#N/A,#N/A,TRUE,"Exclusions";#N/A,#N/A,TRUE,"Areas";#N/A,#N/A,TRUE,"Summary";#N/A,#N/A,TRUE,"Detail"}</definedName>
    <definedName localSheetId="16" name="____________hp10">{#N/A,#N/A,TRUE,"Front";#N/A,#N/A,TRUE,"Simple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localSheetId="11" name="____________RAB002">{#N/A,#N/A,TRUE,"Front";#N/A,#N/A,TRUE,"Simple Letter";#N/A,#N/A,TRUE,"Inside";#N/A,#N/A,TRUE,"Contents";#N/A,#N/A,TRUE,"Basis";#N/A,#N/A,TRUE,"Inclusions";#N/A,#N/A,TRUE,"Exclusions";#N/A,#N/A,TRUE,"Areas";#N/A,#N/A,TRUE,"Summary";#N/A,#N/A,TRUE,"Detail"}</definedName>
    <definedName localSheetId="16" name="____________RAB002">{#N/A,#N/A,TRUE,"Front";#N/A,#N/A,TRUE,"Simple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localSheetId="11" name="____________tem1">{#N/A,#N/A,TRUE,"Front";#N/A,#N/A,TRUE,"Simple Letter";#N/A,#N/A,TRUE,"Inside";#N/A,#N/A,TRUE,"Contents";#N/A,#N/A,TRUE,"Basis";#N/A,#N/A,TRUE,"Inclusions";#N/A,#N/A,TRUE,"Exclusions";#N/A,#N/A,TRUE,"Areas";#N/A,#N/A,TRUE,"Summary";#N/A,#N/A,TRUE,"Detail"}</definedName>
    <definedName localSheetId="16" name="____________tem1">{#N/A,#N/A,TRUE,"Front";#N/A,#N/A,TRUE,"Simple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localSheetId="11" name="____________tm3">{#N/A,#N/A,TRUE,"Front";#N/A,#N/A,TRUE,"Simple Letter";#N/A,#N/A,TRUE,"Inside";#N/A,#N/A,TRUE,"Contents";#N/A,#N/A,TRUE,"Basis";#N/A,#N/A,TRUE,"Inclusions";#N/A,#N/A,TRUE,"Exclusions";#N/A,#N/A,TRUE,"Areas";#N/A,#N/A,TRUE,"Summary";#N/A,#N/A,TRUE,"Detail"}</definedName>
    <definedName localSheetId="16" name="____________tm3">{#N/A,#N/A,TRUE,"Front";#N/A,#N/A,TRUE,"Simple Letter";#N/A,#N/A,TRUE,"Inside";#N/A,#N/A,TRUE,"Contents";#N/A,#N/A,TRUE,"Basis";#N/A,#N/A,TRUE,"Inclusions";#N/A,#N/A,TRUE,"Exclusions";#N/A,#N/A,TRUE,"Areas";#N/A,#N/A,TRUE,"Summary";#N/A,#N/A,TRUE,"Detail"}</definedName>
    <definedName name="____________tm3">{#N/A,#N/A,TRUE,"Front";#N/A,#N/A,TRUE,"Simple Letter";#N/A,#N/A,TRUE,"Inside";#N/A,#N/A,TRUE,"Contents";#N/A,#N/A,TRUE,"Basis";#N/A,#N/A,TRUE,"Inclusions";#N/A,#N/A,TRUE,"Exclusions";#N/A,#N/A,TRUE,"Areas";#N/A,#N/A,TRUE,"Summary";#N/A,#N/A,TRUE,"Detail"}</definedName>
    <definedName localSheetId="11" name="___________cat12">{#N/A,#N/A,TRUE,"Front";#N/A,#N/A,TRUE,"Simple Letter";#N/A,#N/A,TRUE,"Inside";#N/A,#N/A,TRUE,"Contents";#N/A,#N/A,TRUE,"Basis";#N/A,#N/A,TRUE,"Inclusions";#N/A,#N/A,TRUE,"Exclusions";#N/A,#N/A,TRUE,"Areas";#N/A,#N/A,TRUE,"Summary";#N/A,#N/A,TRUE,"Detail"}</definedName>
    <definedName localSheetId="16" name="___________cat12">{#N/A,#N/A,TRUE,"Front";#N/A,#N/A,TRUE,"Simple Letter";#N/A,#N/A,TRUE,"Inside";#N/A,#N/A,TRUE,"Contents";#N/A,#N/A,TRUE,"Basis";#N/A,#N/A,TRUE,"Inclusions";#N/A,#N/A,TRUE,"Exclusions";#N/A,#N/A,TRUE,"Areas";#N/A,#N/A,TRUE,"Summary";#N/A,#N/A,TRUE,"Detail"}</definedName>
    <definedName name="___________cat12">{#N/A,#N/A,TRUE,"Front";#N/A,#N/A,TRUE,"Simple Letter";#N/A,#N/A,TRUE,"Inside";#N/A,#N/A,TRUE,"Contents";#N/A,#N/A,TRUE,"Basis";#N/A,#N/A,TRUE,"Inclusions";#N/A,#N/A,TRUE,"Exclusions";#N/A,#N/A,TRUE,"Areas";#N/A,#N/A,TRUE,"Summary";#N/A,#N/A,TRUE,"Detail"}</definedName>
    <definedName localSheetId="11" name="___________hp10">{#N/A,#N/A,TRUE,"Front";#N/A,#N/A,TRUE,"Simple Letter";#N/A,#N/A,TRUE,"Inside";#N/A,#N/A,TRUE,"Contents";#N/A,#N/A,TRUE,"Basis";#N/A,#N/A,TRUE,"Inclusions";#N/A,#N/A,TRUE,"Exclusions";#N/A,#N/A,TRUE,"Areas";#N/A,#N/A,TRUE,"Summary";#N/A,#N/A,TRUE,"Detail"}</definedName>
    <definedName localSheetId="16" name="___________hp10">{#N/A,#N/A,TRUE,"Front";#N/A,#N/A,TRUE,"Simple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localSheetId="11" name="___________RAB002">{#N/A,#N/A,TRUE,"Front";#N/A,#N/A,TRUE,"Simple Letter";#N/A,#N/A,TRUE,"Inside";#N/A,#N/A,TRUE,"Contents";#N/A,#N/A,TRUE,"Basis";#N/A,#N/A,TRUE,"Inclusions";#N/A,#N/A,TRUE,"Exclusions";#N/A,#N/A,TRUE,"Areas";#N/A,#N/A,TRUE,"Summary";#N/A,#N/A,TRUE,"Detail"}</definedName>
    <definedName localSheetId="16" name="___________RAB002">{#N/A,#N/A,TRUE,"Front";#N/A,#N/A,TRUE,"Simple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localSheetId="11" name="___________tem1">{#N/A,#N/A,TRUE,"Front";#N/A,#N/A,TRUE,"Simple Letter";#N/A,#N/A,TRUE,"Inside";#N/A,#N/A,TRUE,"Contents";#N/A,#N/A,TRUE,"Basis";#N/A,#N/A,TRUE,"Inclusions";#N/A,#N/A,TRUE,"Exclusions";#N/A,#N/A,TRUE,"Areas";#N/A,#N/A,TRUE,"Summary";#N/A,#N/A,TRUE,"Detail"}</definedName>
    <definedName localSheetId="16" name="___________tem1">{#N/A,#N/A,TRUE,"Front";#N/A,#N/A,TRUE,"Simple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localSheetId="11" name="___________tm3">{#N/A,#N/A,TRUE,"Front";#N/A,#N/A,TRUE,"Simple Letter";#N/A,#N/A,TRUE,"Inside";#N/A,#N/A,TRUE,"Contents";#N/A,#N/A,TRUE,"Basis";#N/A,#N/A,TRUE,"Inclusions";#N/A,#N/A,TRUE,"Exclusions";#N/A,#N/A,TRUE,"Areas";#N/A,#N/A,TRUE,"Summary";#N/A,#N/A,TRUE,"Detail"}</definedName>
    <definedName localSheetId="16" name="___________tm3">{#N/A,#N/A,TRUE,"Front";#N/A,#N/A,TRUE,"Simple Letter";#N/A,#N/A,TRUE,"Inside";#N/A,#N/A,TRUE,"Contents";#N/A,#N/A,TRUE,"Basis";#N/A,#N/A,TRUE,"Inclusions";#N/A,#N/A,TRUE,"Exclusions";#N/A,#N/A,TRUE,"Areas";#N/A,#N/A,TRUE,"Summary";#N/A,#N/A,TRUE,"Detail"}</definedName>
    <definedName name="___________tm3">{#N/A,#N/A,TRUE,"Front";#N/A,#N/A,TRUE,"Simple Letter";#N/A,#N/A,TRUE,"Inside";#N/A,#N/A,TRUE,"Contents";#N/A,#N/A,TRUE,"Basis";#N/A,#N/A,TRUE,"Inclusions";#N/A,#N/A,TRUE,"Exclusions";#N/A,#N/A,TRUE,"Areas";#N/A,#N/A,TRUE,"Summary";#N/A,#N/A,TRUE,"Detail"}</definedName>
    <definedName localSheetId="11" name="__________cat12">{#N/A,#N/A,TRUE,"Front";#N/A,#N/A,TRUE,"Simple Letter";#N/A,#N/A,TRUE,"Inside";#N/A,#N/A,TRUE,"Contents";#N/A,#N/A,TRUE,"Basis";#N/A,#N/A,TRUE,"Inclusions";#N/A,#N/A,TRUE,"Exclusions";#N/A,#N/A,TRUE,"Areas";#N/A,#N/A,TRUE,"Summary";#N/A,#N/A,TRUE,"Detail"}</definedName>
    <definedName localSheetId="16" name="__________cat12">{#N/A,#N/A,TRUE,"Front";#N/A,#N/A,TRUE,"Simple Letter";#N/A,#N/A,TRUE,"Inside";#N/A,#N/A,TRUE,"Contents";#N/A,#N/A,TRUE,"Basis";#N/A,#N/A,TRUE,"Inclusions";#N/A,#N/A,TRUE,"Exclusions";#N/A,#N/A,TRUE,"Areas";#N/A,#N/A,TRUE,"Summary";#N/A,#N/A,TRUE,"Detail"}</definedName>
    <definedName name="__________cat12">{#N/A,#N/A,TRUE,"Front";#N/A,#N/A,TRUE,"Simple Letter";#N/A,#N/A,TRUE,"Inside";#N/A,#N/A,TRUE,"Contents";#N/A,#N/A,TRUE,"Basis";#N/A,#N/A,TRUE,"Inclusions";#N/A,#N/A,TRUE,"Exclusions";#N/A,#N/A,TRUE,"Areas";#N/A,#N/A,TRUE,"Summary";#N/A,#N/A,TRUE,"Detail"}</definedName>
    <definedName localSheetId="11" name="__________hp10">{#N/A,#N/A,TRUE,"Front";#N/A,#N/A,TRUE,"Simple Letter";#N/A,#N/A,TRUE,"Inside";#N/A,#N/A,TRUE,"Contents";#N/A,#N/A,TRUE,"Basis";#N/A,#N/A,TRUE,"Inclusions";#N/A,#N/A,TRUE,"Exclusions";#N/A,#N/A,TRUE,"Areas";#N/A,#N/A,TRUE,"Summary";#N/A,#N/A,TRUE,"Detail"}</definedName>
    <definedName localSheetId="16" name="__________hp10">{#N/A,#N/A,TRUE,"Front";#N/A,#N/A,TRUE,"Simple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localSheetId="11" name="__________RAB002">{#N/A,#N/A,TRUE,"Front";#N/A,#N/A,TRUE,"Simple Letter";#N/A,#N/A,TRUE,"Inside";#N/A,#N/A,TRUE,"Contents";#N/A,#N/A,TRUE,"Basis";#N/A,#N/A,TRUE,"Inclusions";#N/A,#N/A,TRUE,"Exclusions";#N/A,#N/A,TRUE,"Areas";#N/A,#N/A,TRUE,"Summary";#N/A,#N/A,TRUE,"Detail"}</definedName>
    <definedName localSheetId="16" name="__________RAB002">{#N/A,#N/A,TRUE,"Front";#N/A,#N/A,TRUE,"Simple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localSheetId="11" name="__________tem1">{#N/A,#N/A,TRUE,"Front";#N/A,#N/A,TRUE,"Simple Letter";#N/A,#N/A,TRUE,"Inside";#N/A,#N/A,TRUE,"Contents";#N/A,#N/A,TRUE,"Basis";#N/A,#N/A,TRUE,"Inclusions";#N/A,#N/A,TRUE,"Exclusions";#N/A,#N/A,TRUE,"Areas";#N/A,#N/A,TRUE,"Summary";#N/A,#N/A,TRUE,"Detail"}</definedName>
    <definedName localSheetId="16" name="__________tem1">{#N/A,#N/A,TRUE,"Front";#N/A,#N/A,TRUE,"Simple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localSheetId="11" name="__________tm3">{#N/A,#N/A,TRUE,"Front";#N/A,#N/A,TRUE,"Simple Letter";#N/A,#N/A,TRUE,"Inside";#N/A,#N/A,TRUE,"Contents";#N/A,#N/A,TRUE,"Basis";#N/A,#N/A,TRUE,"Inclusions";#N/A,#N/A,TRUE,"Exclusions";#N/A,#N/A,TRUE,"Areas";#N/A,#N/A,TRUE,"Summary";#N/A,#N/A,TRUE,"Detail"}</definedName>
    <definedName localSheetId="16" name="__________tm3">{#N/A,#N/A,TRUE,"Front";#N/A,#N/A,TRUE,"Simple Letter";#N/A,#N/A,TRUE,"Inside";#N/A,#N/A,TRUE,"Contents";#N/A,#N/A,TRUE,"Basis";#N/A,#N/A,TRUE,"Inclusions";#N/A,#N/A,TRUE,"Exclusions";#N/A,#N/A,TRUE,"Areas";#N/A,#N/A,TRUE,"Summary";#N/A,#N/A,TRUE,"Detail"}</definedName>
    <definedName name="__________tm3">{#N/A,#N/A,TRUE,"Front";#N/A,#N/A,TRUE,"Simple Letter";#N/A,#N/A,TRUE,"Inside";#N/A,#N/A,TRUE,"Contents";#N/A,#N/A,TRUE,"Basis";#N/A,#N/A,TRUE,"Inclusions";#N/A,#N/A,TRUE,"Exclusions";#N/A,#N/A,TRUE,"Areas";#N/A,#N/A,TRUE,"Summary";#N/A,#N/A,TRUE,"Detail"}</definedName>
    <definedName localSheetId="11" name="_________cat12">{#N/A,#N/A,TRUE,"Front";#N/A,#N/A,TRUE,"Simple Letter";#N/A,#N/A,TRUE,"Inside";#N/A,#N/A,TRUE,"Contents";#N/A,#N/A,TRUE,"Basis";#N/A,#N/A,TRUE,"Inclusions";#N/A,#N/A,TRUE,"Exclusions";#N/A,#N/A,TRUE,"Areas";#N/A,#N/A,TRUE,"Summary";#N/A,#N/A,TRUE,"Detail"}</definedName>
    <definedName localSheetId="16" name="_________cat12">{#N/A,#N/A,TRUE,"Front";#N/A,#N/A,TRUE,"Simple Letter";#N/A,#N/A,TRUE,"Inside";#N/A,#N/A,TRUE,"Contents";#N/A,#N/A,TRUE,"Basis";#N/A,#N/A,TRUE,"Inclusions";#N/A,#N/A,TRUE,"Exclusions";#N/A,#N/A,TRUE,"Areas";#N/A,#N/A,TRUE,"Summary";#N/A,#N/A,TRUE,"Detail"}</definedName>
    <definedName name="_________cat12">{#N/A,#N/A,TRUE,"Front";#N/A,#N/A,TRUE,"Simple Letter";#N/A,#N/A,TRUE,"Inside";#N/A,#N/A,TRUE,"Contents";#N/A,#N/A,TRUE,"Basis";#N/A,#N/A,TRUE,"Inclusions";#N/A,#N/A,TRUE,"Exclusions";#N/A,#N/A,TRUE,"Areas";#N/A,#N/A,TRUE,"Summary";#N/A,#N/A,TRUE,"Detail"}</definedName>
    <definedName localSheetId="11" name="_________hp10">{#N/A,#N/A,TRUE,"Front";#N/A,#N/A,TRUE,"Simple Letter";#N/A,#N/A,TRUE,"Inside";#N/A,#N/A,TRUE,"Contents";#N/A,#N/A,TRUE,"Basis";#N/A,#N/A,TRUE,"Inclusions";#N/A,#N/A,TRUE,"Exclusions";#N/A,#N/A,TRUE,"Areas";#N/A,#N/A,TRUE,"Summary";#N/A,#N/A,TRUE,"Detail"}</definedName>
    <definedName localSheetId="16" name="_________hp10">{#N/A,#N/A,TRUE,"Front";#N/A,#N/A,TRUE,"Simple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localSheetId="11" name="_________RAB002">{#N/A,#N/A,TRUE,"Front";#N/A,#N/A,TRUE,"Simple Letter";#N/A,#N/A,TRUE,"Inside";#N/A,#N/A,TRUE,"Contents";#N/A,#N/A,TRUE,"Basis";#N/A,#N/A,TRUE,"Inclusions";#N/A,#N/A,TRUE,"Exclusions";#N/A,#N/A,TRUE,"Areas";#N/A,#N/A,TRUE,"Summary";#N/A,#N/A,TRUE,"Detail"}</definedName>
    <definedName localSheetId="16" name="_________RAB002">{#N/A,#N/A,TRUE,"Front";#N/A,#N/A,TRUE,"Simple Letter";#N/A,#N/A,TRUE,"Inside";#N/A,#N/A,TRUE,"Contents";#N/A,#N/A,TRUE,"Basis";#N/A,#N/A,TRUE,"Inclusions";#N/A,#N/A,TRUE,"Exclusions";#N/A,#N/A,TRUE,"Areas";#N/A,#N/A,TRUE,"Summary";#N/A,#N/A,TRUE,"Detail"}</definedName>
    <definedName name="_________RAB002">{#N/A,#N/A,TRUE,"Front";#N/A,#N/A,TRUE,"Simple Letter";#N/A,#N/A,TRUE,"Inside";#N/A,#N/A,TRUE,"Contents";#N/A,#N/A,TRUE,"Basis";#N/A,#N/A,TRUE,"Inclusions";#N/A,#N/A,TRUE,"Exclusions";#N/A,#N/A,TRUE,"Areas";#N/A,#N/A,TRUE,"Summary";#N/A,#N/A,TRUE,"Detail"}</definedName>
    <definedName localSheetId="11" name="_________tem1">{#N/A,#N/A,TRUE,"Front";#N/A,#N/A,TRUE,"Simple Letter";#N/A,#N/A,TRUE,"Inside";#N/A,#N/A,TRUE,"Contents";#N/A,#N/A,TRUE,"Basis";#N/A,#N/A,TRUE,"Inclusions";#N/A,#N/A,TRUE,"Exclusions";#N/A,#N/A,TRUE,"Areas";#N/A,#N/A,TRUE,"Summary";#N/A,#N/A,TRUE,"Detail"}</definedName>
    <definedName localSheetId="16" name="_________tem1">{#N/A,#N/A,TRUE,"Front";#N/A,#N/A,TRUE,"Simple Letter";#N/A,#N/A,TRUE,"Inside";#N/A,#N/A,TRUE,"Contents";#N/A,#N/A,TRUE,"Basis";#N/A,#N/A,TRUE,"Inclusions";#N/A,#N/A,TRUE,"Exclusions";#N/A,#N/A,TRUE,"Areas";#N/A,#N/A,TRUE,"Summary";#N/A,#N/A,TRUE,"Detail"}</definedName>
    <definedName name="_________tem1">{#N/A,#N/A,TRUE,"Front";#N/A,#N/A,TRUE,"Simple Letter";#N/A,#N/A,TRUE,"Inside";#N/A,#N/A,TRUE,"Contents";#N/A,#N/A,TRUE,"Basis";#N/A,#N/A,TRUE,"Inclusions";#N/A,#N/A,TRUE,"Exclusions";#N/A,#N/A,TRUE,"Areas";#N/A,#N/A,TRUE,"Summary";#N/A,#N/A,TRUE,"Detail"}</definedName>
    <definedName localSheetId="11" name="_________tm3">{#N/A,#N/A,TRUE,"Front";#N/A,#N/A,TRUE,"Simple Letter";#N/A,#N/A,TRUE,"Inside";#N/A,#N/A,TRUE,"Contents";#N/A,#N/A,TRUE,"Basis";#N/A,#N/A,TRUE,"Inclusions";#N/A,#N/A,TRUE,"Exclusions";#N/A,#N/A,TRUE,"Areas";#N/A,#N/A,TRUE,"Summary";#N/A,#N/A,TRUE,"Detail"}</definedName>
    <definedName localSheetId="16" name="_________tm3">{#N/A,#N/A,TRUE,"Front";#N/A,#N/A,TRUE,"Simple Letter";#N/A,#N/A,TRUE,"Inside";#N/A,#N/A,TRUE,"Contents";#N/A,#N/A,TRUE,"Basis";#N/A,#N/A,TRUE,"Inclusions";#N/A,#N/A,TRUE,"Exclusions";#N/A,#N/A,TRUE,"Areas";#N/A,#N/A,TRUE,"Summary";#N/A,#N/A,TRUE,"Detail"}</definedName>
    <definedName name="_________tm3">{#N/A,#N/A,TRUE,"Front";#N/A,#N/A,TRUE,"Simple Letter";#N/A,#N/A,TRUE,"Inside";#N/A,#N/A,TRUE,"Contents";#N/A,#N/A,TRUE,"Basis";#N/A,#N/A,TRUE,"Inclusions";#N/A,#N/A,TRUE,"Exclusions";#N/A,#N/A,TRUE,"Areas";#N/A,#N/A,TRUE,"Summary";#N/A,#N/A,TRUE,"Detail"}</definedName>
    <definedName localSheetId="11" name="________cat12">{#N/A,#N/A,TRUE,"Front";#N/A,#N/A,TRUE,"Simple Letter";#N/A,#N/A,TRUE,"Inside";#N/A,#N/A,TRUE,"Contents";#N/A,#N/A,TRUE,"Basis";#N/A,#N/A,TRUE,"Inclusions";#N/A,#N/A,TRUE,"Exclusions";#N/A,#N/A,TRUE,"Areas";#N/A,#N/A,TRUE,"Summary";#N/A,#N/A,TRUE,"Detail"}</definedName>
    <definedName localSheetId="16" name="________cat12">{#N/A,#N/A,TRUE,"Front";#N/A,#N/A,TRUE,"Simple Letter";#N/A,#N/A,TRUE,"Inside";#N/A,#N/A,TRUE,"Contents";#N/A,#N/A,TRUE,"Basis";#N/A,#N/A,TRUE,"Inclusions";#N/A,#N/A,TRUE,"Exclusions";#N/A,#N/A,TRUE,"Areas";#N/A,#N/A,TRUE,"Summary";#N/A,#N/A,TRUE,"Detail"}</definedName>
    <definedName name="________cat12">{#N/A,#N/A,TRUE,"Front";#N/A,#N/A,TRUE,"Simple Letter";#N/A,#N/A,TRUE,"Inside";#N/A,#N/A,TRUE,"Contents";#N/A,#N/A,TRUE,"Basis";#N/A,#N/A,TRUE,"Inclusions";#N/A,#N/A,TRUE,"Exclusions";#N/A,#N/A,TRUE,"Areas";#N/A,#N/A,TRUE,"Summary";#N/A,#N/A,TRUE,"Detail"}</definedName>
    <definedName localSheetId="11" name="________Feb06">{#N/A,#N/A,TRUE,"Front";#N/A,#N/A,TRUE,"Simple Letter";#N/A,#N/A,TRUE,"Inside";#N/A,#N/A,TRUE,"Contents";#N/A,#N/A,TRUE,"Basis";#N/A,#N/A,TRUE,"Inclusions";#N/A,#N/A,TRUE,"Exclusions";#N/A,#N/A,TRUE,"Areas";#N/A,#N/A,TRUE,"Summary";#N/A,#N/A,TRUE,"Detail"}</definedName>
    <definedName localSheetId="16" name="________Feb06">{#N/A,#N/A,TRUE,"Front";#N/A,#N/A,TRUE,"Simple Letter";#N/A,#N/A,TRUE,"Inside";#N/A,#N/A,TRUE,"Contents";#N/A,#N/A,TRUE,"Basis";#N/A,#N/A,TRUE,"Inclusions";#N/A,#N/A,TRUE,"Exclusions";#N/A,#N/A,TRUE,"Areas";#N/A,#N/A,TRUE,"Summary";#N/A,#N/A,TRUE,"Detail"}</definedName>
    <definedName name="________Feb06">{#N/A,#N/A,TRUE,"Front";#N/A,#N/A,TRUE,"Simple Letter";#N/A,#N/A,TRUE,"Inside";#N/A,#N/A,TRUE,"Contents";#N/A,#N/A,TRUE,"Basis";#N/A,#N/A,TRUE,"Inclusions";#N/A,#N/A,TRUE,"Exclusions";#N/A,#N/A,TRUE,"Areas";#N/A,#N/A,TRUE,"Summary";#N/A,#N/A,TRUE,"Detail"}</definedName>
    <definedName localSheetId="11" name="________hp10">{#N/A,#N/A,TRUE,"Front";#N/A,#N/A,TRUE,"Simple Letter";#N/A,#N/A,TRUE,"Inside";#N/A,#N/A,TRUE,"Contents";#N/A,#N/A,TRUE,"Basis";#N/A,#N/A,TRUE,"Inclusions";#N/A,#N/A,TRUE,"Exclusions";#N/A,#N/A,TRUE,"Areas";#N/A,#N/A,TRUE,"Summary";#N/A,#N/A,TRUE,"Detail"}</definedName>
    <definedName localSheetId="16" name="________hp10">{#N/A,#N/A,TRUE,"Front";#N/A,#N/A,TRUE,"Simple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localSheetId="11" name="________RAB002">{#N/A,#N/A,TRUE,"Front";#N/A,#N/A,TRUE,"Simple Letter";#N/A,#N/A,TRUE,"Inside";#N/A,#N/A,TRUE,"Contents";#N/A,#N/A,TRUE,"Basis";#N/A,#N/A,TRUE,"Inclusions";#N/A,#N/A,TRUE,"Exclusions";#N/A,#N/A,TRUE,"Areas";#N/A,#N/A,TRUE,"Summary";#N/A,#N/A,TRUE,"Detail"}</definedName>
    <definedName localSheetId="16" name="________RAB002">{#N/A,#N/A,TRUE,"Front";#N/A,#N/A,TRUE,"Simple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localSheetId="11" name="________tem1">{#N/A,#N/A,TRUE,"Front";#N/A,#N/A,TRUE,"Simple Letter";#N/A,#N/A,TRUE,"Inside";#N/A,#N/A,TRUE,"Contents";#N/A,#N/A,TRUE,"Basis";#N/A,#N/A,TRUE,"Inclusions";#N/A,#N/A,TRUE,"Exclusions";#N/A,#N/A,TRUE,"Areas";#N/A,#N/A,TRUE,"Summary";#N/A,#N/A,TRUE,"Detail"}</definedName>
    <definedName localSheetId="16" name="________tem1">{#N/A,#N/A,TRUE,"Front";#N/A,#N/A,TRUE,"Simple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localSheetId="11" name="________tm3">{#N/A,#N/A,TRUE,"Front";#N/A,#N/A,TRUE,"Simple Letter";#N/A,#N/A,TRUE,"Inside";#N/A,#N/A,TRUE,"Contents";#N/A,#N/A,TRUE,"Basis";#N/A,#N/A,TRUE,"Inclusions";#N/A,#N/A,TRUE,"Exclusions";#N/A,#N/A,TRUE,"Areas";#N/A,#N/A,TRUE,"Summary";#N/A,#N/A,TRUE,"Detail"}</definedName>
    <definedName localSheetId="16" name="________tm3">{#N/A,#N/A,TRUE,"Front";#N/A,#N/A,TRUE,"Simple Letter";#N/A,#N/A,TRUE,"Inside";#N/A,#N/A,TRUE,"Contents";#N/A,#N/A,TRUE,"Basis";#N/A,#N/A,TRUE,"Inclusions";#N/A,#N/A,TRUE,"Exclusions";#N/A,#N/A,TRUE,"Areas";#N/A,#N/A,TRUE,"Summary";#N/A,#N/A,TRUE,"Detail"}</definedName>
    <definedName name="________tm3">{#N/A,#N/A,TRUE,"Front";#N/A,#N/A,TRUE,"Simple Letter";#N/A,#N/A,TRUE,"Inside";#N/A,#N/A,TRUE,"Contents";#N/A,#N/A,TRUE,"Basis";#N/A,#N/A,TRUE,"Inclusions";#N/A,#N/A,TRUE,"Exclusions";#N/A,#N/A,TRUE,"Areas";#N/A,#N/A,TRUE,"Summary";#N/A,#N/A,TRUE,"Detail"}</definedName>
    <definedName localSheetId="11" name="________ys1">{#N/A,#N/A,FALSE,"abs";#N/A,#N/A,FALSE,"Annex-I";#N/A,#N/A,FALSE,"Annex-II";#N/A,#N/A,FALSE,"Annex-III";#N/A,#N/A,FALSE,"Annex-IV";#N/A,#N/A,FALSE,"Annex-V";#N/A,#N/A,FALSE,"Annex-VI"}</definedName>
    <definedName localSheetId="16" name="________ys1">{#N/A,#N/A,FALSE,"abs";#N/A,#N/A,FALSE,"Annex-I";#N/A,#N/A,FALSE,"Annex-II";#N/A,#N/A,FALSE,"Annex-III";#N/A,#N/A,FALSE,"Annex-IV";#N/A,#N/A,FALSE,"Annex-V";#N/A,#N/A,FALSE,"Annex-VI"}</definedName>
    <definedName name="________ys1">{#N/A,#N/A,FALSE,"abs";#N/A,#N/A,FALSE,"Annex-I";#N/A,#N/A,FALSE,"Annex-II";#N/A,#N/A,FALSE,"Annex-III";#N/A,#N/A,FALSE,"Annex-IV";#N/A,#N/A,FALSE,"Annex-V";#N/A,#N/A,FALSE,"Annex-VI"}</definedName>
    <definedName localSheetId="11" name="_______cat12">{#N/A,#N/A,TRUE,"Front";#N/A,#N/A,TRUE,"Simple Letter";#N/A,#N/A,TRUE,"Inside";#N/A,#N/A,TRUE,"Contents";#N/A,#N/A,TRUE,"Basis";#N/A,#N/A,TRUE,"Inclusions";#N/A,#N/A,TRUE,"Exclusions";#N/A,#N/A,TRUE,"Areas";#N/A,#N/A,TRUE,"Summary";#N/A,#N/A,TRUE,"Detail"}</definedName>
    <definedName localSheetId="16" name="_______cat12">{#N/A,#N/A,TRUE,"Front";#N/A,#N/A,TRUE,"Simple Letter";#N/A,#N/A,TRUE,"Inside";#N/A,#N/A,TRUE,"Contents";#N/A,#N/A,TRUE,"Basis";#N/A,#N/A,TRUE,"Inclusions";#N/A,#N/A,TRUE,"Exclusions";#N/A,#N/A,TRUE,"Areas";#N/A,#N/A,TRUE,"Summary";#N/A,#N/A,TRUE,"Detail"}</definedName>
    <definedName name="_______cat12">{#N/A,#N/A,TRUE,"Front";#N/A,#N/A,TRUE,"Simple Letter";#N/A,#N/A,TRUE,"Inside";#N/A,#N/A,TRUE,"Contents";#N/A,#N/A,TRUE,"Basis";#N/A,#N/A,TRUE,"Inclusions";#N/A,#N/A,TRUE,"Exclusions";#N/A,#N/A,TRUE,"Areas";#N/A,#N/A,TRUE,"Summary";#N/A,#N/A,TRUE,"Detail"}</definedName>
    <definedName localSheetId="11" name="_______Feb06">{#N/A,#N/A,TRUE,"Front";#N/A,#N/A,TRUE,"Simple Letter";#N/A,#N/A,TRUE,"Inside";#N/A,#N/A,TRUE,"Contents";#N/A,#N/A,TRUE,"Basis";#N/A,#N/A,TRUE,"Inclusions";#N/A,#N/A,TRUE,"Exclusions";#N/A,#N/A,TRUE,"Areas";#N/A,#N/A,TRUE,"Summary";#N/A,#N/A,TRUE,"Detail"}</definedName>
    <definedName localSheetId="16" name="_______Feb06">{#N/A,#N/A,TRUE,"Front";#N/A,#N/A,TRUE,"Simple Letter";#N/A,#N/A,TRUE,"Inside";#N/A,#N/A,TRUE,"Contents";#N/A,#N/A,TRUE,"Basis";#N/A,#N/A,TRUE,"Inclusions";#N/A,#N/A,TRUE,"Exclusions";#N/A,#N/A,TRUE,"Areas";#N/A,#N/A,TRUE,"Summary";#N/A,#N/A,TRUE,"Detail"}</definedName>
    <definedName name="_______Feb06">{#N/A,#N/A,TRUE,"Front";#N/A,#N/A,TRUE,"Simple Letter";#N/A,#N/A,TRUE,"Inside";#N/A,#N/A,TRUE,"Contents";#N/A,#N/A,TRUE,"Basis";#N/A,#N/A,TRUE,"Inclusions";#N/A,#N/A,TRUE,"Exclusions";#N/A,#N/A,TRUE,"Areas";#N/A,#N/A,TRUE,"Summary";#N/A,#N/A,TRUE,"Detail"}</definedName>
    <definedName localSheetId="11" name="_______HDD1111">{#N/A,#N/A,TRUE,"Front";#N/A,#N/A,TRUE,"Simple Letter";#N/A,#N/A,TRUE,"Inside";#N/A,#N/A,TRUE,"Contents";#N/A,#N/A,TRUE,"Basis";#N/A,#N/A,TRUE,"Inclusions";#N/A,#N/A,TRUE,"Exclusions";#N/A,#N/A,TRUE,"Areas";#N/A,#N/A,TRUE,"Summary";#N/A,#N/A,TRUE,"Detail"}</definedName>
    <definedName localSheetId="16" name="_______HDD1111">{#N/A,#N/A,TRUE,"Front";#N/A,#N/A,TRUE,"Simple Letter";#N/A,#N/A,TRUE,"Inside";#N/A,#N/A,TRUE,"Contents";#N/A,#N/A,TRUE,"Basis";#N/A,#N/A,TRUE,"Inclusions";#N/A,#N/A,TRUE,"Exclusions";#N/A,#N/A,TRUE,"Areas";#N/A,#N/A,TRUE,"Summary";#N/A,#N/A,TRUE,"Detail"}</definedName>
    <definedName name="_______HDD1111">{#N/A,#N/A,TRUE,"Front";#N/A,#N/A,TRUE,"Simple Letter";#N/A,#N/A,TRUE,"Inside";#N/A,#N/A,TRUE,"Contents";#N/A,#N/A,TRUE,"Basis";#N/A,#N/A,TRUE,"Inclusions";#N/A,#N/A,TRUE,"Exclusions";#N/A,#N/A,TRUE,"Areas";#N/A,#N/A,TRUE,"Summary";#N/A,#N/A,TRUE,"Detail"}</definedName>
    <definedName localSheetId="11" name="_______hp10">{#N/A,#N/A,TRUE,"Front";#N/A,#N/A,TRUE,"Simple Letter";#N/A,#N/A,TRUE,"Inside";#N/A,#N/A,TRUE,"Contents";#N/A,#N/A,TRUE,"Basis";#N/A,#N/A,TRUE,"Inclusions";#N/A,#N/A,TRUE,"Exclusions";#N/A,#N/A,TRUE,"Areas";#N/A,#N/A,TRUE,"Summary";#N/A,#N/A,TRUE,"Detail"}</definedName>
    <definedName localSheetId="16" name="_______hp10">{#N/A,#N/A,TRUE,"Front";#N/A,#N/A,TRUE,"Simple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localSheetId="11" name="_______RAB002">{#N/A,#N/A,TRUE,"Front";#N/A,#N/A,TRUE,"Simple Letter";#N/A,#N/A,TRUE,"Inside";#N/A,#N/A,TRUE,"Contents";#N/A,#N/A,TRUE,"Basis";#N/A,#N/A,TRUE,"Inclusions";#N/A,#N/A,TRUE,"Exclusions";#N/A,#N/A,TRUE,"Areas";#N/A,#N/A,TRUE,"Summary";#N/A,#N/A,TRUE,"Detail"}</definedName>
    <definedName localSheetId="16" name="_______RAB002">{#N/A,#N/A,TRUE,"Front";#N/A,#N/A,TRUE,"Simple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localSheetId="11" name="_______tem1">{#N/A,#N/A,TRUE,"Front";#N/A,#N/A,TRUE,"Simple Letter";#N/A,#N/A,TRUE,"Inside";#N/A,#N/A,TRUE,"Contents";#N/A,#N/A,TRUE,"Basis";#N/A,#N/A,TRUE,"Inclusions";#N/A,#N/A,TRUE,"Exclusions";#N/A,#N/A,TRUE,"Areas";#N/A,#N/A,TRUE,"Summary";#N/A,#N/A,TRUE,"Detail"}</definedName>
    <definedName localSheetId="16" name="_______tem1">{#N/A,#N/A,TRUE,"Front";#N/A,#N/A,TRUE,"Simple Letter";#N/A,#N/A,TRUE,"Inside";#N/A,#N/A,TRUE,"Contents";#N/A,#N/A,TRUE,"Basis";#N/A,#N/A,TRUE,"Inclusions";#N/A,#N/A,TRUE,"Exclusions";#N/A,#N/A,TRUE,"Areas";#N/A,#N/A,TRUE,"Summary";#N/A,#N/A,TRUE,"Detail"}</definedName>
    <definedName name="_______tem1">{#N/A,#N/A,TRUE,"Front";#N/A,#N/A,TRUE,"Simple Letter";#N/A,#N/A,TRUE,"Inside";#N/A,#N/A,TRUE,"Contents";#N/A,#N/A,TRUE,"Basis";#N/A,#N/A,TRUE,"Inclusions";#N/A,#N/A,TRUE,"Exclusions";#N/A,#N/A,TRUE,"Areas";#N/A,#N/A,TRUE,"Summary";#N/A,#N/A,TRUE,"Detail"}</definedName>
    <definedName localSheetId="11" name="_______tm3">{#N/A,#N/A,TRUE,"Front";#N/A,#N/A,TRUE,"Simple Letter";#N/A,#N/A,TRUE,"Inside";#N/A,#N/A,TRUE,"Contents";#N/A,#N/A,TRUE,"Basis";#N/A,#N/A,TRUE,"Inclusions";#N/A,#N/A,TRUE,"Exclusions";#N/A,#N/A,TRUE,"Areas";#N/A,#N/A,TRUE,"Summary";#N/A,#N/A,TRUE,"Detail"}</definedName>
    <definedName localSheetId="16" name="_______tm3">{#N/A,#N/A,TRUE,"Front";#N/A,#N/A,TRUE,"Simple Letter";#N/A,#N/A,TRUE,"Inside";#N/A,#N/A,TRUE,"Contents";#N/A,#N/A,TRUE,"Basis";#N/A,#N/A,TRUE,"Inclusions";#N/A,#N/A,TRUE,"Exclusions";#N/A,#N/A,TRUE,"Areas";#N/A,#N/A,TRUE,"Summary";#N/A,#N/A,TRUE,"Detail"}</definedName>
    <definedName name="_______tm3">{#N/A,#N/A,TRUE,"Front";#N/A,#N/A,TRUE,"Simple Letter";#N/A,#N/A,TRUE,"Inside";#N/A,#N/A,TRUE,"Contents";#N/A,#N/A,TRUE,"Basis";#N/A,#N/A,TRUE,"Inclusions";#N/A,#N/A,TRUE,"Exclusions";#N/A,#N/A,TRUE,"Areas";#N/A,#N/A,TRUE,"Summary";#N/A,#N/A,TRUE,"Detail"}</definedName>
    <definedName localSheetId="11" name="_______ys1">{#N/A,#N/A,FALSE,"abs";#N/A,#N/A,FALSE,"Annex-I";#N/A,#N/A,FALSE,"Annex-II";#N/A,#N/A,FALSE,"Annex-III";#N/A,#N/A,FALSE,"Annex-IV";#N/A,#N/A,FALSE,"Annex-V";#N/A,#N/A,FALSE,"Annex-VI"}</definedName>
    <definedName localSheetId="16" name="_______ys1">{#N/A,#N/A,FALSE,"abs";#N/A,#N/A,FALSE,"Annex-I";#N/A,#N/A,FALSE,"Annex-II";#N/A,#N/A,FALSE,"Annex-III";#N/A,#N/A,FALSE,"Annex-IV";#N/A,#N/A,FALSE,"Annex-V";#N/A,#N/A,FALSE,"Annex-VI"}</definedName>
    <definedName name="_______ys1">{#N/A,#N/A,FALSE,"abs";#N/A,#N/A,FALSE,"Annex-I";#N/A,#N/A,FALSE,"Annex-II";#N/A,#N/A,FALSE,"Annex-III";#N/A,#N/A,FALSE,"Annex-IV";#N/A,#N/A,FALSE,"Annex-V";#N/A,#N/A,FALSE,"Annex-VI"}</definedName>
    <definedName localSheetId="11" name="______cat12">{#N/A,#N/A,TRUE,"Front";#N/A,#N/A,TRUE,"Simple Letter";#N/A,#N/A,TRUE,"Inside";#N/A,#N/A,TRUE,"Contents";#N/A,#N/A,TRUE,"Basis";#N/A,#N/A,TRUE,"Inclusions";#N/A,#N/A,TRUE,"Exclusions";#N/A,#N/A,TRUE,"Areas";#N/A,#N/A,TRUE,"Summary";#N/A,#N/A,TRUE,"Detail"}</definedName>
    <definedName localSheetId="16" name="______cat12">{#N/A,#N/A,TRUE,"Front";#N/A,#N/A,TRUE,"Simple Letter";#N/A,#N/A,TRUE,"Inside";#N/A,#N/A,TRUE,"Contents";#N/A,#N/A,TRUE,"Basis";#N/A,#N/A,TRUE,"Inclusions";#N/A,#N/A,TRUE,"Exclusions";#N/A,#N/A,TRUE,"Areas";#N/A,#N/A,TRUE,"Summary";#N/A,#N/A,TRUE,"Detail"}</definedName>
    <definedName name="______cat12">{#N/A,#N/A,TRUE,"Front";#N/A,#N/A,TRUE,"Simple Letter";#N/A,#N/A,TRUE,"Inside";#N/A,#N/A,TRUE,"Contents";#N/A,#N/A,TRUE,"Basis";#N/A,#N/A,TRUE,"Inclusions";#N/A,#N/A,TRUE,"Exclusions";#N/A,#N/A,TRUE,"Areas";#N/A,#N/A,TRUE,"Summary";#N/A,#N/A,TRUE,"Detail"}</definedName>
    <definedName localSheetId="11" name="______Feb06">{#N/A,#N/A,TRUE,"Front";#N/A,#N/A,TRUE,"Simple Letter";#N/A,#N/A,TRUE,"Inside";#N/A,#N/A,TRUE,"Contents";#N/A,#N/A,TRUE,"Basis";#N/A,#N/A,TRUE,"Inclusions";#N/A,#N/A,TRUE,"Exclusions";#N/A,#N/A,TRUE,"Areas";#N/A,#N/A,TRUE,"Summary";#N/A,#N/A,TRUE,"Detail"}</definedName>
    <definedName localSheetId="16" name="______Feb06">{#N/A,#N/A,TRUE,"Front";#N/A,#N/A,TRUE,"Simple Letter";#N/A,#N/A,TRUE,"Inside";#N/A,#N/A,TRUE,"Contents";#N/A,#N/A,TRUE,"Basis";#N/A,#N/A,TRUE,"Inclusions";#N/A,#N/A,TRUE,"Exclusions";#N/A,#N/A,TRUE,"Areas";#N/A,#N/A,TRUE,"Summary";#N/A,#N/A,TRUE,"Detail"}</definedName>
    <definedName name="______Feb06">{#N/A,#N/A,TRUE,"Front";#N/A,#N/A,TRUE,"Simple Letter";#N/A,#N/A,TRUE,"Inside";#N/A,#N/A,TRUE,"Contents";#N/A,#N/A,TRUE,"Basis";#N/A,#N/A,TRUE,"Inclusions";#N/A,#N/A,TRUE,"Exclusions";#N/A,#N/A,TRUE,"Areas";#N/A,#N/A,TRUE,"Summary";#N/A,#N/A,TRUE,"Detail"}</definedName>
    <definedName localSheetId="11" name="______HDD1111">{#N/A,#N/A,TRUE,"Front";#N/A,#N/A,TRUE,"Simple Letter";#N/A,#N/A,TRUE,"Inside";#N/A,#N/A,TRUE,"Contents";#N/A,#N/A,TRUE,"Basis";#N/A,#N/A,TRUE,"Inclusions";#N/A,#N/A,TRUE,"Exclusions";#N/A,#N/A,TRUE,"Areas";#N/A,#N/A,TRUE,"Summary";#N/A,#N/A,TRUE,"Detail"}</definedName>
    <definedName localSheetId="16" name="______HDD1111">{#N/A,#N/A,TRUE,"Front";#N/A,#N/A,TRUE,"Simple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localSheetId="11" name="______hp10">{#N/A,#N/A,TRUE,"Front";#N/A,#N/A,TRUE,"Simple Letter";#N/A,#N/A,TRUE,"Inside";#N/A,#N/A,TRUE,"Contents";#N/A,#N/A,TRUE,"Basis";#N/A,#N/A,TRUE,"Inclusions";#N/A,#N/A,TRUE,"Exclusions";#N/A,#N/A,TRUE,"Areas";#N/A,#N/A,TRUE,"Summary";#N/A,#N/A,TRUE,"Detail"}</definedName>
    <definedName localSheetId="16" name="______hp10">{#N/A,#N/A,TRUE,"Front";#N/A,#N/A,TRUE,"Simple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localSheetId="11" name="______RAB002">{#N/A,#N/A,TRUE,"Front";#N/A,#N/A,TRUE,"Simple Letter";#N/A,#N/A,TRUE,"Inside";#N/A,#N/A,TRUE,"Contents";#N/A,#N/A,TRUE,"Basis";#N/A,#N/A,TRUE,"Inclusions";#N/A,#N/A,TRUE,"Exclusions";#N/A,#N/A,TRUE,"Areas";#N/A,#N/A,TRUE,"Summary";#N/A,#N/A,TRUE,"Detail"}</definedName>
    <definedName localSheetId="16" name="______RAB002">{#N/A,#N/A,TRUE,"Front";#N/A,#N/A,TRUE,"Simple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localSheetId="11" name="______tem1">{#N/A,#N/A,TRUE,"Front";#N/A,#N/A,TRUE,"Simple Letter";#N/A,#N/A,TRUE,"Inside";#N/A,#N/A,TRUE,"Contents";#N/A,#N/A,TRUE,"Basis";#N/A,#N/A,TRUE,"Inclusions";#N/A,#N/A,TRUE,"Exclusions";#N/A,#N/A,TRUE,"Areas";#N/A,#N/A,TRUE,"Summary";#N/A,#N/A,TRUE,"Detail"}</definedName>
    <definedName localSheetId="16" name="______tem1">{#N/A,#N/A,TRUE,"Front";#N/A,#N/A,TRUE,"Simple Letter";#N/A,#N/A,TRUE,"Inside";#N/A,#N/A,TRUE,"Contents";#N/A,#N/A,TRUE,"Basis";#N/A,#N/A,TRUE,"Inclusions";#N/A,#N/A,TRUE,"Exclusions";#N/A,#N/A,TRUE,"Areas";#N/A,#N/A,TRUE,"Summary";#N/A,#N/A,TRUE,"Detail"}</definedName>
    <definedName name="______tem1">{#N/A,#N/A,TRUE,"Front";#N/A,#N/A,TRUE,"Simple Letter";#N/A,#N/A,TRUE,"Inside";#N/A,#N/A,TRUE,"Contents";#N/A,#N/A,TRUE,"Basis";#N/A,#N/A,TRUE,"Inclusions";#N/A,#N/A,TRUE,"Exclusions";#N/A,#N/A,TRUE,"Areas";#N/A,#N/A,TRUE,"Summary";#N/A,#N/A,TRUE,"Detail"}</definedName>
    <definedName localSheetId="11" name="______tm3">{#N/A,#N/A,TRUE,"Front";#N/A,#N/A,TRUE,"Simple Letter";#N/A,#N/A,TRUE,"Inside";#N/A,#N/A,TRUE,"Contents";#N/A,#N/A,TRUE,"Basis";#N/A,#N/A,TRUE,"Inclusions";#N/A,#N/A,TRUE,"Exclusions";#N/A,#N/A,TRUE,"Areas";#N/A,#N/A,TRUE,"Summary";#N/A,#N/A,TRUE,"Detail"}</definedName>
    <definedName localSheetId="16" name="______tm3">{#N/A,#N/A,TRUE,"Front";#N/A,#N/A,TRUE,"Simple Letter";#N/A,#N/A,TRUE,"Inside";#N/A,#N/A,TRUE,"Contents";#N/A,#N/A,TRUE,"Basis";#N/A,#N/A,TRUE,"Inclusions";#N/A,#N/A,TRUE,"Exclusions";#N/A,#N/A,TRUE,"Areas";#N/A,#N/A,TRUE,"Summary";#N/A,#N/A,TRUE,"Detail"}</definedName>
    <definedName name="______tm3">{#N/A,#N/A,TRUE,"Front";#N/A,#N/A,TRUE,"Simple Letter";#N/A,#N/A,TRUE,"Inside";#N/A,#N/A,TRUE,"Contents";#N/A,#N/A,TRUE,"Basis";#N/A,#N/A,TRUE,"Inclusions";#N/A,#N/A,TRUE,"Exclusions";#N/A,#N/A,TRUE,"Areas";#N/A,#N/A,TRUE,"Summary";#N/A,#N/A,TRUE,"Detail"}</definedName>
    <definedName localSheetId="11" name="______ys1">{#N/A,#N/A,FALSE,"abs";#N/A,#N/A,FALSE,"Annex-I";#N/A,#N/A,FALSE,"Annex-II";#N/A,#N/A,FALSE,"Annex-III";#N/A,#N/A,FALSE,"Annex-IV";#N/A,#N/A,FALSE,"Annex-V";#N/A,#N/A,FALSE,"Annex-VI"}</definedName>
    <definedName localSheetId="16" name="______ys1">{#N/A,#N/A,FALSE,"abs";#N/A,#N/A,FALSE,"Annex-I";#N/A,#N/A,FALSE,"Annex-II";#N/A,#N/A,FALSE,"Annex-III";#N/A,#N/A,FALSE,"Annex-IV";#N/A,#N/A,FALSE,"Annex-V";#N/A,#N/A,FALSE,"Annex-VI"}</definedName>
    <definedName name="______ys1">{#N/A,#N/A,FALSE,"abs";#N/A,#N/A,FALSE,"Annex-I";#N/A,#N/A,FALSE,"Annex-II";#N/A,#N/A,FALSE,"Annex-III";#N/A,#N/A,FALSE,"Annex-IV";#N/A,#N/A,FALSE,"Annex-V";#N/A,#N/A,FALSE,"Annex-VI"}</definedName>
    <definedName localSheetId="11" name="_____cat12">{#N/A,#N/A,TRUE,"Front";#N/A,#N/A,TRUE,"Simple Letter";#N/A,#N/A,TRUE,"Inside";#N/A,#N/A,TRUE,"Contents";#N/A,#N/A,TRUE,"Basis";#N/A,#N/A,TRUE,"Inclusions";#N/A,#N/A,TRUE,"Exclusions";#N/A,#N/A,TRUE,"Areas";#N/A,#N/A,TRUE,"Summary";#N/A,#N/A,TRUE,"Detail"}</definedName>
    <definedName localSheetId="16" name="_____cat12">{#N/A,#N/A,TRUE,"Front";#N/A,#N/A,TRUE,"Simple Letter";#N/A,#N/A,TRUE,"Inside";#N/A,#N/A,TRUE,"Contents";#N/A,#N/A,TRUE,"Basis";#N/A,#N/A,TRUE,"Inclusions";#N/A,#N/A,TRUE,"Exclusions";#N/A,#N/A,TRUE,"Areas";#N/A,#N/A,TRUE,"Summary";#N/A,#N/A,TRUE,"Detail"}</definedName>
    <definedName name="_____cat12">{#N/A,#N/A,TRUE,"Front";#N/A,#N/A,TRUE,"Simple Letter";#N/A,#N/A,TRUE,"Inside";#N/A,#N/A,TRUE,"Contents";#N/A,#N/A,TRUE,"Basis";#N/A,#N/A,TRUE,"Inclusions";#N/A,#N/A,TRUE,"Exclusions";#N/A,#N/A,TRUE,"Areas";#N/A,#N/A,TRUE,"Summary";#N/A,#N/A,TRUE,"Detail"}</definedName>
    <definedName localSheetId="11" name="_____Feb06">{#N/A,#N/A,TRUE,"Front";#N/A,#N/A,TRUE,"Simple Letter";#N/A,#N/A,TRUE,"Inside";#N/A,#N/A,TRUE,"Contents";#N/A,#N/A,TRUE,"Basis";#N/A,#N/A,TRUE,"Inclusions";#N/A,#N/A,TRUE,"Exclusions";#N/A,#N/A,TRUE,"Areas";#N/A,#N/A,TRUE,"Summary";#N/A,#N/A,TRUE,"Detail"}</definedName>
    <definedName localSheetId="16" name="_____Feb06">{#N/A,#N/A,TRUE,"Front";#N/A,#N/A,TRUE,"Simple Letter";#N/A,#N/A,TRUE,"Inside";#N/A,#N/A,TRUE,"Contents";#N/A,#N/A,TRUE,"Basis";#N/A,#N/A,TRUE,"Inclusions";#N/A,#N/A,TRUE,"Exclusions";#N/A,#N/A,TRUE,"Areas";#N/A,#N/A,TRUE,"Summary";#N/A,#N/A,TRUE,"Detail"}</definedName>
    <definedName name="_____Feb06">{#N/A,#N/A,TRUE,"Front";#N/A,#N/A,TRUE,"Simple Letter";#N/A,#N/A,TRUE,"Inside";#N/A,#N/A,TRUE,"Contents";#N/A,#N/A,TRUE,"Basis";#N/A,#N/A,TRUE,"Inclusions";#N/A,#N/A,TRUE,"Exclusions";#N/A,#N/A,TRUE,"Areas";#N/A,#N/A,TRUE,"Summary";#N/A,#N/A,TRUE,"Detail"}</definedName>
    <definedName localSheetId="11" name="_____HDD1111">{#N/A,#N/A,TRUE,"Front";#N/A,#N/A,TRUE,"Simple Letter";#N/A,#N/A,TRUE,"Inside";#N/A,#N/A,TRUE,"Contents";#N/A,#N/A,TRUE,"Basis";#N/A,#N/A,TRUE,"Inclusions";#N/A,#N/A,TRUE,"Exclusions";#N/A,#N/A,TRUE,"Areas";#N/A,#N/A,TRUE,"Summary";#N/A,#N/A,TRUE,"Detail"}</definedName>
    <definedName localSheetId="16" name="_____HDD1111">{#N/A,#N/A,TRUE,"Front";#N/A,#N/A,TRUE,"Simple Letter";#N/A,#N/A,TRUE,"Inside";#N/A,#N/A,TRUE,"Contents";#N/A,#N/A,TRUE,"Basis";#N/A,#N/A,TRUE,"Inclusions";#N/A,#N/A,TRUE,"Exclusions";#N/A,#N/A,TRUE,"Areas";#N/A,#N/A,TRUE,"Summary";#N/A,#N/A,TRUE,"Detail"}</definedName>
    <definedName name="_____HDD1111">{#N/A,#N/A,TRUE,"Front";#N/A,#N/A,TRUE,"Simple Letter";#N/A,#N/A,TRUE,"Inside";#N/A,#N/A,TRUE,"Contents";#N/A,#N/A,TRUE,"Basis";#N/A,#N/A,TRUE,"Inclusions";#N/A,#N/A,TRUE,"Exclusions";#N/A,#N/A,TRUE,"Areas";#N/A,#N/A,TRUE,"Summary";#N/A,#N/A,TRUE,"Detail"}</definedName>
    <definedName localSheetId="11" name="_____hp10">{#N/A,#N/A,TRUE,"Front";#N/A,#N/A,TRUE,"Simple Letter";#N/A,#N/A,TRUE,"Inside";#N/A,#N/A,TRUE,"Contents";#N/A,#N/A,TRUE,"Basis";#N/A,#N/A,TRUE,"Inclusions";#N/A,#N/A,TRUE,"Exclusions";#N/A,#N/A,TRUE,"Areas";#N/A,#N/A,TRUE,"Summary";#N/A,#N/A,TRUE,"Detail"}</definedName>
    <definedName localSheetId="16" name="_____hp10">{#N/A,#N/A,TRUE,"Front";#N/A,#N/A,TRUE,"Simple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localSheetId="11" name="_____PA1">{#N/A,#N/A,TRUE,"Front";#N/A,#N/A,TRUE,"Simple Letter";#N/A,#N/A,TRUE,"Inside";#N/A,#N/A,TRUE,"Contents";#N/A,#N/A,TRUE,"Basis";#N/A,#N/A,TRUE,"Inclusions";#N/A,#N/A,TRUE,"Exclusions";#N/A,#N/A,TRUE,"Areas";#N/A,#N/A,TRUE,"Summary";#N/A,#N/A,TRUE,"Detail"}</definedName>
    <definedName localSheetId="16" name="_____PA1">{#N/A,#N/A,TRUE,"Front";#N/A,#N/A,TRUE,"Simple Letter";#N/A,#N/A,TRUE,"Inside";#N/A,#N/A,TRUE,"Contents";#N/A,#N/A,TRUE,"Basis";#N/A,#N/A,TRUE,"Inclusions";#N/A,#N/A,TRUE,"Exclusions";#N/A,#N/A,TRUE,"Areas";#N/A,#N/A,TRUE,"Summary";#N/A,#N/A,TRUE,"Detail"}</definedName>
    <definedName name="_____PA1">{#N/A,#N/A,TRUE,"Front";#N/A,#N/A,TRUE,"Simple Letter";#N/A,#N/A,TRUE,"Inside";#N/A,#N/A,TRUE,"Contents";#N/A,#N/A,TRUE,"Basis";#N/A,#N/A,TRUE,"Inclusions";#N/A,#N/A,TRUE,"Exclusions";#N/A,#N/A,TRUE,"Areas";#N/A,#N/A,TRUE,"Summary";#N/A,#N/A,TRUE,"Detail"}</definedName>
    <definedName localSheetId="11" name="_____RAB002">{#N/A,#N/A,TRUE,"Front";#N/A,#N/A,TRUE,"Simple Letter";#N/A,#N/A,TRUE,"Inside";#N/A,#N/A,TRUE,"Contents";#N/A,#N/A,TRUE,"Basis";#N/A,#N/A,TRUE,"Inclusions";#N/A,#N/A,TRUE,"Exclusions";#N/A,#N/A,TRUE,"Areas";#N/A,#N/A,TRUE,"Summary";#N/A,#N/A,TRUE,"Detail"}</definedName>
    <definedName localSheetId="16" name="_____RAB002">{#N/A,#N/A,TRUE,"Front";#N/A,#N/A,TRUE,"Simple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localSheetId="11" name="_____tem1">{#N/A,#N/A,TRUE,"Front";#N/A,#N/A,TRUE,"Simple Letter";#N/A,#N/A,TRUE,"Inside";#N/A,#N/A,TRUE,"Contents";#N/A,#N/A,TRUE,"Basis";#N/A,#N/A,TRUE,"Inclusions";#N/A,#N/A,TRUE,"Exclusions";#N/A,#N/A,TRUE,"Areas";#N/A,#N/A,TRUE,"Summary";#N/A,#N/A,TRUE,"Detail"}</definedName>
    <definedName localSheetId="16" name="_____tem1">{#N/A,#N/A,TRUE,"Front";#N/A,#N/A,TRUE,"Simple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localSheetId="11" name="_____tm3">{#N/A,#N/A,TRUE,"Front";#N/A,#N/A,TRUE,"Simple Letter";#N/A,#N/A,TRUE,"Inside";#N/A,#N/A,TRUE,"Contents";#N/A,#N/A,TRUE,"Basis";#N/A,#N/A,TRUE,"Inclusions";#N/A,#N/A,TRUE,"Exclusions";#N/A,#N/A,TRUE,"Areas";#N/A,#N/A,TRUE,"Summary";#N/A,#N/A,TRUE,"Detail"}</definedName>
    <definedName localSheetId="16" name="_____tm3">{#N/A,#N/A,TRUE,"Front";#N/A,#N/A,TRUE,"Simple Letter";#N/A,#N/A,TRUE,"Inside";#N/A,#N/A,TRUE,"Contents";#N/A,#N/A,TRUE,"Basis";#N/A,#N/A,TRUE,"Inclusions";#N/A,#N/A,TRUE,"Exclusions";#N/A,#N/A,TRUE,"Areas";#N/A,#N/A,TRUE,"Summary";#N/A,#N/A,TRUE,"Detail"}</definedName>
    <definedName name="_____tm3">{#N/A,#N/A,TRUE,"Front";#N/A,#N/A,TRUE,"Simple Letter";#N/A,#N/A,TRUE,"Inside";#N/A,#N/A,TRUE,"Contents";#N/A,#N/A,TRUE,"Basis";#N/A,#N/A,TRUE,"Inclusions";#N/A,#N/A,TRUE,"Exclusions";#N/A,#N/A,TRUE,"Areas";#N/A,#N/A,TRUE,"Summary";#N/A,#N/A,TRUE,"Detail"}</definedName>
    <definedName localSheetId="11" name="_____ys1">{#N/A,#N/A,FALSE,"abs";#N/A,#N/A,FALSE,"Annex-I";#N/A,#N/A,FALSE,"Annex-II";#N/A,#N/A,FALSE,"Annex-III";#N/A,#N/A,FALSE,"Annex-IV";#N/A,#N/A,FALSE,"Annex-V";#N/A,#N/A,FALSE,"Annex-VI"}</definedName>
    <definedName localSheetId="16" name="_____ys1">{#N/A,#N/A,FALSE,"abs";#N/A,#N/A,FALSE,"Annex-I";#N/A,#N/A,FALSE,"Annex-II";#N/A,#N/A,FALSE,"Annex-III";#N/A,#N/A,FALSE,"Annex-IV";#N/A,#N/A,FALSE,"Annex-V";#N/A,#N/A,FALSE,"Annex-VI"}</definedName>
    <definedName name="_____ys1">{#N/A,#N/A,FALSE,"abs";#N/A,#N/A,FALSE,"Annex-I";#N/A,#N/A,FALSE,"Annex-II";#N/A,#N/A,FALSE,"Annex-III";#N/A,#N/A,FALSE,"Annex-IV";#N/A,#N/A,FALSE,"Annex-V";#N/A,#N/A,FALSE,"Annex-VI"}</definedName>
    <definedName localSheetId="11" name="____cat12">{#N/A,#N/A,TRUE,"Front";#N/A,#N/A,TRUE,"Simple Letter";#N/A,#N/A,TRUE,"Inside";#N/A,#N/A,TRUE,"Contents";#N/A,#N/A,TRUE,"Basis";#N/A,#N/A,TRUE,"Inclusions";#N/A,#N/A,TRUE,"Exclusions";#N/A,#N/A,TRUE,"Areas";#N/A,#N/A,TRUE,"Summary";#N/A,#N/A,TRUE,"Detail"}</definedName>
    <definedName localSheetId="16" name="____cat12">{#N/A,#N/A,TRUE,"Front";#N/A,#N/A,TRUE,"Simple Letter";#N/A,#N/A,TRUE,"Inside";#N/A,#N/A,TRUE,"Contents";#N/A,#N/A,TRUE,"Basis";#N/A,#N/A,TRUE,"Inclusions";#N/A,#N/A,TRUE,"Exclusions";#N/A,#N/A,TRUE,"Areas";#N/A,#N/A,TRUE,"Summary";#N/A,#N/A,TRUE,"Detail"}</definedName>
    <definedName name="____cat12">{#N/A,#N/A,TRUE,"Front";#N/A,#N/A,TRUE,"Simple Letter";#N/A,#N/A,TRUE,"Inside";#N/A,#N/A,TRUE,"Contents";#N/A,#N/A,TRUE,"Basis";#N/A,#N/A,TRUE,"Inclusions";#N/A,#N/A,TRUE,"Exclusions";#N/A,#N/A,TRUE,"Areas";#N/A,#N/A,TRUE,"Summary";#N/A,#N/A,TRUE,"Detail"}</definedName>
    <definedName localSheetId="11" name="____d2">{#N/A,#N/A,FALSE,"mgtsum.XLS";#N/A,#N/A,FALSE,"CAPONE";#N/A,#N/A,FALSE,"CAPTWO";#N/A,#N/A,FALSE,"CAPTHREE"}</definedName>
    <definedName localSheetId="16" name="____d2">{#N/A,#N/A,FALSE,"mgtsum.XLS";#N/A,#N/A,FALSE,"CAPONE";#N/A,#N/A,FALSE,"CAPTWO";#N/A,#N/A,FALSE,"CAPTHREE"}</definedName>
    <definedName name="____d2">{#N/A,#N/A,FALSE,"mgtsum.XLS";#N/A,#N/A,FALSE,"CAPONE";#N/A,#N/A,FALSE,"CAPTWO";#N/A,#N/A,FALSE,"CAPTHREE"}</definedName>
    <definedName localSheetId="11" name="____Feb06">{#N/A,#N/A,TRUE,"Front";#N/A,#N/A,TRUE,"Simple Letter";#N/A,#N/A,TRUE,"Inside";#N/A,#N/A,TRUE,"Contents";#N/A,#N/A,TRUE,"Basis";#N/A,#N/A,TRUE,"Inclusions";#N/A,#N/A,TRUE,"Exclusions";#N/A,#N/A,TRUE,"Areas";#N/A,#N/A,TRUE,"Summary";#N/A,#N/A,TRUE,"Detail"}</definedName>
    <definedName localSheetId="16" name="____Feb06">{#N/A,#N/A,TRUE,"Front";#N/A,#N/A,TRUE,"Simple Letter";#N/A,#N/A,TRUE,"Inside";#N/A,#N/A,TRUE,"Contents";#N/A,#N/A,TRUE,"Basis";#N/A,#N/A,TRUE,"Inclusions";#N/A,#N/A,TRUE,"Exclusions";#N/A,#N/A,TRUE,"Areas";#N/A,#N/A,TRUE,"Summary";#N/A,#N/A,TRUE,"Detail"}</definedName>
    <definedName name="____Feb06">{#N/A,#N/A,TRUE,"Front";#N/A,#N/A,TRUE,"Simple Letter";#N/A,#N/A,TRUE,"Inside";#N/A,#N/A,TRUE,"Contents";#N/A,#N/A,TRUE,"Basis";#N/A,#N/A,TRUE,"Inclusions";#N/A,#N/A,TRUE,"Exclusions";#N/A,#N/A,TRUE,"Areas";#N/A,#N/A,TRUE,"Summary";#N/A,#N/A,TRUE,"Detail"}</definedName>
    <definedName localSheetId="11" name="____HDD1111">{#N/A,#N/A,TRUE,"Front";#N/A,#N/A,TRUE,"Simple Letter";#N/A,#N/A,TRUE,"Inside";#N/A,#N/A,TRUE,"Contents";#N/A,#N/A,TRUE,"Basis";#N/A,#N/A,TRUE,"Inclusions";#N/A,#N/A,TRUE,"Exclusions";#N/A,#N/A,TRUE,"Areas";#N/A,#N/A,TRUE,"Summary";#N/A,#N/A,TRUE,"Detail"}</definedName>
    <definedName localSheetId="16" name="____HDD1111">{#N/A,#N/A,TRUE,"Front";#N/A,#N/A,TRUE,"Simple Letter";#N/A,#N/A,TRUE,"Inside";#N/A,#N/A,TRUE,"Contents";#N/A,#N/A,TRUE,"Basis";#N/A,#N/A,TRUE,"Inclusions";#N/A,#N/A,TRUE,"Exclusions";#N/A,#N/A,TRUE,"Areas";#N/A,#N/A,TRUE,"Summary";#N/A,#N/A,TRUE,"Detail"}</definedName>
    <definedName name="____HDD1111">{#N/A,#N/A,TRUE,"Front";#N/A,#N/A,TRUE,"Simple Letter";#N/A,#N/A,TRUE,"Inside";#N/A,#N/A,TRUE,"Contents";#N/A,#N/A,TRUE,"Basis";#N/A,#N/A,TRUE,"Inclusions";#N/A,#N/A,TRUE,"Exclusions";#N/A,#N/A,TRUE,"Areas";#N/A,#N/A,TRUE,"Summary";#N/A,#N/A,TRUE,"Detail"}</definedName>
    <definedName localSheetId="11" name="____hp10">{#N/A,#N/A,TRUE,"Front";#N/A,#N/A,TRUE,"Simple Letter";#N/A,#N/A,TRUE,"Inside";#N/A,#N/A,TRUE,"Contents";#N/A,#N/A,TRUE,"Basis";#N/A,#N/A,TRUE,"Inclusions";#N/A,#N/A,TRUE,"Exclusions";#N/A,#N/A,TRUE,"Areas";#N/A,#N/A,TRUE,"Summary";#N/A,#N/A,TRUE,"Detail"}</definedName>
    <definedName localSheetId="16" name="____hp10">{#N/A,#N/A,TRUE,"Front";#N/A,#N/A,TRUE,"Simple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localSheetId="11" name="____PA1">{#N/A,#N/A,TRUE,"Front";#N/A,#N/A,TRUE,"Simple Letter";#N/A,#N/A,TRUE,"Inside";#N/A,#N/A,TRUE,"Contents";#N/A,#N/A,TRUE,"Basis";#N/A,#N/A,TRUE,"Inclusions";#N/A,#N/A,TRUE,"Exclusions";#N/A,#N/A,TRUE,"Areas";#N/A,#N/A,TRUE,"Summary";#N/A,#N/A,TRUE,"Detail"}</definedName>
    <definedName localSheetId="16" name="____PA1">{#N/A,#N/A,TRUE,"Front";#N/A,#N/A,TRUE,"Simple Letter";#N/A,#N/A,TRUE,"Inside";#N/A,#N/A,TRUE,"Contents";#N/A,#N/A,TRUE,"Basis";#N/A,#N/A,TRUE,"Inclusions";#N/A,#N/A,TRUE,"Exclusions";#N/A,#N/A,TRUE,"Areas";#N/A,#N/A,TRUE,"Summary";#N/A,#N/A,TRUE,"Detail"}</definedName>
    <definedName name="____PA1">{#N/A,#N/A,TRUE,"Front";#N/A,#N/A,TRUE,"Simple Letter";#N/A,#N/A,TRUE,"Inside";#N/A,#N/A,TRUE,"Contents";#N/A,#N/A,TRUE,"Basis";#N/A,#N/A,TRUE,"Inclusions";#N/A,#N/A,TRUE,"Exclusions";#N/A,#N/A,TRUE,"Areas";#N/A,#N/A,TRUE,"Summary";#N/A,#N/A,TRUE,"Detail"}</definedName>
    <definedName localSheetId="11" name="____RAB002">{#N/A,#N/A,TRUE,"Front";#N/A,#N/A,TRUE,"Simple Letter";#N/A,#N/A,TRUE,"Inside";#N/A,#N/A,TRUE,"Contents";#N/A,#N/A,TRUE,"Basis";#N/A,#N/A,TRUE,"Inclusions";#N/A,#N/A,TRUE,"Exclusions";#N/A,#N/A,TRUE,"Areas";#N/A,#N/A,TRUE,"Summary";#N/A,#N/A,TRUE,"Detail"}</definedName>
    <definedName localSheetId="16" name="____RAB002">{#N/A,#N/A,TRUE,"Front";#N/A,#N/A,TRUE,"Simple Letter";#N/A,#N/A,TRUE,"Inside";#N/A,#N/A,TRUE,"Contents";#N/A,#N/A,TRUE,"Basis";#N/A,#N/A,TRUE,"Inclusions";#N/A,#N/A,TRUE,"Exclusions";#N/A,#N/A,TRUE,"Areas";#N/A,#N/A,TRUE,"Summary";#N/A,#N/A,TRUE,"Detail"}</definedName>
    <definedName name="____RAB002">{#N/A,#N/A,TRUE,"Front";#N/A,#N/A,TRUE,"Simple Letter";#N/A,#N/A,TRUE,"Inside";#N/A,#N/A,TRUE,"Contents";#N/A,#N/A,TRUE,"Basis";#N/A,#N/A,TRUE,"Inclusions";#N/A,#N/A,TRUE,"Exclusions";#N/A,#N/A,TRUE,"Areas";#N/A,#N/A,TRUE,"Summary";#N/A,#N/A,TRUE,"Detail"}</definedName>
    <definedName localSheetId="11" name="____t2">{#N/A,#N/A,TRUE,"Front";#N/A,#N/A,TRUE,"Simple Letter";#N/A,#N/A,TRUE,"Inside";#N/A,#N/A,TRUE,"Contents";#N/A,#N/A,TRUE,"Basis";#N/A,#N/A,TRUE,"Inclusions";#N/A,#N/A,TRUE,"Exclusions";#N/A,#N/A,TRUE,"Areas";#N/A,#N/A,TRUE,"Summary";#N/A,#N/A,TRUE,"Detail"}</definedName>
    <definedName localSheetId="16" name="____t2">{#N/A,#N/A,TRUE,"Front";#N/A,#N/A,TRUE,"Simple Letter";#N/A,#N/A,TRUE,"Inside";#N/A,#N/A,TRUE,"Contents";#N/A,#N/A,TRUE,"Basis";#N/A,#N/A,TRUE,"Inclusions";#N/A,#N/A,TRUE,"Exclusions";#N/A,#N/A,TRUE,"Areas";#N/A,#N/A,TRUE,"Summary";#N/A,#N/A,TRUE,"Detail"}</definedName>
    <definedName name="____t2">{#N/A,#N/A,TRUE,"Front";#N/A,#N/A,TRUE,"Simple Letter";#N/A,#N/A,TRUE,"Inside";#N/A,#N/A,TRUE,"Contents";#N/A,#N/A,TRUE,"Basis";#N/A,#N/A,TRUE,"Inclusions";#N/A,#N/A,TRUE,"Exclusions";#N/A,#N/A,TRUE,"Areas";#N/A,#N/A,TRUE,"Summary";#N/A,#N/A,TRUE,"Detail"}</definedName>
    <definedName localSheetId="11" name="____tem1">{#N/A,#N/A,TRUE,"Front";#N/A,#N/A,TRUE,"Simple Letter";#N/A,#N/A,TRUE,"Inside";#N/A,#N/A,TRUE,"Contents";#N/A,#N/A,TRUE,"Basis";#N/A,#N/A,TRUE,"Inclusions";#N/A,#N/A,TRUE,"Exclusions";#N/A,#N/A,TRUE,"Areas";#N/A,#N/A,TRUE,"Summary";#N/A,#N/A,TRUE,"Detail"}</definedName>
    <definedName localSheetId="16" name="____tem1">{#N/A,#N/A,TRUE,"Front";#N/A,#N/A,TRUE,"Simple Letter";#N/A,#N/A,TRUE,"Inside";#N/A,#N/A,TRUE,"Contents";#N/A,#N/A,TRUE,"Basis";#N/A,#N/A,TRUE,"Inclusions";#N/A,#N/A,TRUE,"Exclusions";#N/A,#N/A,TRUE,"Areas";#N/A,#N/A,TRUE,"Summary";#N/A,#N/A,TRUE,"Detail"}</definedName>
    <definedName name="____tem1">{#N/A,#N/A,TRUE,"Front";#N/A,#N/A,TRUE,"Simple Letter";#N/A,#N/A,TRUE,"Inside";#N/A,#N/A,TRUE,"Contents";#N/A,#N/A,TRUE,"Basis";#N/A,#N/A,TRUE,"Inclusions";#N/A,#N/A,TRUE,"Exclusions";#N/A,#N/A,TRUE,"Areas";#N/A,#N/A,TRUE,"Summary";#N/A,#N/A,TRUE,"Detail"}</definedName>
    <definedName localSheetId="11" name="____tm3">{#N/A,#N/A,TRUE,"Front";#N/A,#N/A,TRUE,"Simple Letter";#N/A,#N/A,TRUE,"Inside";#N/A,#N/A,TRUE,"Contents";#N/A,#N/A,TRUE,"Basis";#N/A,#N/A,TRUE,"Inclusions";#N/A,#N/A,TRUE,"Exclusions";#N/A,#N/A,TRUE,"Areas";#N/A,#N/A,TRUE,"Summary";#N/A,#N/A,TRUE,"Detail"}</definedName>
    <definedName localSheetId="16" name="____tm3">{#N/A,#N/A,TRUE,"Front";#N/A,#N/A,TRUE,"Simple Letter";#N/A,#N/A,TRUE,"Inside";#N/A,#N/A,TRUE,"Contents";#N/A,#N/A,TRUE,"Basis";#N/A,#N/A,TRUE,"Inclusions";#N/A,#N/A,TRUE,"Exclusions";#N/A,#N/A,TRUE,"Areas";#N/A,#N/A,TRUE,"Summary";#N/A,#N/A,TRUE,"Detail"}</definedName>
    <definedName name="____tm3">{#N/A,#N/A,TRUE,"Front";#N/A,#N/A,TRUE,"Simple Letter";#N/A,#N/A,TRUE,"Inside";#N/A,#N/A,TRUE,"Contents";#N/A,#N/A,TRUE,"Basis";#N/A,#N/A,TRUE,"Inclusions";#N/A,#N/A,TRUE,"Exclusions";#N/A,#N/A,TRUE,"Areas";#N/A,#N/A,TRUE,"Summary";#N/A,#N/A,TRUE,"Detail"}</definedName>
    <definedName localSheetId="11" name="____ys1">{#N/A,#N/A,FALSE,"abs";#N/A,#N/A,FALSE,"Annex-I";#N/A,#N/A,FALSE,"Annex-II";#N/A,#N/A,FALSE,"Annex-III";#N/A,#N/A,FALSE,"Annex-IV";#N/A,#N/A,FALSE,"Annex-V";#N/A,#N/A,FALSE,"Annex-VI"}</definedName>
    <definedName localSheetId="16" name="____ys1">{#N/A,#N/A,FALSE,"abs";#N/A,#N/A,FALSE,"Annex-I";#N/A,#N/A,FALSE,"Annex-II";#N/A,#N/A,FALSE,"Annex-III";#N/A,#N/A,FALSE,"Annex-IV";#N/A,#N/A,FALSE,"Annex-V";#N/A,#N/A,FALSE,"Annex-VI"}</definedName>
    <definedName name="____ys1">{#N/A,#N/A,FALSE,"abs";#N/A,#N/A,FALSE,"Annex-I";#N/A,#N/A,FALSE,"Annex-II";#N/A,#N/A,FALSE,"Annex-III";#N/A,#N/A,FALSE,"Annex-IV";#N/A,#N/A,FALSE,"Annex-V";#N/A,#N/A,FALSE,"Annex-VI"}</definedName>
    <definedName localSheetId="11" name="___cat12">{#N/A,#N/A,TRUE,"Front";#N/A,#N/A,TRUE,"Simple Letter";#N/A,#N/A,TRUE,"Inside";#N/A,#N/A,TRUE,"Contents";#N/A,#N/A,TRUE,"Basis";#N/A,#N/A,TRUE,"Inclusions";#N/A,#N/A,TRUE,"Exclusions";#N/A,#N/A,TRUE,"Areas";#N/A,#N/A,TRUE,"Summary";#N/A,#N/A,TRUE,"Detail"}</definedName>
    <definedName localSheetId="16" name="___cat12">{#N/A,#N/A,TRUE,"Front";#N/A,#N/A,TRUE,"Simple Letter";#N/A,#N/A,TRUE,"Inside";#N/A,#N/A,TRUE,"Contents";#N/A,#N/A,TRUE,"Basis";#N/A,#N/A,TRUE,"Inclusions";#N/A,#N/A,TRUE,"Exclusions";#N/A,#N/A,TRUE,"Areas";#N/A,#N/A,TRUE,"Summary";#N/A,#N/A,TRUE,"Detail"}</definedName>
    <definedName name="___cat12">{#N/A,#N/A,TRUE,"Front";#N/A,#N/A,TRUE,"Simple Letter";#N/A,#N/A,TRUE,"Inside";#N/A,#N/A,TRUE,"Contents";#N/A,#N/A,TRUE,"Basis";#N/A,#N/A,TRUE,"Inclusions";#N/A,#N/A,TRUE,"Exclusions";#N/A,#N/A,TRUE,"Areas";#N/A,#N/A,TRUE,"Summary";#N/A,#N/A,TRUE,"Detail"}</definedName>
    <definedName localSheetId="11" name="___d2">{#N/A,#N/A,FALSE,"mgtsum.XLS";#N/A,#N/A,FALSE,"CAPONE";#N/A,#N/A,FALSE,"CAPTWO";#N/A,#N/A,FALSE,"CAPTHREE"}</definedName>
    <definedName localSheetId="16" name="___d2">{#N/A,#N/A,FALSE,"mgtsum.XLS";#N/A,#N/A,FALSE,"CAPONE";#N/A,#N/A,FALSE,"CAPTWO";#N/A,#N/A,FALSE,"CAPTHREE"}</definedName>
    <definedName name="___d2">{#N/A,#N/A,FALSE,"mgtsum.XLS";#N/A,#N/A,FALSE,"CAPONE";#N/A,#N/A,FALSE,"CAPTWO";#N/A,#N/A,FALSE,"CAPTHREE"}</definedName>
    <definedName localSheetId="11" name="___fco2">{#N/A,#N/A,FALSE,"gc (2)"}</definedName>
    <definedName localSheetId="16" name="___fco2">{#N/A,#N/A,FALSE,"gc (2)"}</definedName>
    <definedName name="___fco2">{#N/A,#N/A,FALSE,"gc (2)"}</definedName>
    <definedName localSheetId="11" name="___Feb06">{#N/A,#N/A,TRUE,"Front";#N/A,#N/A,TRUE,"Simple Letter";#N/A,#N/A,TRUE,"Inside";#N/A,#N/A,TRUE,"Contents";#N/A,#N/A,TRUE,"Basis";#N/A,#N/A,TRUE,"Inclusions";#N/A,#N/A,TRUE,"Exclusions";#N/A,#N/A,TRUE,"Areas";#N/A,#N/A,TRUE,"Summary";#N/A,#N/A,TRUE,"Detail"}</definedName>
    <definedName localSheetId="16" name="___Feb06">{#N/A,#N/A,TRUE,"Front";#N/A,#N/A,TRUE,"Simple Letter";#N/A,#N/A,TRUE,"Inside";#N/A,#N/A,TRUE,"Contents";#N/A,#N/A,TRUE,"Basis";#N/A,#N/A,TRUE,"Inclusions";#N/A,#N/A,TRUE,"Exclusions";#N/A,#N/A,TRUE,"Areas";#N/A,#N/A,TRUE,"Summary";#N/A,#N/A,TRUE,"Detail"}</definedName>
    <definedName name="___Feb06">{#N/A,#N/A,TRUE,"Front";#N/A,#N/A,TRUE,"Simple Letter";#N/A,#N/A,TRUE,"Inside";#N/A,#N/A,TRUE,"Contents";#N/A,#N/A,TRUE,"Basis";#N/A,#N/A,TRUE,"Inclusions";#N/A,#N/A,TRUE,"Exclusions";#N/A,#N/A,TRUE,"Areas";#N/A,#N/A,TRUE,"Summary";#N/A,#N/A,TRUE,"Detail"}</definedName>
    <definedName localSheetId="11" name="___Feb06_1">{#N/A,#N/A,TRUE,"Front";#N/A,#N/A,TRUE,"Simple Letter";#N/A,#N/A,TRUE,"Inside";#N/A,#N/A,TRUE,"Contents";#N/A,#N/A,TRUE,"Basis";#N/A,#N/A,TRUE,"Inclusions";#N/A,#N/A,TRUE,"Exclusions";#N/A,#N/A,TRUE,"Areas";#N/A,#N/A,TRUE,"Summary";#N/A,#N/A,TRUE,"Detail"}</definedName>
    <definedName localSheetId="16" name="___Feb06_1">{#N/A,#N/A,TRUE,"Front";#N/A,#N/A,TRUE,"Simple Letter";#N/A,#N/A,TRUE,"Inside";#N/A,#N/A,TRUE,"Contents";#N/A,#N/A,TRUE,"Basis";#N/A,#N/A,TRUE,"Inclusions";#N/A,#N/A,TRUE,"Exclusions";#N/A,#N/A,TRUE,"Areas";#N/A,#N/A,TRUE,"Summary";#N/A,#N/A,TRUE,"Detail"}</definedName>
    <definedName name="___Feb06_1">{#N/A,#N/A,TRUE,"Front";#N/A,#N/A,TRUE,"Simple Letter";#N/A,#N/A,TRUE,"Inside";#N/A,#N/A,TRUE,"Contents";#N/A,#N/A,TRUE,"Basis";#N/A,#N/A,TRUE,"Inclusions";#N/A,#N/A,TRUE,"Exclusions";#N/A,#N/A,TRUE,"Areas";#N/A,#N/A,TRUE,"Summary";#N/A,#N/A,TRUE,"Detail"}</definedName>
    <definedName localSheetId="11" name="___HDD1111">{#N/A,#N/A,TRUE,"Front";#N/A,#N/A,TRUE,"Simple Letter";#N/A,#N/A,TRUE,"Inside";#N/A,#N/A,TRUE,"Contents";#N/A,#N/A,TRUE,"Basis";#N/A,#N/A,TRUE,"Inclusions";#N/A,#N/A,TRUE,"Exclusions";#N/A,#N/A,TRUE,"Areas";#N/A,#N/A,TRUE,"Summary";#N/A,#N/A,TRUE,"Detail"}</definedName>
    <definedName localSheetId="16" name="___HDD1111">{#N/A,#N/A,TRUE,"Front";#N/A,#N/A,TRUE,"Simple Letter";#N/A,#N/A,TRUE,"Inside";#N/A,#N/A,TRUE,"Contents";#N/A,#N/A,TRUE,"Basis";#N/A,#N/A,TRUE,"Inclusions";#N/A,#N/A,TRUE,"Exclusions";#N/A,#N/A,TRUE,"Areas";#N/A,#N/A,TRUE,"Summary";#N/A,#N/A,TRUE,"Detail"}</definedName>
    <definedName name="___HDD1111">{#N/A,#N/A,TRUE,"Front";#N/A,#N/A,TRUE,"Simple Letter";#N/A,#N/A,TRUE,"Inside";#N/A,#N/A,TRUE,"Contents";#N/A,#N/A,TRUE,"Basis";#N/A,#N/A,TRUE,"Inclusions";#N/A,#N/A,TRUE,"Exclusions";#N/A,#N/A,TRUE,"Areas";#N/A,#N/A,TRUE,"Summary";#N/A,#N/A,TRUE,"Detail"}</definedName>
    <definedName localSheetId="11" name="___hp10">{#N/A,#N/A,TRUE,"Front";#N/A,#N/A,TRUE,"Simple Letter";#N/A,#N/A,TRUE,"Inside";#N/A,#N/A,TRUE,"Contents";#N/A,#N/A,TRUE,"Basis";#N/A,#N/A,TRUE,"Inclusions";#N/A,#N/A,TRUE,"Exclusions";#N/A,#N/A,TRUE,"Areas";#N/A,#N/A,TRUE,"Summary";#N/A,#N/A,TRUE,"Detail"}</definedName>
    <definedName localSheetId="16" name="___hp10">{#N/A,#N/A,TRUE,"Front";#N/A,#N/A,TRUE,"Simple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localSheetId="11" name="___ns1">{#N/A,#N/A,FALSE,"COVER1.XLS ";#N/A,#N/A,FALSE,"RACT1.XLS";#N/A,#N/A,FALSE,"RACT2.XLS";#N/A,#N/A,FALSE,"ECCMP";#N/A,#N/A,FALSE,"WELDER.XLS"}</definedName>
    <definedName localSheetId="16" name="___ns1">{#N/A,#N/A,FALSE,"COVER1.XLS ";#N/A,#N/A,FALSE,"RACT1.XLS";#N/A,#N/A,FALSE,"RACT2.XLS";#N/A,#N/A,FALSE,"ECCMP";#N/A,#N/A,FALSE,"WELDER.XLS"}</definedName>
    <definedName name="___ns1">{#N/A,#N/A,FALSE,"COVER1.XLS ";#N/A,#N/A,FALSE,"RACT1.XLS";#N/A,#N/A,FALSE,"RACT2.XLS";#N/A,#N/A,FALSE,"ECCMP";#N/A,#N/A,FALSE,"WELDER.XLS"}</definedName>
    <definedName localSheetId="11" name="___PA1">{#N/A,#N/A,TRUE,"Front";#N/A,#N/A,TRUE,"Simple Letter";#N/A,#N/A,TRUE,"Inside";#N/A,#N/A,TRUE,"Contents";#N/A,#N/A,TRUE,"Basis";#N/A,#N/A,TRUE,"Inclusions";#N/A,#N/A,TRUE,"Exclusions";#N/A,#N/A,TRUE,"Areas";#N/A,#N/A,TRUE,"Summary";#N/A,#N/A,TRUE,"Detail"}</definedName>
    <definedName localSheetId="16" name="___PA1">{#N/A,#N/A,TRUE,"Front";#N/A,#N/A,TRUE,"Simple Letter";#N/A,#N/A,TRUE,"Inside";#N/A,#N/A,TRUE,"Contents";#N/A,#N/A,TRUE,"Basis";#N/A,#N/A,TRUE,"Inclusions";#N/A,#N/A,TRUE,"Exclusions";#N/A,#N/A,TRUE,"Areas";#N/A,#N/A,TRUE,"Summary";#N/A,#N/A,TRUE,"Detail"}</definedName>
    <definedName name="___PA1">{#N/A,#N/A,TRUE,"Front";#N/A,#N/A,TRUE,"Simple Letter";#N/A,#N/A,TRUE,"Inside";#N/A,#N/A,TRUE,"Contents";#N/A,#N/A,TRUE,"Basis";#N/A,#N/A,TRUE,"Inclusions";#N/A,#N/A,TRUE,"Exclusions";#N/A,#N/A,TRUE,"Areas";#N/A,#N/A,TRUE,"Summary";#N/A,#N/A,TRUE,"Detail"}</definedName>
    <definedName localSheetId="11" name="___RAB002">{#N/A,#N/A,TRUE,"Front";#N/A,#N/A,TRUE,"Simple Letter";#N/A,#N/A,TRUE,"Inside";#N/A,#N/A,TRUE,"Contents";#N/A,#N/A,TRUE,"Basis";#N/A,#N/A,TRUE,"Inclusions";#N/A,#N/A,TRUE,"Exclusions";#N/A,#N/A,TRUE,"Areas";#N/A,#N/A,TRUE,"Summary";#N/A,#N/A,TRUE,"Detail"}</definedName>
    <definedName localSheetId="16" name="___RAB002">{#N/A,#N/A,TRUE,"Front";#N/A,#N/A,TRUE,"Simple Letter";#N/A,#N/A,TRUE,"Inside";#N/A,#N/A,TRUE,"Contents";#N/A,#N/A,TRUE,"Basis";#N/A,#N/A,TRUE,"Inclusions";#N/A,#N/A,TRUE,"Exclusions";#N/A,#N/A,TRUE,"Areas";#N/A,#N/A,TRUE,"Summary";#N/A,#N/A,TRUE,"Detail"}</definedName>
    <definedName name="___RAB002">{#N/A,#N/A,TRUE,"Front";#N/A,#N/A,TRUE,"Simple Letter";#N/A,#N/A,TRUE,"Inside";#N/A,#N/A,TRUE,"Contents";#N/A,#N/A,TRUE,"Basis";#N/A,#N/A,TRUE,"Inclusions";#N/A,#N/A,TRUE,"Exclusions";#N/A,#N/A,TRUE,"Areas";#N/A,#N/A,TRUE,"Summary";#N/A,#N/A,TRUE,"Detail"}</definedName>
    <definedName localSheetId="11" name="___ram1">{#N/A,#N/A,FALSE,"gc (2)"}</definedName>
    <definedName localSheetId="16" name="___ram1">{#N/A,#N/A,FALSE,"gc (2)"}</definedName>
    <definedName name="___ram1">{#N/A,#N/A,FALSE,"gc (2)"}</definedName>
    <definedName localSheetId="11" name="___sti02">{#N/A,#N/A,FALSE,"gc (2)"}</definedName>
    <definedName localSheetId="16" name="___sti02">{#N/A,#N/A,FALSE,"gc (2)"}</definedName>
    <definedName name="___sti02">{#N/A,#N/A,FALSE,"gc (2)"}</definedName>
    <definedName localSheetId="11"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___t2">{#N/A,#N/A,TRUE,"Front";#N/A,#N/A,TRUE,"Simple Letter";#N/A,#N/A,TRUE,"Inside";#N/A,#N/A,TRUE,"Contents";#N/A,#N/A,TRUE,"Basis";#N/A,#N/A,TRUE,"Inclusions";#N/A,#N/A,TRUE,"Exclusions";#N/A,#N/A,TRUE,"Areas";#N/A,#N/A,TRUE,"Summary";#N/A,#N/A,TRUE,"Detail"}</definedName>
    <definedName localSheetId="16" name="___t2">{#N/A,#N/A,TRUE,"Front";#N/A,#N/A,TRUE,"Simple Letter";#N/A,#N/A,TRUE,"Inside";#N/A,#N/A,TRUE,"Contents";#N/A,#N/A,TRUE,"Basis";#N/A,#N/A,TRUE,"Inclusions";#N/A,#N/A,TRUE,"Exclusions";#N/A,#N/A,TRUE,"Areas";#N/A,#N/A,TRUE,"Summary";#N/A,#N/A,TRUE,"Detail"}</definedName>
    <definedName name="___t2">{#N/A,#N/A,TRUE,"Front";#N/A,#N/A,TRUE,"Simple Letter";#N/A,#N/A,TRUE,"Inside";#N/A,#N/A,TRUE,"Contents";#N/A,#N/A,TRUE,"Basis";#N/A,#N/A,TRUE,"Inclusions";#N/A,#N/A,TRUE,"Exclusions";#N/A,#N/A,TRUE,"Areas";#N/A,#N/A,TRUE,"Summary";#N/A,#N/A,TRUE,"Detail"}</definedName>
    <definedName localSheetId="11" name="___ta1">{#N/A,#N/A,TRUE,"Financials";#N/A,#N/A,TRUE,"Operating Statistics";#N/A,#N/A,TRUE,"Capex &amp; Depreciation";#N/A,#N/A,TRUE,"Debt"}</definedName>
    <definedName localSheetId="16" name="___ta1">{#N/A,#N/A,TRUE,"Financials";#N/A,#N/A,TRUE,"Operating Statistics";#N/A,#N/A,TRUE,"Capex &amp; Depreciation";#N/A,#N/A,TRUE,"Debt"}</definedName>
    <definedName name="___ta1">{#N/A,#N/A,TRUE,"Financials";#N/A,#N/A,TRUE,"Operating Statistics";#N/A,#N/A,TRUE,"Capex &amp; Depreciation";#N/A,#N/A,TRUE,"Debt"}</definedName>
    <definedName localSheetId="11" name="___tb1">{#N/A,#N/A,FALSE,"One Pager";#N/A,#N/A,FALSE,"Technical"}</definedName>
    <definedName localSheetId="16" name="___tb1">{#N/A,#N/A,FALSE,"One Pager";#N/A,#N/A,FALSE,"Technical"}</definedName>
    <definedName name="___tb1">{#N/A,#N/A,FALSE,"One Pager";#N/A,#N/A,FALSE,"Technical"}</definedName>
    <definedName localSheetId="11" name="___tem1">{#N/A,#N/A,TRUE,"Front";#N/A,#N/A,TRUE,"Simple Letter";#N/A,#N/A,TRUE,"Inside";#N/A,#N/A,TRUE,"Contents";#N/A,#N/A,TRUE,"Basis";#N/A,#N/A,TRUE,"Inclusions";#N/A,#N/A,TRUE,"Exclusions";#N/A,#N/A,TRUE,"Areas";#N/A,#N/A,TRUE,"Summary";#N/A,#N/A,TRUE,"Detail"}</definedName>
    <definedName localSheetId="16" name="___tem1">{#N/A,#N/A,TRUE,"Front";#N/A,#N/A,TRUE,"Simple Letter";#N/A,#N/A,TRUE,"Inside";#N/A,#N/A,TRUE,"Contents";#N/A,#N/A,TRUE,"Basis";#N/A,#N/A,TRUE,"Inclusions";#N/A,#N/A,TRUE,"Exclusions";#N/A,#N/A,TRUE,"Areas";#N/A,#N/A,TRUE,"Summary";#N/A,#N/A,TRUE,"Detail"}</definedName>
    <definedName name="___tem1">{#N/A,#N/A,TRUE,"Front";#N/A,#N/A,TRUE,"Simple Letter";#N/A,#N/A,TRUE,"Inside";#N/A,#N/A,TRUE,"Contents";#N/A,#N/A,TRUE,"Basis";#N/A,#N/A,TRUE,"Inclusions";#N/A,#N/A,TRUE,"Exclusions";#N/A,#N/A,TRUE,"Areas";#N/A,#N/A,TRUE,"Summary";#N/A,#N/A,TRUE,"Detail"}</definedName>
    <definedName localSheetId="11" name="___tm3">{#N/A,#N/A,TRUE,"Front";#N/A,#N/A,TRUE,"Simple Letter";#N/A,#N/A,TRUE,"Inside";#N/A,#N/A,TRUE,"Contents";#N/A,#N/A,TRUE,"Basis";#N/A,#N/A,TRUE,"Inclusions";#N/A,#N/A,TRUE,"Exclusions";#N/A,#N/A,TRUE,"Areas";#N/A,#N/A,TRUE,"Summary";#N/A,#N/A,TRUE,"Detail"}</definedName>
    <definedName localSheetId="16" name="___tm3">{#N/A,#N/A,TRUE,"Front";#N/A,#N/A,TRUE,"Simple Letter";#N/A,#N/A,TRUE,"Inside";#N/A,#N/A,TRUE,"Contents";#N/A,#N/A,TRUE,"Basis";#N/A,#N/A,TRUE,"Inclusions";#N/A,#N/A,TRUE,"Exclusions";#N/A,#N/A,TRUE,"Areas";#N/A,#N/A,TRUE,"Summary";#N/A,#N/A,TRUE,"Detail"}</definedName>
    <definedName name="___tm3">{#N/A,#N/A,TRUE,"Front";#N/A,#N/A,TRUE,"Simple Letter";#N/A,#N/A,TRUE,"Inside";#N/A,#N/A,TRUE,"Contents";#N/A,#N/A,TRUE,"Basis";#N/A,#N/A,TRUE,"Inclusions";#N/A,#N/A,TRUE,"Exclusions";#N/A,#N/A,TRUE,"Areas";#N/A,#N/A,TRUE,"Summary";#N/A,#N/A,TRUE,"Detail"}</definedName>
    <definedName name="___xlfn.BAHTTEXT">#NAME?</definedName>
    <definedName localSheetId="11" name="___ys1">{#N/A,#N/A,FALSE,"abs";#N/A,#N/A,FALSE,"Annex-I";#N/A,#N/A,FALSE,"Annex-II";#N/A,#N/A,FALSE,"Annex-III";#N/A,#N/A,FALSE,"Annex-IV";#N/A,#N/A,FALSE,"Annex-V";#N/A,#N/A,FALSE,"Annex-VI"}</definedName>
    <definedName localSheetId="16" name="___ys1">{#N/A,#N/A,FALSE,"abs";#N/A,#N/A,FALSE,"Annex-I";#N/A,#N/A,FALSE,"Annex-II";#N/A,#N/A,FALSE,"Annex-III";#N/A,#N/A,FALSE,"Annex-IV";#N/A,#N/A,FALSE,"Annex-V";#N/A,#N/A,FALSE,"Annex-VI"}</definedName>
    <definedName name="___ys1">{#N/A,#N/A,FALSE,"abs";#N/A,#N/A,FALSE,"Annex-I";#N/A,#N/A,FALSE,"Annex-II";#N/A,#N/A,FALSE,"Annex-III";#N/A,#N/A,FALSE,"Annex-IV";#N/A,#N/A,FALSE,"Annex-V";#N/A,#N/A,FALSE,"Annex-VI"}</definedName>
    <definedName localSheetId="11" name="__cat12">{#N/A,#N/A,TRUE,"Front";#N/A,#N/A,TRUE,"Simple Letter";#N/A,#N/A,TRUE,"Inside";#N/A,#N/A,TRUE,"Contents";#N/A,#N/A,TRUE,"Basis";#N/A,#N/A,TRUE,"Inclusions";#N/A,#N/A,TRUE,"Exclusions";#N/A,#N/A,TRUE,"Areas";#N/A,#N/A,TRUE,"Summary";#N/A,#N/A,TRUE,"Detail"}</definedName>
    <definedName localSheetId="16" name="__cat12">{#N/A,#N/A,TRUE,"Front";#N/A,#N/A,TRUE,"Simple Letter";#N/A,#N/A,TRUE,"Inside";#N/A,#N/A,TRUE,"Contents";#N/A,#N/A,TRUE,"Basis";#N/A,#N/A,TRUE,"Inclusions";#N/A,#N/A,TRUE,"Exclusions";#N/A,#N/A,TRUE,"Areas";#N/A,#N/A,TRUE,"Summary";#N/A,#N/A,TRUE,"Detail"}</definedName>
    <definedName name="__cat12">{#N/A,#N/A,TRUE,"Front";#N/A,#N/A,TRUE,"Simple Letter";#N/A,#N/A,TRUE,"Inside";#N/A,#N/A,TRUE,"Contents";#N/A,#N/A,TRUE,"Basis";#N/A,#N/A,TRUE,"Inclusions";#N/A,#N/A,TRUE,"Exclusions";#N/A,#N/A,TRUE,"Areas";#N/A,#N/A,TRUE,"Summary";#N/A,#N/A,TRUE,"Detail"}</definedName>
    <definedName localSheetId="11" name="__d2">{#N/A,#N/A,FALSE,"mgtsum.XLS";#N/A,#N/A,FALSE,"CAPONE";#N/A,#N/A,FALSE,"CAPTWO";#N/A,#N/A,FALSE,"CAPTHREE"}</definedName>
    <definedName localSheetId="16" name="__d2">{#N/A,#N/A,FALSE,"mgtsum.XLS";#N/A,#N/A,FALSE,"CAPONE";#N/A,#N/A,FALSE,"CAPTWO";#N/A,#N/A,FALSE,"CAPTHREE"}</definedName>
    <definedName name="__d2">{#N/A,#N/A,FALSE,"mgtsum.XLS";#N/A,#N/A,FALSE,"CAPONE";#N/A,#N/A,FALSE,"CAPTWO";#N/A,#N/A,FALSE,"CAPTHREE"}</definedName>
    <definedName name="__FDS_HYPERLINK_TOGGLE_STATE__">"ON"</definedName>
    <definedName localSheetId="11" name="__Feb06">{#N/A,#N/A,TRUE,"Front";#N/A,#N/A,TRUE,"Simple Letter";#N/A,#N/A,TRUE,"Inside";#N/A,#N/A,TRUE,"Contents";#N/A,#N/A,TRUE,"Basis";#N/A,#N/A,TRUE,"Inclusions";#N/A,#N/A,TRUE,"Exclusions";#N/A,#N/A,TRUE,"Areas";#N/A,#N/A,TRUE,"Summary";#N/A,#N/A,TRUE,"Detail"}</definedName>
    <definedName localSheetId="16" name="__Feb06">{#N/A,#N/A,TRUE,"Front";#N/A,#N/A,TRUE,"Simple Letter";#N/A,#N/A,TRUE,"Inside";#N/A,#N/A,TRUE,"Contents";#N/A,#N/A,TRUE,"Basis";#N/A,#N/A,TRUE,"Inclusions";#N/A,#N/A,TRUE,"Exclusions";#N/A,#N/A,TRUE,"Areas";#N/A,#N/A,TRUE,"Summary";#N/A,#N/A,TRUE,"Detail"}</definedName>
    <definedName name="__Feb06">{#N/A,#N/A,TRUE,"Front";#N/A,#N/A,TRUE,"Simple Letter";#N/A,#N/A,TRUE,"Inside";#N/A,#N/A,TRUE,"Contents";#N/A,#N/A,TRUE,"Basis";#N/A,#N/A,TRUE,"Inclusions";#N/A,#N/A,TRUE,"Exclusions";#N/A,#N/A,TRUE,"Areas";#N/A,#N/A,TRUE,"Summary";#N/A,#N/A,TRUE,"Detail"}</definedName>
    <definedName localSheetId="11" name="__Feb06_1">{#N/A,#N/A,TRUE,"Front";#N/A,#N/A,TRUE,"Simple Letter";#N/A,#N/A,TRUE,"Inside";#N/A,#N/A,TRUE,"Contents";#N/A,#N/A,TRUE,"Basis";#N/A,#N/A,TRUE,"Inclusions";#N/A,#N/A,TRUE,"Exclusions";#N/A,#N/A,TRUE,"Areas";#N/A,#N/A,TRUE,"Summary";#N/A,#N/A,TRUE,"Detail"}</definedName>
    <definedName localSheetId="16" name="__Feb06_1">{#N/A,#N/A,TRUE,"Front";#N/A,#N/A,TRUE,"Simple Letter";#N/A,#N/A,TRUE,"Inside";#N/A,#N/A,TRUE,"Contents";#N/A,#N/A,TRUE,"Basis";#N/A,#N/A,TRUE,"Inclusions";#N/A,#N/A,TRUE,"Exclusions";#N/A,#N/A,TRUE,"Areas";#N/A,#N/A,TRUE,"Summary";#N/A,#N/A,TRUE,"Detail"}</definedName>
    <definedName name="__Feb06_1">{#N/A,#N/A,TRUE,"Front";#N/A,#N/A,TRUE,"Simple Letter";#N/A,#N/A,TRUE,"Inside";#N/A,#N/A,TRUE,"Contents";#N/A,#N/A,TRUE,"Basis";#N/A,#N/A,TRUE,"Inclusions";#N/A,#N/A,TRUE,"Exclusions";#N/A,#N/A,TRUE,"Areas";#N/A,#N/A,TRUE,"Summary";#N/A,#N/A,TRUE,"Detail"}</definedName>
    <definedName localSheetId="11" name="__HDD1111">{#N/A,#N/A,TRUE,"Front";#N/A,#N/A,TRUE,"Simple Letter";#N/A,#N/A,TRUE,"Inside";#N/A,#N/A,TRUE,"Contents";#N/A,#N/A,TRUE,"Basis";#N/A,#N/A,TRUE,"Inclusions";#N/A,#N/A,TRUE,"Exclusions";#N/A,#N/A,TRUE,"Areas";#N/A,#N/A,TRUE,"Summary";#N/A,#N/A,TRUE,"Detail"}</definedName>
    <definedName localSheetId="16" name="__HDD1111">{#N/A,#N/A,TRUE,"Front";#N/A,#N/A,TRUE,"Simple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localSheetId="11" name="__hp10">{#N/A,#N/A,TRUE,"Front";#N/A,#N/A,TRUE,"Simple Letter";#N/A,#N/A,TRUE,"Inside";#N/A,#N/A,TRUE,"Contents";#N/A,#N/A,TRUE,"Basis";#N/A,#N/A,TRUE,"Inclusions";#N/A,#N/A,TRUE,"Exclusions";#N/A,#N/A,TRUE,"Areas";#N/A,#N/A,TRUE,"Summary";#N/A,#N/A,TRUE,"Detail"}</definedName>
    <definedName localSheetId="16" name="__hp10">{#N/A,#N/A,TRUE,"Front";#N/A,#N/A,TRUE,"Simple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localSheetId="11"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__PA1">{#N/A,#N/A,TRUE,"Front";#N/A,#N/A,TRUE,"Simple Letter";#N/A,#N/A,TRUE,"Inside";#N/A,#N/A,TRUE,"Contents";#N/A,#N/A,TRUE,"Basis";#N/A,#N/A,TRUE,"Inclusions";#N/A,#N/A,TRUE,"Exclusions";#N/A,#N/A,TRUE,"Areas";#N/A,#N/A,TRUE,"Summary";#N/A,#N/A,TRUE,"Detail"}</definedName>
    <definedName localSheetId="16" name="__PA1">{#N/A,#N/A,TRUE,"Front";#N/A,#N/A,TRUE,"Simple Letter";#N/A,#N/A,TRUE,"Inside";#N/A,#N/A,TRUE,"Contents";#N/A,#N/A,TRUE,"Basis";#N/A,#N/A,TRUE,"Inclusions";#N/A,#N/A,TRUE,"Exclusions";#N/A,#N/A,TRUE,"Areas";#N/A,#N/A,TRUE,"Summary";#N/A,#N/A,TRUE,"Detail"}</definedName>
    <definedName name="__PA1">{#N/A,#N/A,TRUE,"Front";#N/A,#N/A,TRUE,"Simple Letter";#N/A,#N/A,TRUE,"Inside";#N/A,#N/A,TRUE,"Contents";#N/A,#N/A,TRUE,"Basis";#N/A,#N/A,TRUE,"Inclusions";#N/A,#N/A,TRUE,"Exclusions";#N/A,#N/A,TRUE,"Areas";#N/A,#N/A,TRUE,"Summary";#N/A,#N/A,TRUE,"Detail"}</definedName>
    <definedName localSheetId="11" name="__RAB002">{#N/A,#N/A,TRUE,"Front";#N/A,#N/A,TRUE,"Simple Letter";#N/A,#N/A,TRUE,"Inside";#N/A,#N/A,TRUE,"Contents";#N/A,#N/A,TRUE,"Basis";#N/A,#N/A,TRUE,"Inclusions";#N/A,#N/A,TRUE,"Exclusions";#N/A,#N/A,TRUE,"Areas";#N/A,#N/A,TRUE,"Summary";#N/A,#N/A,TRUE,"Detail"}</definedName>
    <definedName localSheetId="16" name="__RAB002">{#N/A,#N/A,TRUE,"Front";#N/A,#N/A,TRUE,"Simple Letter";#N/A,#N/A,TRUE,"Inside";#N/A,#N/A,TRUE,"Contents";#N/A,#N/A,TRUE,"Basis";#N/A,#N/A,TRUE,"Inclusions";#N/A,#N/A,TRUE,"Exclusions";#N/A,#N/A,TRUE,"Areas";#N/A,#N/A,TRUE,"Summary";#N/A,#N/A,TRUE,"Detail"}</definedName>
    <definedName name="__RAB002">{#N/A,#N/A,TRUE,"Front";#N/A,#N/A,TRUE,"Simple Letter";#N/A,#N/A,TRUE,"Inside";#N/A,#N/A,TRUE,"Contents";#N/A,#N/A,TRUE,"Basis";#N/A,#N/A,TRUE,"Inclusions";#N/A,#N/A,TRUE,"Exclusions";#N/A,#N/A,TRUE,"Areas";#N/A,#N/A,TRUE,"Summary";#N/A,#N/A,TRUE,"Detail"}</definedName>
    <definedName localSheetId="11" name="__sah3">{#N/A,#N/A,TRUE,"Front";#N/A,#N/A,TRUE,"Simple Letter";#N/A,#N/A,TRUE,"Inside";#N/A,#N/A,TRUE,"Contents";#N/A,#N/A,TRUE,"Basis";#N/A,#N/A,TRUE,"Inclusions";#N/A,#N/A,TRUE,"Exclusions";#N/A,#N/A,TRUE,"Areas";#N/A,#N/A,TRUE,"Summary";#N/A,#N/A,TRUE,"Detail"}</definedName>
    <definedName localSheetId="16" name="__sah3">{#N/A,#N/A,TRUE,"Front";#N/A,#N/A,TRUE,"Simple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localSheetId="11" name="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__t2">{#N/A,#N/A,TRUE,"Front";#N/A,#N/A,TRUE,"Simple Letter";#N/A,#N/A,TRUE,"Inside";#N/A,#N/A,TRUE,"Contents";#N/A,#N/A,TRUE,"Basis";#N/A,#N/A,TRUE,"Inclusions";#N/A,#N/A,TRUE,"Exclusions";#N/A,#N/A,TRUE,"Areas";#N/A,#N/A,TRUE,"Summary";#N/A,#N/A,TRUE,"Detail"}</definedName>
    <definedName localSheetId="16" name="__t2">{#N/A,#N/A,TRUE,"Front";#N/A,#N/A,TRUE,"Simple Letter";#N/A,#N/A,TRUE,"Inside";#N/A,#N/A,TRUE,"Contents";#N/A,#N/A,TRUE,"Basis";#N/A,#N/A,TRUE,"Inclusions";#N/A,#N/A,TRUE,"Exclusions";#N/A,#N/A,TRUE,"Areas";#N/A,#N/A,TRUE,"Summary";#N/A,#N/A,TRUE,"Detail"}</definedName>
    <definedName name="__t2">{#N/A,#N/A,TRUE,"Front";#N/A,#N/A,TRUE,"Simple Letter";#N/A,#N/A,TRUE,"Inside";#N/A,#N/A,TRUE,"Contents";#N/A,#N/A,TRUE,"Basis";#N/A,#N/A,TRUE,"Inclusions";#N/A,#N/A,TRUE,"Exclusions";#N/A,#N/A,TRUE,"Areas";#N/A,#N/A,TRUE,"Summary";#N/A,#N/A,TRUE,"Detail"}</definedName>
    <definedName localSheetId="11" name="__ta1">{#N/A,#N/A,TRUE,"Financials";#N/A,#N/A,TRUE,"Operating Statistics";#N/A,#N/A,TRUE,"Capex &amp; Depreciation";#N/A,#N/A,TRUE,"Debt"}</definedName>
    <definedName localSheetId="16" name="__ta1">{#N/A,#N/A,TRUE,"Financials";#N/A,#N/A,TRUE,"Operating Statistics";#N/A,#N/A,TRUE,"Capex &amp; Depreciation";#N/A,#N/A,TRUE,"Debt"}</definedName>
    <definedName name="__ta1">{#N/A,#N/A,TRUE,"Financials";#N/A,#N/A,TRUE,"Operating Statistics";#N/A,#N/A,TRUE,"Capex &amp; Depreciation";#N/A,#N/A,TRUE,"Debt"}</definedName>
    <definedName localSheetId="11" name="__tb1">{#N/A,#N/A,FALSE,"One Pager";#N/A,#N/A,FALSE,"Technical"}</definedName>
    <definedName localSheetId="16" name="__tb1">{#N/A,#N/A,FALSE,"One Pager";#N/A,#N/A,FALSE,"Technical"}</definedName>
    <definedName name="__tb1">{#N/A,#N/A,FALSE,"One Pager";#N/A,#N/A,FALSE,"Technical"}</definedName>
    <definedName localSheetId="11" name="__tem1">{#N/A,#N/A,TRUE,"Front";#N/A,#N/A,TRUE,"Simple Letter";#N/A,#N/A,TRUE,"Inside";#N/A,#N/A,TRUE,"Contents";#N/A,#N/A,TRUE,"Basis";#N/A,#N/A,TRUE,"Inclusions";#N/A,#N/A,TRUE,"Exclusions";#N/A,#N/A,TRUE,"Areas";#N/A,#N/A,TRUE,"Summary";#N/A,#N/A,TRUE,"Detail"}</definedName>
    <definedName localSheetId="16" name="__tem1">{#N/A,#N/A,TRUE,"Front";#N/A,#N/A,TRUE,"Simple Letter";#N/A,#N/A,TRUE,"Inside";#N/A,#N/A,TRUE,"Contents";#N/A,#N/A,TRUE,"Basis";#N/A,#N/A,TRUE,"Inclusions";#N/A,#N/A,TRUE,"Exclusions";#N/A,#N/A,TRUE,"Areas";#N/A,#N/A,TRUE,"Summary";#N/A,#N/A,TRUE,"Detail"}</definedName>
    <definedName name="__tem1">{#N/A,#N/A,TRUE,"Front";#N/A,#N/A,TRUE,"Simple Letter";#N/A,#N/A,TRUE,"Inside";#N/A,#N/A,TRUE,"Contents";#N/A,#N/A,TRUE,"Basis";#N/A,#N/A,TRUE,"Inclusions";#N/A,#N/A,TRUE,"Exclusions";#N/A,#N/A,TRUE,"Areas";#N/A,#N/A,TRUE,"Summary";#N/A,#N/A,TRUE,"Detail"}</definedName>
    <definedName localSheetId="11" name="__tm3">{#N/A,#N/A,TRUE,"Front";#N/A,#N/A,TRUE,"Simple Letter";#N/A,#N/A,TRUE,"Inside";#N/A,#N/A,TRUE,"Contents";#N/A,#N/A,TRUE,"Basis";#N/A,#N/A,TRUE,"Inclusions";#N/A,#N/A,TRUE,"Exclusions";#N/A,#N/A,TRUE,"Areas";#N/A,#N/A,TRUE,"Summary";#N/A,#N/A,TRUE,"Detail"}</definedName>
    <definedName localSheetId="16" name="__tm3">{#N/A,#N/A,TRUE,"Front";#N/A,#N/A,TRUE,"Simple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name="__xlfn.BAHTTEXT">#NAME?</definedName>
    <definedName localSheetId="11" name="__ys1">{#N/A,#N/A,FALSE,"abs";#N/A,#N/A,FALSE,"Annex-I";#N/A,#N/A,FALSE,"Annex-II";#N/A,#N/A,FALSE,"Annex-III";#N/A,#N/A,FALSE,"Annex-IV";#N/A,#N/A,FALSE,"Annex-V";#N/A,#N/A,FALSE,"Annex-VI"}</definedName>
    <definedName localSheetId="16" name="__ys1">{#N/A,#N/A,FALSE,"abs";#N/A,#N/A,FALSE,"Annex-I";#N/A,#N/A,FALSE,"Annex-II";#N/A,#N/A,FALSE,"Annex-III";#N/A,#N/A,FALSE,"Annex-IV";#N/A,#N/A,FALSE,"Annex-V";#N/A,#N/A,FALSE,"Annex-VI"}</definedName>
    <definedName name="__ys1">{#N/A,#N/A,FALSE,"abs";#N/A,#N/A,FALSE,"Annex-I";#N/A,#N/A,FALSE,"Annex-II";#N/A,#N/A,FALSE,"Annex-III";#N/A,#N/A,FALSE,"Annex-IV";#N/A,#N/A,FALSE,"Annex-V";#N/A,#N/A,FALSE,"Annex-VI"}</definedName>
    <definedName localSheetId="11" name="_abs123">{#N/A,#N/A,FALSE,"M&amp;B_43A_fab";#N/A,#N/A,FALSE,"M&amp;B_43A_ERE.";#N/A,#N/A,FALSE,"M&amp;B-43A-ALIGN"}</definedName>
    <definedName localSheetId="16" name="_abs123">{#N/A,#N/A,FALSE,"M&amp;B_43A_fab";#N/A,#N/A,FALSE,"M&amp;B_43A_ERE.";#N/A,#N/A,FALSE,"M&amp;B-43A-ALIGN"}</definedName>
    <definedName name="_abs123">{#N/A,#N/A,FALSE,"M&amp;B_43A_fab";#N/A,#N/A,FALSE,"M&amp;B_43A_ERE.";#N/A,#N/A,FALSE,"M&amp;B-43A-ALIGN"}</definedName>
    <definedName localSheetId="11" name="_ABS2">{#N/A,#N/A,FALSE,"M&amp;B_43A_fab";#N/A,#N/A,FALSE,"M&amp;B_43A_ERE.";#N/A,#N/A,FALSE,"M&amp;B-43A-ALIGN"}</definedName>
    <definedName localSheetId="16" name="_ABS2">{#N/A,#N/A,FALSE,"M&amp;B_43A_fab";#N/A,#N/A,FALSE,"M&amp;B_43A_ERE.";#N/A,#N/A,FALSE,"M&amp;B-43A-ALIGN"}</definedName>
    <definedName name="_ABS2">{#N/A,#N/A,FALSE,"M&amp;B_43A_fab";#N/A,#N/A,FALSE,"M&amp;B_43A_ERE.";#N/A,#N/A,FALSE,"M&amp;B-43A-ALIGN"}</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FALSE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localSheetId="11" name="_cat12">{#N/A,#N/A,TRUE,"Front";#N/A,#N/A,TRUE,"Simple Letter";#N/A,#N/A,TRUE,"Inside";#N/A,#N/A,TRUE,"Contents";#N/A,#N/A,TRUE,"Basis";#N/A,#N/A,TRUE,"Inclusions";#N/A,#N/A,TRUE,"Exclusions";#N/A,#N/A,TRUE,"Areas";#N/A,#N/A,TRUE,"Summary";#N/A,#N/A,TRUE,"Detail"}</definedName>
    <definedName localSheetId="16" name="_cat12">{#N/A,#N/A,TRUE,"Front";#N/A,#N/A,TRUE,"Simple Letter";#N/A,#N/A,TRUE,"Inside";#N/A,#N/A,TRUE,"Contents";#N/A,#N/A,TRUE,"Basis";#N/A,#N/A,TRUE,"Inclusions";#N/A,#N/A,TRUE,"Exclusions";#N/A,#N/A,TRUE,"Areas";#N/A,#N/A,TRUE,"Summary";#N/A,#N/A,TRUE,"Detail"}</definedName>
    <definedName name="_cat12">{#N/A,#N/A,TRUE,"Front";#N/A,#N/A,TRUE,"Simple Letter";#N/A,#N/A,TRUE,"Inside";#N/A,#N/A,TRUE,"Contents";#N/A,#N/A,TRUE,"Basis";#N/A,#N/A,TRUE,"Inclusions";#N/A,#N/A,TRUE,"Exclusions";#N/A,#N/A,TRUE,"Areas";#N/A,#N/A,TRUE,"Summary";#N/A,#N/A,TRUE,"Detail"}</definedName>
    <definedName localSheetId="11" name="_d2">{#N/A,#N/A,FALSE,"mgtsum.XLS";#N/A,#N/A,FALSE,"CAPONE";#N/A,#N/A,FALSE,"CAPTWO";#N/A,#N/A,FALSE,"CAPTHREE"}</definedName>
    <definedName localSheetId="16" name="_d2">{#N/A,#N/A,FALSE,"mgtsum.XLS";#N/A,#N/A,FALSE,"CAPONE";#N/A,#N/A,FALSE,"CAPTWO";#N/A,#N/A,FALSE,"CAPTHREE"}</definedName>
    <definedName name="_d2">{#N/A,#N/A,FALSE,"mgtsum.XLS";#N/A,#N/A,FALSE,"CAPONE";#N/A,#N/A,FALSE,"CAPTWO";#N/A,#N/A,FALSE,"CAPTHREE"}</definedName>
    <definedName localSheetId="11" name="_dk1">{#N/A,#N/A,FALSE,"COVER.XLS";#N/A,#N/A,FALSE,"RACT1.XLS";#N/A,#N/A,FALSE,"RACT2.XLS";#N/A,#N/A,FALSE,"ECCMP";#N/A,#N/A,FALSE,"WELDER.XLS"}</definedName>
    <definedName localSheetId="16" name="_dk1">{#N/A,#N/A,FALSE,"COVER.XLS";#N/A,#N/A,FALSE,"RACT1.XLS";#N/A,#N/A,FALSE,"RACT2.XLS";#N/A,#N/A,FALSE,"ECCMP";#N/A,#N/A,FALSE,"WELDER.XLS"}</definedName>
    <definedName name="_dk1">{#N/A,#N/A,FALSE,"COVER.XLS";#N/A,#N/A,FALSE,"RACT1.XLS";#N/A,#N/A,FALSE,"RACT2.XLS";#N/A,#N/A,FALSE,"ECCMP";#N/A,#N/A,FALSE,"WELDER.XLS"}</definedName>
    <definedName localSheetId="11" name="_f3">{#N/A,#N/A,FALSE,"Aging Summary";#N/A,#N/A,FALSE,"Ratio Analysis";#N/A,#N/A,FALSE,"Test 120 Day Accts";#N/A,#N/A,FALSE,"Tickmarks"}</definedName>
    <definedName localSheetId="16" name="_f3">{#N/A,#N/A,FALSE,"Aging Summary";#N/A,#N/A,FALSE,"Ratio Analysis";#N/A,#N/A,FALSE,"Test 120 Day Accts";#N/A,#N/A,FALSE,"Tickmarks"}</definedName>
    <definedName name="_f3">{#N/A,#N/A,FALSE,"Aging Summary";#N/A,#N/A,FALSE,"Ratio Analysis";#N/A,#N/A,FALSE,"Test 120 Day Accts";#N/A,#N/A,FALSE,"Tickmarks"}</definedName>
    <definedName localSheetId="11" name="_f4">{#N/A,#N/A,FALSE,"Aging Summary";#N/A,#N/A,FALSE,"Ratio Analysis";#N/A,#N/A,FALSE,"Test 120 Day Accts";#N/A,#N/A,FALSE,"Tickmarks"}</definedName>
    <definedName localSheetId="16" name="_f4">{#N/A,#N/A,FALSE,"Aging Summary";#N/A,#N/A,FALSE,"Ratio Analysis";#N/A,#N/A,FALSE,"Test 120 Day Accts";#N/A,#N/A,FALSE,"Tickmarks"}</definedName>
    <definedName name="_f4">{#N/A,#N/A,FALSE,"Aging Summary";#N/A,#N/A,FALSE,"Ratio Analysis";#N/A,#N/A,FALSE,"Test 120 Day Accts";#N/A,#N/A,FALSE,"Tickmarks"}</definedName>
    <definedName localSheetId="11" name="_fco2">{#N/A,#N/A,FALSE,"gc (2)"}</definedName>
    <definedName localSheetId="16" name="_fco2">{#N/A,#N/A,FALSE,"gc (2)"}</definedName>
    <definedName name="_fco2">{#N/A,#N/A,FALSE,"gc (2)"}</definedName>
    <definedName localSheetId="11" name="_HDD1111">{#N/A,#N/A,TRUE,"Front";#N/A,#N/A,TRUE,"Simple Letter";#N/A,#N/A,TRUE,"Inside";#N/A,#N/A,TRUE,"Contents";#N/A,#N/A,TRUE,"Basis";#N/A,#N/A,TRUE,"Inclusions";#N/A,#N/A,TRUE,"Exclusions";#N/A,#N/A,TRUE,"Areas";#N/A,#N/A,TRUE,"Summary";#N/A,#N/A,TRUE,"Detail"}</definedName>
    <definedName localSheetId="16" name="_HDD1111">{#N/A,#N/A,TRUE,"Front";#N/A,#N/A,TRUE,"Simple Letter";#N/A,#N/A,TRUE,"Inside";#N/A,#N/A,TRUE,"Contents";#N/A,#N/A,TRUE,"Basis";#N/A,#N/A,TRUE,"Inclusions";#N/A,#N/A,TRUE,"Exclusions";#N/A,#N/A,TRUE,"Areas";#N/A,#N/A,TRUE,"Summary";#N/A,#N/A,TRUE,"Detail"}</definedName>
    <definedName name="_HDD1111">{#N/A,#N/A,TRUE,"Front";#N/A,#N/A,TRUE,"Simple Letter";#N/A,#N/A,TRUE,"Inside";#N/A,#N/A,TRUE,"Contents";#N/A,#N/A,TRUE,"Basis";#N/A,#N/A,TRUE,"Inclusions";#N/A,#N/A,TRUE,"Exclusions";#N/A,#N/A,TRUE,"Areas";#N/A,#N/A,TRUE,"Summary";#N/A,#N/A,TRUE,"Detail"}</definedName>
    <definedName localSheetId="11" name="_hp10">{#N/A,#N/A,TRUE,"Front";#N/A,#N/A,TRUE,"Simple Letter";#N/A,#N/A,TRUE,"Inside";#N/A,#N/A,TRUE,"Contents";#N/A,#N/A,TRUE,"Basis";#N/A,#N/A,TRUE,"Inclusions";#N/A,#N/A,TRUE,"Exclusions";#N/A,#N/A,TRUE,"Areas";#N/A,#N/A,TRUE,"Summary";#N/A,#N/A,TRUE,"Detail"}</definedName>
    <definedName localSheetId="16" name="_hp10">{#N/A,#N/A,TRUE,"Front";#N/A,#N/A,TRUE,"Simple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localSheetId="11" name="_kvs1">{#N/A,#N/A,FALSE,"COVER1.XLS ";#N/A,#N/A,FALSE,"RACT1.XLS";#N/A,#N/A,FALSE,"RACT2.XLS";#N/A,#N/A,FALSE,"ECCMP";#N/A,#N/A,FALSE,"WELDER.XLS"}</definedName>
    <definedName localSheetId="16" name="_kvs1">{#N/A,#N/A,FALSE,"COVER1.XLS ";#N/A,#N/A,FALSE,"RACT1.XLS";#N/A,#N/A,FALSE,"RACT2.XLS";#N/A,#N/A,FALSE,"ECCMP";#N/A,#N/A,FALSE,"WELDER.XLS"}</definedName>
    <definedName name="_kvs1">{#N/A,#N/A,FALSE,"COVER1.XLS ";#N/A,#N/A,FALSE,"RACT1.XLS";#N/A,#N/A,FALSE,"RACT2.XLS";#N/A,#N/A,FALSE,"ECCMP";#N/A,#N/A,FALSE,"WELDER.XLS"}</definedName>
    <definedName localSheetId="11" name="_kvs2">{#N/A,#N/A,FALSE,"COVER1.XLS ";#N/A,#N/A,FALSE,"RACT1.XLS";#N/A,#N/A,FALSE,"RACT2.XLS";#N/A,#N/A,FALSE,"ECCMP";#N/A,#N/A,FALSE,"WELDER.XLS"}</definedName>
    <definedName localSheetId="16" name="_kvs2">{#N/A,#N/A,FALSE,"COVER1.XLS ";#N/A,#N/A,FALSE,"RACT1.XLS";#N/A,#N/A,FALSE,"RACT2.XLS";#N/A,#N/A,FALSE,"ECCMP";#N/A,#N/A,FALSE,"WELDER.XLS"}</definedName>
    <definedName name="_kvs2">{#N/A,#N/A,FALSE,"COVER1.XLS ";#N/A,#N/A,FALSE,"RACT1.XLS";#N/A,#N/A,FALSE,"RACT2.XLS";#N/A,#N/A,FALSE,"ECCMP";#N/A,#N/A,FALSE,"WELDER.XLS"}</definedName>
    <definedName localSheetId="11" name="_kvs5">{#N/A,#N/A,FALSE,"COVER.XLS";#N/A,#N/A,FALSE,"RACT1.XLS";#N/A,#N/A,FALSE,"RACT2.XLS";#N/A,#N/A,FALSE,"ECCMP";#N/A,#N/A,FALSE,"WELDER.XLS"}</definedName>
    <definedName localSheetId="16" name="_kvs5">{#N/A,#N/A,FALSE,"COVER.XLS";#N/A,#N/A,FALSE,"RACT1.XLS";#N/A,#N/A,FALSE,"RACT2.XLS";#N/A,#N/A,FALSE,"ECCMP";#N/A,#N/A,FALSE,"WELDER.XLS"}</definedName>
    <definedName name="_kvs5">{#N/A,#N/A,FALSE,"COVER.XLS";#N/A,#N/A,FALSE,"RACT1.XLS";#N/A,#N/A,FALSE,"RACT2.XLS";#N/A,#N/A,FALSE,"ECCMP";#N/A,#N/A,FALSE,"WELDER.XLS"}</definedName>
    <definedName localSheetId="11" name="_kvs8">{#N/A,#N/A,FALSE,"COVER1.XLS ";#N/A,#N/A,FALSE,"RACT1.XLS";#N/A,#N/A,FALSE,"RACT2.XLS";#N/A,#N/A,FALSE,"ECCMP";#N/A,#N/A,FALSE,"WELDER.XLS"}</definedName>
    <definedName localSheetId="16" name="_kvs8">{#N/A,#N/A,FALSE,"COVER1.XLS ";#N/A,#N/A,FALSE,"RACT1.XLS";#N/A,#N/A,FALSE,"RACT2.XLS";#N/A,#N/A,FALSE,"ECCMP";#N/A,#N/A,FALSE,"WELDER.XLS"}</definedName>
    <definedName name="_kvs8">{#N/A,#N/A,FALSE,"COVER1.XLS ";#N/A,#N/A,FALSE,"RACT1.XLS";#N/A,#N/A,FALSE,"RACT2.XLS";#N/A,#N/A,FALSE,"ECCMP";#N/A,#N/A,FALSE,"WELDER.XLS"}</definedName>
    <definedName localSheetId="11" name="_L1">{#N/A,#N/A,FALSE,"mgtsum.XLS";#N/A,#N/A,FALSE,"CAPONE";#N/A,#N/A,FALSE,"CAPTWO";#N/A,#N/A,FALSE,"CAPTHREE"}</definedName>
    <definedName localSheetId="16" name="_L1">{#N/A,#N/A,FALSE,"mgtsum.XLS";#N/A,#N/A,FALSE,"CAPONE";#N/A,#N/A,FALSE,"CAPTWO";#N/A,#N/A,FALSE,"CAPTHREE"}</definedName>
    <definedName name="_L1">{#N/A,#N/A,FALSE,"mgtsum.XLS";#N/A,#N/A,FALSE,"CAPONE";#N/A,#N/A,FALSE,"CAPTWO";#N/A,#N/A,FALSE,"CAPTHREE"}</definedName>
    <definedName localSheetId="11"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Order1">255</definedName>
    <definedName name="_Order2">0</definedName>
    <definedName localSheetId="11" name="_PA1">{#N/A,#N/A,TRUE,"Front";#N/A,#N/A,TRUE,"Simple Letter";#N/A,#N/A,TRUE,"Inside";#N/A,#N/A,TRUE,"Contents";#N/A,#N/A,TRUE,"Basis";#N/A,#N/A,TRUE,"Inclusions";#N/A,#N/A,TRUE,"Exclusions";#N/A,#N/A,TRUE,"Areas";#N/A,#N/A,TRUE,"Summary";#N/A,#N/A,TRUE,"Detail"}</definedName>
    <definedName localSheetId="16" name="_PA1">{#N/A,#N/A,TRUE,"Front";#N/A,#N/A,TRUE,"Simple Letter";#N/A,#N/A,TRUE,"Inside";#N/A,#N/A,TRUE,"Contents";#N/A,#N/A,TRUE,"Basis";#N/A,#N/A,TRUE,"Inclusions";#N/A,#N/A,TRUE,"Exclusions";#N/A,#N/A,TRUE,"Areas";#N/A,#N/A,TRUE,"Summary";#N/A,#N/A,TRUE,"Detail"}</definedName>
    <definedName name="_PA1">{#N/A,#N/A,TRUE,"Front";#N/A,#N/A,TRUE,"Simple Letter";#N/A,#N/A,TRUE,"Inside";#N/A,#N/A,TRUE,"Contents";#N/A,#N/A,TRUE,"Basis";#N/A,#N/A,TRUE,"Inclusions";#N/A,#N/A,TRUE,"Exclusions";#N/A,#N/A,TRUE,"Areas";#N/A,#N/A,TRUE,"Summary";#N/A,#N/A,TRUE,"Detail"}</definedName>
    <definedName localSheetId="11" name="_ppa1">{#N/A,#N/A,FALSE,"Aging Summary";#N/A,#N/A,FALSE,"Ratio Analysis";#N/A,#N/A,FALSE,"Test 120 Day Accts";#N/A,#N/A,FALSE,"Tickmarks"}</definedName>
    <definedName localSheetId="16" name="_ppa1">{#N/A,#N/A,FALSE,"Aging Summary";#N/A,#N/A,FALSE,"Ratio Analysis";#N/A,#N/A,FALSE,"Test 120 Day Accts";#N/A,#N/A,FALSE,"Tickmarks"}</definedName>
    <definedName name="_ppa1">{#N/A,#N/A,FALSE,"Aging Summary";#N/A,#N/A,FALSE,"Ratio Analysis";#N/A,#N/A,FALSE,"Test 120 Day Accts";#N/A,#N/A,FALSE,"Tickmarks"}</definedName>
    <definedName localSheetId="11" name="_PRN1">{#N/A,#N/A,FALSE,"COVER.XLS";#N/A,#N/A,FALSE,"RACT1.XLS";#N/A,#N/A,FALSE,"RACT2.XLS";#N/A,#N/A,FALSE,"ECCMP";#N/A,#N/A,FALSE,"WELDER.XLS"}</definedName>
    <definedName localSheetId="16" name="_PRN1">{#N/A,#N/A,FALSE,"COVER.XLS";#N/A,#N/A,FALSE,"RACT1.XLS";#N/A,#N/A,FALSE,"RACT2.XLS";#N/A,#N/A,FALSE,"ECCMP";#N/A,#N/A,FALSE,"WELDER.XLS"}</definedName>
    <definedName name="_PRN1">{#N/A,#N/A,FALSE,"COVER.XLS";#N/A,#N/A,FALSE,"RACT1.XLS";#N/A,#N/A,FALSE,"RACT2.XLS";#N/A,#N/A,FALSE,"ECCMP";#N/A,#N/A,FALSE,"WELDER.XLS"}</definedName>
    <definedName localSheetId="11" name="_RAB002">{#N/A,#N/A,TRUE,"Front";#N/A,#N/A,TRUE,"Simple Letter";#N/A,#N/A,TRUE,"Inside";#N/A,#N/A,TRUE,"Contents";#N/A,#N/A,TRUE,"Basis";#N/A,#N/A,TRUE,"Inclusions";#N/A,#N/A,TRUE,"Exclusions";#N/A,#N/A,TRUE,"Areas";#N/A,#N/A,TRUE,"Summary";#N/A,#N/A,TRUE,"Detail"}</definedName>
    <definedName localSheetId="16" name="_RAB002">{#N/A,#N/A,TRUE,"Front";#N/A,#N/A,TRUE,"Simple Letter";#N/A,#N/A,TRUE,"Inside";#N/A,#N/A,TRUE,"Contents";#N/A,#N/A,TRUE,"Basis";#N/A,#N/A,TRUE,"Inclusions";#N/A,#N/A,TRUE,"Exclusions";#N/A,#N/A,TRUE,"Areas";#N/A,#N/A,TRUE,"Summary";#N/A,#N/A,TRUE,"Detail"}</definedName>
    <definedName name="_RAB002">{#N/A,#N/A,TRUE,"Front";#N/A,#N/A,TRUE,"Simple Letter";#N/A,#N/A,TRUE,"Inside";#N/A,#N/A,TRUE,"Contents";#N/A,#N/A,TRUE,"Basis";#N/A,#N/A,TRUE,"Inclusions";#N/A,#N/A,TRUE,"Exclusions";#N/A,#N/A,TRUE,"Areas";#N/A,#N/A,TRUE,"Summary";#N/A,#N/A,TRUE,"Detail"}</definedName>
    <definedName localSheetId="11" name="_ram1">{#N/A,#N/A,FALSE,"gc (2)"}</definedName>
    <definedName localSheetId="16" name="_ram1">{#N/A,#N/A,FALSE,"gc (2)"}</definedName>
    <definedName name="_ram1">{#N/A,#N/A,FALSE,"gc (2)"}</definedName>
    <definedName localSheetId="11" name="_sah3">{#N/A,#N/A,TRUE,"Front";#N/A,#N/A,TRUE,"Simple Letter";#N/A,#N/A,TRUE,"Inside";#N/A,#N/A,TRUE,"Contents";#N/A,#N/A,TRUE,"Basis";#N/A,#N/A,TRUE,"Inclusions";#N/A,#N/A,TRUE,"Exclusions";#N/A,#N/A,TRUE,"Areas";#N/A,#N/A,TRUE,"Summary";#N/A,#N/A,TRUE,"Detail"}</definedName>
    <definedName localSheetId="16" name="_sah3">{#N/A,#N/A,TRUE,"Front";#N/A,#N/A,TRUE,"Simple Letter";#N/A,#N/A,TRUE,"Inside";#N/A,#N/A,TRUE,"Contents";#N/A,#N/A,TRUE,"Basis";#N/A,#N/A,TRUE,"Inclusions";#N/A,#N/A,TRUE,"Exclusions";#N/A,#N/A,TRUE,"Areas";#N/A,#N/A,TRUE,"Summary";#N/A,#N/A,TRUE,"Detail"}</definedName>
    <definedName name="_sah3">{#N/A,#N/A,TRUE,"Front";#N/A,#N/A,TRUE,"Simple Letter";#N/A,#N/A,TRUE,"Inside";#N/A,#N/A,TRUE,"Contents";#N/A,#N/A,TRUE,"Basis";#N/A,#N/A,TRUE,"Inclusions";#N/A,#N/A,TRUE,"Exclusions";#N/A,#N/A,TRUE,"Areas";#N/A,#N/A,TRUE,"Summary";#N/A,#N/A,TRUE,"Detail"}</definedName>
    <definedName localSheetId="11" name="_sti02">{#N/A,#N/A,FALSE,"gc (2)"}</definedName>
    <definedName localSheetId="16" name="_sti02">{#N/A,#N/A,FALSE,"gc (2)"}</definedName>
    <definedName name="_sti02">{#N/A,#N/A,FALSE,"gc (2)"}</definedName>
    <definedName localSheetId="11" name="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_t1">{#N/A,#N/A,TRUE,"Introduction";#N/A,#N/A,TRUE,"Operating Statistics";#N/A,#N/A,TRUE,"Capex &amp; Depreciation";#N/A,#N/A,TRUE,"Equity";#N/A,#N/A,TRUE,"Debt";#N/A,#N/A,TRUE,"Debt (2)";#N/A,#N/A,TRUE,"Financials";#N/A,#N/A,TRUE,"Market Info";#N/A,#N/A,TRUE,"Company Card";#N/A,#N/A,TRUE,"One Pager";#N/A,#N/A,TRUE,"First Page";#N/A,#N/A,TRUE,"Technical";#N/A,#N/A,TRUE,"Range Names"}</definedName>
    <definedName name="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_t2">{#N/A,#N/A,TRUE,"Front";#N/A,#N/A,TRUE,"Simple Letter";#N/A,#N/A,TRUE,"Inside";#N/A,#N/A,TRUE,"Contents";#N/A,#N/A,TRUE,"Basis";#N/A,#N/A,TRUE,"Inclusions";#N/A,#N/A,TRUE,"Exclusions";#N/A,#N/A,TRUE,"Areas";#N/A,#N/A,TRUE,"Summary";#N/A,#N/A,TRUE,"Detail"}</definedName>
    <definedName localSheetId="16" name="_t2">{#N/A,#N/A,TRUE,"Front";#N/A,#N/A,TRUE,"Simple Letter";#N/A,#N/A,TRUE,"Inside";#N/A,#N/A,TRUE,"Contents";#N/A,#N/A,TRUE,"Basis";#N/A,#N/A,TRUE,"Inclusions";#N/A,#N/A,TRUE,"Exclusions";#N/A,#N/A,TRUE,"Areas";#N/A,#N/A,TRUE,"Summary";#N/A,#N/A,TRUE,"Detail"}</definedName>
    <definedName name="_t2">{#N/A,#N/A,TRUE,"Front";#N/A,#N/A,TRUE,"Simple Letter";#N/A,#N/A,TRUE,"Inside";#N/A,#N/A,TRUE,"Contents";#N/A,#N/A,TRUE,"Basis";#N/A,#N/A,TRUE,"Inclusions";#N/A,#N/A,TRUE,"Exclusions";#N/A,#N/A,TRUE,"Areas";#N/A,#N/A,TRUE,"Summary";#N/A,#N/A,TRUE,"Detail"}</definedName>
    <definedName localSheetId="11" name="_ta1">{#N/A,#N/A,TRUE,"Financials";#N/A,#N/A,TRUE,"Operating Statistics";#N/A,#N/A,TRUE,"Capex &amp; Depreciation";#N/A,#N/A,TRUE,"Debt"}</definedName>
    <definedName localSheetId="16" name="_ta1">{#N/A,#N/A,TRUE,"Financials";#N/A,#N/A,TRUE,"Operating Statistics";#N/A,#N/A,TRUE,"Capex &amp; Depreciation";#N/A,#N/A,TRUE,"Debt"}</definedName>
    <definedName name="_ta1">{#N/A,#N/A,TRUE,"Financials";#N/A,#N/A,TRUE,"Operating Statistics";#N/A,#N/A,TRUE,"Capex &amp; Depreciation";#N/A,#N/A,TRUE,"Debt"}</definedName>
    <definedName localSheetId="11" name="_tb1">{#N/A,#N/A,FALSE,"One Pager";#N/A,#N/A,FALSE,"Technical"}</definedName>
    <definedName localSheetId="16" name="_tb1">{#N/A,#N/A,FALSE,"One Pager";#N/A,#N/A,FALSE,"Technical"}</definedName>
    <definedName name="_tb1">{#N/A,#N/A,FALSE,"One Pager";#N/A,#N/A,FALSE,"Technical"}</definedName>
    <definedName localSheetId="11" name="_tem1">{#N/A,#N/A,TRUE,"Front";#N/A,#N/A,TRUE,"Simple Letter";#N/A,#N/A,TRUE,"Inside";#N/A,#N/A,TRUE,"Contents";#N/A,#N/A,TRUE,"Basis";#N/A,#N/A,TRUE,"Inclusions";#N/A,#N/A,TRUE,"Exclusions";#N/A,#N/A,TRUE,"Areas";#N/A,#N/A,TRUE,"Summary";#N/A,#N/A,TRUE,"Detail"}</definedName>
    <definedName localSheetId="16" name="_tem1">{#N/A,#N/A,TRUE,"Front";#N/A,#N/A,TRUE,"Simple Letter";#N/A,#N/A,TRUE,"Inside";#N/A,#N/A,TRUE,"Contents";#N/A,#N/A,TRUE,"Basis";#N/A,#N/A,TRUE,"Inclusions";#N/A,#N/A,TRUE,"Exclusions";#N/A,#N/A,TRUE,"Areas";#N/A,#N/A,TRUE,"Summary";#N/A,#N/A,TRUE,"Detail"}</definedName>
    <definedName name="_tem1">{#N/A,#N/A,TRUE,"Front";#N/A,#N/A,TRUE,"Simple Letter";#N/A,#N/A,TRUE,"Inside";#N/A,#N/A,TRUE,"Contents";#N/A,#N/A,TRUE,"Basis";#N/A,#N/A,TRUE,"Inclusions";#N/A,#N/A,TRUE,"Exclusions";#N/A,#N/A,TRUE,"Areas";#N/A,#N/A,TRUE,"Summary";#N/A,#N/A,TRUE,"Detail"}</definedName>
    <definedName localSheetId="11" name="_tm3">{#N/A,#N/A,TRUE,"Front";#N/A,#N/A,TRUE,"Simple Letter";#N/A,#N/A,TRUE,"Inside";#N/A,#N/A,TRUE,"Contents";#N/A,#N/A,TRUE,"Basis";#N/A,#N/A,TRUE,"Inclusions";#N/A,#N/A,TRUE,"Exclusions";#N/A,#N/A,TRUE,"Areas";#N/A,#N/A,TRUE,"Summary";#N/A,#N/A,TRUE,"Detail"}</definedName>
    <definedName localSheetId="16" name="_tm3">{#N/A,#N/A,TRUE,"Front";#N/A,#N/A,TRUE,"Simple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localSheetId="11"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_WRN2">{#N/A,#N/A,FALSE,"COVER1.XLS ";#N/A,#N/A,FALSE,"RACT1.XLS";#N/A,#N/A,FALSE,"RACT2.XLS";#N/A,#N/A,FALSE,"ECCMP";#N/A,#N/A,FALSE,"WELDER.XLS"}</definedName>
    <definedName localSheetId="16" name="_WRN2">{#N/A,#N/A,FALSE,"COVER1.XLS ";#N/A,#N/A,FALSE,"RACT1.XLS";#N/A,#N/A,FALSE,"RACT2.XLS";#N/A,#N/A,FALSE,"ECCMP";#N/A,#N/A,FALSE,"WELDER.XLS"}</definedName>
    <definedName name="_WRN2">{#N/A,#N/A,FALSE,"COVER1.XLS ";#N/A,#N/A,FALSE,"RACT1.XLS";#N/A,#N/A,FALSE,"RACT2.XLS";#N/A,#N/A,FALSE,"ECCMP";#N/A,#N/A,FALSE,"WELDER.XLS"}</definedName>
    <definedName localSheetId="11" name="_WRN2.P854._.addendum.">{#N/A,#N/A,FALSE,"mgtsum.XLS";#N/A,#N/A,FALSE,"CAPONE";#N/A,#N/A,FALSE,"CAPTWO";#N/A,#N/A,FALSE,"CAPTHREE"}</definedName>
    <definedName localSheetId="16" name="_WRN2.P854._.addendum.">{#N/A,#N/A,FALSE,"mgtsum.XLS";#N/A,#N/A,FALSE,"CAPONE";#N/A,#N/A,FALSE,"CAPTWO";#N/A,#N/A,FALSE,"CAPTHREE"}</definedName>
    <definedName name="_WRN2.P854._.addendum.">{#N/A,#N/A,FALSE,"mgtsum.XLS";#N/A,#N/A,FALSE,"CAPONE";#N/A,#N/A,FALSE,"CAPTWO";#N/A,#N/A,FALSE,"CAPTHREE"}</definedName>
    <definedName localSheetId="11" name="_WRN3">{#N/A,#N/A,FALSE,"consu_cover";#N/A,#N/A,FALSE,"consu_strategy";#N/A,#N/A,FALSE,"consu_flow";#N/A,#N/A,FALSE,"Summary_reqmt";#N/A,#N/A,FALSE,"field_ppg";#N/A,#N/A,FALSE,"ppg_shop";#N/A,#N/A,FALSE,"strl";#N/A,#N/A,FALSE,"tankages";#N/A,#N/A,FALSE,"gases"}</definedName>
    <definedName localSheetId="16" name="_WRN3">{#N/A,#N/A,FALSE,"consu_cover";#N/A,#N/A,FALSE,"consu_strategy";#N/A,#N/A,FALSE,"consu_flow";#N/A,#N/A,FALSE,"Summary_reqmt";#N/A,#N/A,FALSE,"field_ppg";#N/A,#N/A,FALSE,"ppg_shop";#N/A,#N/A,FALSE,"strl";#N/A,#N/A,FALSE,"tankages";#N/A,#N/A,FALSE,"gases"}</definedName>
    <definedName name="_WRN3">{#N/A,#N/A,FALSE,"consu_cover";#N/A,#N/A,FALSE,"consu_strategy";#N/A,#N/A,FALSE,"consu_flow";#N/A,#N/A,FALSE,"Summary_reqmt";#N/A,#N/A,FALSE,"field_ppg";#N/A,#N/A,FALSE,"ppg_shop";#N/A,#N/A,FALSE,"strl";#N/A,#N/A,FALSE,"tankages";#N/A,#N/A,FALSE,"gases"}</definedName>
    <definedName localSheetId="11" name="_wrn3.p854._.addendum.">{#N/A,#N/A,FALSE,"mgtsum.XLS";#N/A,#N/A,FALSE,"CAPONE";#N/A,#N/A,FALSE,"CAPTWO";#N/A,#N/A,FALSE,"CAPTHREE"}</definedName>
    <definedName localSheetId="16" name="_wrn3.p854._.addendum.">{#N/A,#N/A,FALSE,"mgtsum.XLS";#N/A,#N/A,FALSE,"CAPONE";#N/A,#N/A,FALSE,"CAPTWO";#N/A,#N/A,FALSE,"CAPTHREE"}</definedName>
    <definedName name="_wrn3.p854._.addendum.">{#N/A,#N/A,FALSE,"mgtsum.XLS";#N/A,#N/A,FALSE,"CAPONE";#N/A,#N/A,FALSE,"CAPTWO";#N/A,#N/A,FALSE,"CAPTHREE"}</definedName>
    <definedName localSheetId="11" name="_ys1">{#N/A,#N/A,FALSE,"abs";#N/A,#N/A,FALSE,"Annex-I";#N/A,#N/A,FALSE,"Annex-II";#N/A,#N/A,FALSE,"Annex-III";#N/A,#N/A,FALSE,"Annex-IV";#N/A,#N/A,FALSE,"Annex-V";#N/A,#N/A,FALSE,"Annex-VI"}</definedName>
    <definedName localSheetId="16" name="_ys1">{#N/A,#N/A,FALSE,"abs";#N/A,#N/A,FALSE,"Annex-I";#N/A,#N/A,FALSE,"Annex-II";#N/A,#N/A,FALSE,"Annex-III";#N/A,#N/A,FALSE,"Annex-IV";#N/A,#N/A,FALSE,"Annex-V";#N/A,#N/A,FALSE,"Annex-VI"}</definedName>
    <definedName name="_ys1">{#N/A,#N/A,FALSE,"abs";#N/A,#N/A,FALSE,"Annex-I";#N/A,#N/A,FALSE,"Annex-II";#N/A,#N/A,FALSE,"Annex-III";#N/A,#N/A,FALSE,"Annex-IV";#N/A,#N/A,FALSE,"Annex-V";#N/A,#N/A,FALSE,"Annex-VI"}</definedName>
    <definedName localSheetId="11" name="_ys2">{#N/A,#N/A,FALSE,"abs";#N/A,#N/A,FALSE,"Annex-I";#N/A,#N/A,FALSE,"Annex-II";#N/A,#N/A,FALSE,"Annex-III";#N/A,#N/A,FALSE,"Annex-IV";#N/A,#N/A,FALSE,"Annex-V";#N/A,#N/A,FALSE,"Annex-VI"}</definedName>
    <definedName localSheetId="16" name="_ys2">{#N/A,#N/A,FALSE,"abs";#N/A,#N/A,FALSE,"Annex-I";#N/A,#N/A,FALSE,"Annex-II";#N/A,#N/A,FALSE,"Annex-III";#N/A,#N/A,FALSE,"Annex-IV";#N/A,#N/A,FALSE,"Annex-V";#N/A,#N/A,FALSE,"Annex-VI"}</definedName>
    <definedName name="_ys2">{#N/A,#N/A,FALSE,"abs";#N/A,#N/A,FALSE,"Annex-I";#N/A,#N/A,FALSE,"Annex-II";#N/A,#N/A,FALSE,"Annex-III";#N/A,#N/A,FALSE,"Annex-IV";#N/A,#N/A,FALSE,"Annex-V";#N/A,#N/A,FALSE,"Annex-VI"}</definedName>
    <definedName localSheetId="11" name="a">{"'Sheet1'!$A$4386:$N$4591"}</definedName>
    <definedName localSheetId="16" name="a">{"'Sheet1'!$A$4386:$N$4591"}</definedName>
    <definedName name="a">{"'Sheet1'!$A$4386:$N$4591"}</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localSheetId="11" name="aaffa">{#N/A,#N/A,FALSE,"COVER.XLS";#N/A,#N/A,FALSE,"RACT1.XLS";#N/A,#N/A,FALSE,"RACT2.XLS";#N/A,#N/A,FALSE,"ECCMP";#N/A,#N/A,FALSE,"WELDER.XLS"}</definedName>
    <definedName localSheetId="16" name="aaffa">{#N/A,#N/A,FALSE,"COVER.XLS";#N/A,#N/A,FALSE,"RACT1.XLS";#N/A,#N/A,FALSE,"RACT2.XLS";#N/A,#N/A,FALSE,"ECCMP";#N/A,#N/A,FALSE,"WELDER.XLS"}</definedName>
    <definedName name="aaffa">{#N/A,#N/A,FALSE,"COVER.XLS";#N/A,#N/A,FALSE,"RACT1.XLS";#N/A,#N/A,FALSE,"RACT2.XLS";#N/A,#N/A,FALSE,"ECCMP";#N/A,#N/A,FALSE,"WELDER.XLS"}</definedName>
    <definedName localSheetId="11" name="aakdf">{#N/A,#N/A,FALSE,"mgtsum.XLS";#N/A,#N/A,FALSE,"CAPONE";#N/A,#N/A,FALSE,"CAPTWO";#N/A,#N/A,FALSE,"CAPTHREE"}</definedName>
    <definedName localSheetId="16" name="aakdf">{#N/A,#N/A,FALSE,"mgtsum.XLS";#N/A,#N/A,FALSE,"CAPONE";#N/A,#N/A,FALSE,"CAPTWO";#N/A,#N/A,FALSE,"CAPTHREE"}</definedName>
    <definedName name="aakdf">{#N/A,#N/A,FALSE,"mgtsum.XLS";#N/A,#N/A,FALSE,"CAPONE";#N/A,#N/A,FALSE,"CAPTWO";#N/A,#N/A,FALSE,"CAPTHREE"}</definedName>
    <definedName localSheetId="11" name="AB">{"'AC LOAD'!$H$14:$J$15"}</definedName>
    <definedName localSheetId="16" name="AB">{"'AC LOAD'!$H$14:$J$15"}</definedName>
    <definedName name="AB">{"'AC LOAD'!$H$14:$J$15"}</definedName>
    <definedName localSheetId="11" name="aba">{#N/A,#N/A,FALSE,"COVER1.XLS ";#N/A,#N/A,FALSE,"RACT1.XLS";#N/A,#N/A,FALSE,"RACT2.XLS";#N/A,#N/A,FALSE,"ECCMP";#N/A,#N/A,FALSE,"WELDER.XLS"}</definedName>
    <definedName localSheetId="16" name="aba">{#N/A,#N/A,FALSE,"COVER1.XLS ";#N/A,#N/A,FALSE,"RACT1.XLS";#N/A,#N/A,FALSE,"RACT2.XLS";#N/A,#N/A,FALSE,"ECCMP";#N/A,#N/A,FALSE,"WELDER.XLS"}</definedName>
    <definedName name="aba">{#N/A,#N/A,FALSE,"COVER1.XLS ";#N/A,#N/A,FALSE,"RACT1.XLS";#N/A,#N/A,FALSE,"RACT2.XLS";#N/A,#N/A,FALSE,"ECCMP";#N/A,#N/A,FALSE,"WELDER.XLS"}</definedName>
    <definedName localSheetId="11" name="abcdef">{#N/A,#N/A,TRUE,"Front";#N/A,#N/A,TRUE,"Simple Letter";#N/A,#N/A,TRUE,"Inside";#N/A,#N/A,TRUE,"Contents";#N/A,#N/A,TRUE,"Basis";#N/A,#N/A,TRUE,"Inclusions";#N/A,#N/A,TRUE,"Exclusions";#N/A,#N/A,TRUE,"Areas";#N/A,#N/A,TRUE,"Summary";#N/A,#N/A,TRUE,"Detail"}</definedName>
    <definedName localSheetId="16" name="abcdef">{#N/A,#N/A,TRUE,"Front";#N/A,#N/A,TRUE,"Simple Letter";#N/A,#N/A,TRUE,"Inside";#N/A,#N/A,TRUE,"Contents";#N/A,#N/A,TRUE,"Basis";#N/A,#N/A,TRUE,"Inclusions";#N/A,#N/A,TRUE,"Exclusions";#N/A,#N/A,TRUE,"Areas";#N/A,#N/A,TRUE,"Summary";#N/A,#N/A,TRUE,"Detail"}</definedName>
    <definedName name="abcdef">{#N/A,#N/A,TRUE,"Front";#N/A,#N/A,TRUE,"Simple Letter";#N/A,#N/A,TRUE,"Inside";#N/A,#N/A,TRUE,"Contents";#N/A,#N/A,TRUE,"Basis";#N/A,#N/A,TRUE,"Inclusions";#N/A,#N/A,TRUE,"Exclusions";#N/A,#N/A,TRUE,"Areas";#N/A,#N/A,TRUE,"Summary";#N/A,#N/A,TRUE,"Detail"}</definedName>
    <definedName localSheetId="11" name="abcdefg">{#N/A,#N/A,FALSE,"mgtsum.XLS";#N/A,#N/A,FALSE,"CAPONE";#N/A,#N/A,FALSE,"CAPTWO";#N/A,#N/A,FALSE,"CAPTHREE"}</definedName>
    <definedName localSheetId="16" name="abcdefg">{#N/A,#N/A,FALSE,"mgtsum.XLS";#N/A,#N/A,FALSE,"CAPONE";#N/A,#N/A,FALSE,"CAPTWO";#N/A,#N/A,FALSE,"CAPTHREE"}</definedName>
    <definedName name="abcdefg">{#N/A,#N/A,FALSE,"mgtsum.XLS";#N/A,#N/A,FALSE,"CAPONE";#N/A,#N/A,FALSE,"CAPTWO";#N/A,#N/A,FALSE,"CAPTHREE"}</definedName>
    <definedName localSheetId="11" name="abcxyz">{#N/A,#N/A,FALSE,"mgtsum.XLS";#N/A,#N/A,FALSE,"CAPONE";#N/A,#N/A,FALSE,"CAPTWO";#N/A,#N/A,FALSE,"CAPTHREE"}</definedName>
    <definedName localSheetId="16" name="abcxyz">{#N/A,#N/A,FALSE,"mgtsum.XLS";#N/A,#N/A,FALSE,"CAPONE";#N/A,#N/A,FALSE,"CAPTWO";#N/A,#N/A,FALSE,"CAPTHREE"}</definedName>
    <definedName name="abcxyz">{#N/A,#N/A,FALSE,"mgtsum.XLS";#N/A,#N/A,FALSE,"CAPONE";#N/A,#N/A,FALSE,"CAPTWO";#N/A,#N/A,FALSE,"CAPTHREE"}</definedName>
    <definedName localSheetId="11" name="abp">{"form-D1",#N/A,FALSE,"FORM-D1";"form-D1_amt",#N/A,FALSE,"FORM-D1"}</definedName>
    <definedName localSheetId="16" name="abp">{"form-D1",#N/A,FALSE,"FORM-D1";"form-D1_amt",#N/A,FALSE,"FORM-D1"}</definedName>
    <definedName name="abp">{"form-D1",#N/A,FALSE,"FORM-D1";"form-D1_amt",#N/A,FALSE,"FORM-D1"}</definedName>
    <definedName localSheetId="11" name="abs">{#N/A,#N/A,TRUE,"Front";#N/A,#N/A,TRUE,"Simple Letter";#N/A,#N/A,TRUE,"Inside";#N/A,#N/A,TRUE,"Contents";#N/A,#N/A,TRUE,"Basis";#N/A,#N/A,TRUE,"Inclusions";#N/A,#N/A,TRUE,"Exclusions";#N/A,#N/A,TRUE,"Areas";#N/A,#N/A,TRUE,"Summary";#N/A,#N/A,TRUE,"Detail"}</definedName>
    <definedName localSheetId="16" name="abs">{#N/A,#N/A,TRUE,"Front";#N/A,#N/A,TRUE,"Simple Letter";#N/A,#N/A,TRUE,"Inside";#N/A,#N/A,TRUE,"Contents";#N/A,#N/A,TRUE,"Basis";#N/A,#N/A,TRUE,"Inclusions";#N/A,#N/A,TRUE,"Exclusions";#N/A,#N/A,TRUE,"Areas";#N/A,#N/A,TRUE,"Summary";#N/A,#N/A,TRUE,"Detail"}</definedName>
    <definedName name="abs">{#N/A,#N/A,TRUE,"Front";#N/A,#N/A,TRUE,"Simple Letter";#N/A,#N/A,TRUE,"Inside";#N/A,#N/A,TRUE,"Contents";#N/A,#N/A,TRUE,"Basis";#N/A,#N/A,TRUE,"Inclusions";#N/A,#N/A,TRUE,"Exclusions";#N/A,#N/A,TRUE,"Areas";#N/A,#N/A,TRUE,"Summary";#N/A,#N/A,TRUE,"Detail"}</definedName>
    <definedName localSheetId="11" name="abst">{#N/A,#N/A,TRUE,"Front";#N/A,#N/A,TRUE,"Simple Letter";#N/A,#N/A,TRUE,"Inside";#N/A,#N/A,TRUE,"Contents";#N/A,#N/A,TRUE,"Basis";#N/A,#N/A,TRUE,"Inclusions";#N/A,#N/A,TRUE,"Exclusions";#N/A,#N/A,TRUE,"Areas";#N/A,#N/A,TRUE,"Summary";#N/A,#N/A,TRUE,"Detail"}</definedName>
    <definedName localSheetId="16" name="abst">{#N/A,#N/A,TRUE,"Front";#N/A,#N/A,TRUE,"Simple Letter";#N/A,#N/A,TRUE,"Inside";#N/A,#N/A,TRUE,"Contents";#N/A,#N/A,TRUE,"Basis";#N/A,#N/A,TRUE,"Inclusions";#N/A,#N/A,TRUE,"Exclusions";#N/A,#N/A,TRUE,"Areas";#N/A,#N/A,TRUE,"Summary";#N/A,#N/A,TRUE,"Detail"}</definedName>
    <definedName name="abst">{#N/A,#N/A,TRUE,"Front";#N/A,#N/A,TRUE,"Simple Letter";#N/A,#N/A,TRUE,"Inside";#N/A,#N/A,TRUE,"Contents";#N/A,#N/A,TRUE,"Basis";#N/A,#N/A,TRUE,"Inclusions";#N/A,#N/A,TRUE,"Exclusions";#N/A,#N/A,TRUE,"Areas";#N/A,#N/A,TRUE,"Summary";#N/A,#N/A,TRUE,"Detail"}</definedName>
    <definedName localSheetId="11" name="absth">{#N/A,#N/A,TRUE,"Front";#N/A,#N/A,TRUE,"Simple Letter";#N/A,#N/A,TRUE,"Inside";#N/A,#N/A,TRUE,"Contents";#N/A,#N/A,TRUE,"Basis";#N/A,#N/A,TRUE,"Inclusions";#N/A,#N/A,TRUE,"Exclusions";#N/A,#N/A,TRUE,"Areas";#N/A,#N/A,TRUE,"Summary";#N/A,#N/A,TRUE,"Detail"}</definedName>
    <definedName localSheetId="16" name="absth">{#N/A,#N/A,TRUE,"Front";#N/A,#N/A,TRUE,"Simple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localSheetId="11" name="abstract">{#N/A,#N/A,TRUE,"Front";#N/A,#N/A,TRUE,"Simple Letter";#N/A,#N/A,TRUE,"Inside";#N/A,#N/A,TRUE,"Contents";#N/A,#N/A,TRUE,"Basis";#N/A,#N/A,TRUE,"Inclusions";#N/A,#N/A,TRUE,"Exclusions";#N/A,#N/A,TRUE,"Areas";#N/A,#N/A,TRUE,"Summary";#N/A,#N/A,TRUE,"Detail"}</definedName>
    <definedName localSheetId="16" name="abstract">{#N/A,#N/A,TRUE,"Front";#N/A,#N/A,TRUE,"Simple Letter";#N/A,#N/A,TRUE,"Inside";#N/A,#N/A,TRUE,"Contents";#N/A,#N/A,TRUE,"Basis";#N/A,#N/A,TRUE,"Inclusions";#N/A,#N/A,TRUE,"Exclusions";#N/A,#N/A,TRUE,"Areas";#N/A,#N/A,TRUE,"Summary";#N/A,#N/A,TRUE,"Detail"}</definedName>
    <definedName name="abstract">{#N/A,#N/A,TRUE,"Front";#N/A,#N/A,TRUE,"Simple Letter";#N/A,#N/A,TRUE,"Inside";#N/A,#N/A,TRUE,"Contents";#N/A,#N/A,TRUE,"Basis";#N/A,#N/A,TRUE,"Inclusions";#N/A,#N/A,TRUE,"Exclusions";#N/A,#N/A,TRUE,"Areas";#N/A,#N/A,TRUE,"Summary";#N/A,#N/A,TRUE,"Detail"}</definedName>
    <definedName localSheetId="11" name="abstractEB">{#N/A,#N/A,TRUE,"Front";#N/A,#N/A,TRUE,"Simple Letter";#N/A,#N/A,TRUE,"Inside";#N/A,#N/A,TRUE,"Contents";#N/A,#N/A,TRUE,"Basis";#N/A,#N/A,TRUE,"Inclusions";#N/A,#N/A,TRUE,"Exclusions";#N/A,#N/A,TRUE,"Areas";#N/A,#N/A,TRUE,"Summary";#N/A,#N/A,TRUE,"Detail"}</definedName>
    <definedName localSheetId="16" name="abstractEB">{#N/A,#N/A,TRUE,"Front";#N/A,#N/A,TRUE,"Simple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ccessDatabase">"C:\My Documents\VARUN\VARUN1\CHILLERS-RCP.mdb"</definedName>
    <definedName localSheetId="11" name="acckt">{#N/A,#N/A,TRUE,"Front";#N/A,#N/A,TRUE,"Simple Letter";#N/A,#N/A,TRUE,"Inside";#N/A,#N/A,TRUE,"Contents";#N/A,#N/A,TRUE,"Basis";#N/A,#N/A,TRUE,"Inclusions";#N/A,#N/A,TRUE,"Exclusions";#N/A,#N/A,TRUE,"Areas";#N/A,#N/A,TRUE,"Summary";#N/A,#N/A,TRUE,"Detail"}</definedName>
    <definedName localSheetId="16" name="acckt">{#N/A,#N/A,TRUE,"Front";#N/A,#N/A,TRUE,"Simple Letter";#N/A,#N/A,TRUE,"Inside";#N/A,#N/A,TRUE,"Contents";#N/A,#N/A,TRUE,"Basis";#N/A,#N/A,TRUE,"Inclusions";#N/A,#N/A,TRUE,"Exclusions";#N/A,#N/A,TRUE,"Areas";#N/A,#N/A,TRUE,"Summary";#N/A,#N/A,TRUE,"Detail"}</definedName>
    <definedName name="acckt">{#N/A,#N/A,TRUE,"Front";#N/A,#N/A,TRUE,"Simple Letter";#N/A,#N/A,TRUE,"Inside";#N/A,#N/A,TRUE,"Contents";#N/A,#N/A,TRUE,"Basis";#N/A,#N/A,TRUE,"Inclusions";#N/A,#N/A,TRUE,"Exclusions";#N/A,#N/A,TRUE,"Areas";#N/A,#N/A,TRUE,"Summary";#N/A,#N/A,TRUE,"Detail"}</definedName>
    <definedName localSheetId="11" name="aD">{#N/A,#N/A,FALSE,"mgtsum.XLS";#N/A,#N/A,FALSE,"CAPONE";#N/A,#N/A,FALSE,"CAPTWO";#N/A,#N/A,FALSE,"CAPTHREE"}</definedName>
    <definedName localSheetId="16" name="aD">{#N/A,#N/A,FALSE,"mgtsum.XLS";#N/A,#N/A,FALSE,"CAPONE";#N/A,#N/A,FALSE,"CAPTWO";#N/A,#N/A,FALSE,"CAPTHREE"}</definedName>
    <definedName name="aD">{#N/A,#N/A,FALSE,"mgtsum.XLS";#N/A,#N/A,FALSE,"CAPONE";#N/A,#N/A,FALSE,"CAPTWO";#N/A,#N/A,FALSE,"CAPTHREE"}</definedName>
    <definedName localSheetId="11" name="ada">{#N/A,#N/A,FALSE,"str_title";#N/A,#N/A,FALSE,"SUM";#N/A,#N/A,FALSE,"Scope";#N/A,#N/A,FALSE,"PIE-Jn";#N/A,#N/A,FALSE,"PIE-Jn_Hz";#N/A,#N/A,FALSE,"Liq_Plan";#N/A,#N/A,FALSE,"S_Curve";#N/A,#N/A,FALSE,"Liq_Prof";#N/A,#N/A,FALSE,"Man_Pwr";#N/A,#N/A,FALSE,"Man_Prof"}</definedName>
    <definedName localSheetId="16" name="ada">{#N/A,#N/A,FALSE,"str_title";#N/A,#N/A,FALSE,"SUM";#N/A,#N/A,FALSE,"Scope";#N/A,#N/A,FALSE,"PIE-Jn";#N/A,#N/A,FALSE,"PIE-Jn_Hz";#N/A,#N/A,FALSE,"Liq_Plan";#N/A,#N/A,FALSE,"S_Curve";#N/A,#N/A,FALSE,"Liq_Prof";#N/A,#N/A,FALSE,"Man_Pwr";#N/A,#N/A,FALSE,"Man_Prof"}</definedName>
    <definedName name="ada">{#N/A,#N/A,FALSE,"str_title";#N/A,#N/A,FALSE,"SUM";#N/A,#N/A,FALSE,"Scope";#N/A,#N/A,FALSE,"PIE-Jn";#N/A,#N/A,FALSE,"PIE-Jn_Hz";#N/A,#N/A,FALSE,"Liq_Plan";#N/A,#N/A,FALSE,"S_Curve";#N/A,#N/A,FALSE,"Liq_Prof";#N/A,#N/A,FALSE,"Man_Pwr";#N/A,#N/A,FALSE,"Man_Prof"}</definedName>
    <definedName localSheetId="11"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adada">{#N/A,#N/A,TRUE,"Front";#N/A,#N/A,TRUE,"Simple Letter";#N/A,#N/A,TRUE,"Inside";#N/A,#N/A,TRUE,"Contents";#N/A,#N/A,TRUE,"Basis";#N/A,#N/A,TRUE,"Inclusions";#N/A,#N/A,TRUE,"Exclusions";#N/A,#N/A,TRUE,"Areas";#N/A,#N/A,TRUE,"Summary";#N/A,#N/A,TRUE,"Detail"}</definedName>
    <definedName localSheetId="16" name="adada">{#N/A,#N/A,TRUE,"Front";#N/A,#N/A,TRUE,"Simple Letter";#N/A,#N/A,TRUE,"Inside";#N/A,#N/A,TRUE,"Contents";#N/A,#N/A,TRUE,"Basis";#N/A,#N/A,TRUE,"Inclusions";#N/A,#N/A,TRUE,"Exclusions";#N/A,#N/A,TRUE,"Areas";#N/A,#N/A,TRUE,"Summary";#N/A,#N/A,TRUE,"Detail"}</definedName>
    <definedName name="adada">{#N/A,#N/A,TRUE,"Front";#N/A,#N/A,TRUE,"Simple Letter";#N/A,#N/A,TRUE,"Inside";#N/A,#N/A,TRUE,"Contents";#N/A,#N/A,TRUE,"Basis";#N/A,#N/A,TRUE,"Inclusions";#N/A,#N/A,TRUE,"Exclusions";#N/A,#N/A,TRUE,"Areas";#N/A,#N/A,TRUE,"Summary";#N/A,#N/A,TRUE,"Detail"}</definedName>
    <definedName localSheetId="11" name="adadd">{#N/A,#N/A,FALSE,"COVER1.XLS ";#N/A,#N/A,FALSE,"RACT1.XLS";#N/A,#N/A,FALSE,"RACT2.XLS";#N/A,#N/A,FALSE,"ECCMP";#N/A,#N/A,FALSE,"WELDER.XLS"}</definedName>
    <definedName localSheetId="16" name="adadd">{#N/A,#N/A,FALSE,"COVER1.XLS ";#N/A,#N/A,FALSE,"RACT1.XLS";#N/A,#N/A,FALSE,"RACT2.XLS";#N/A,#N/A,FALSE,"ECCMP";#N/A,#N/A,FALSE,"WELDER.XLS"}</definedName>
    <definedName name="adadd">{#N/A,#N/A,FALSE,"COVER1.XLS ";#N/A,#N/A,FALSE,"RACT1.XLS";#N/A,#N/A,FALSE,"RACT2.XLS";#N/A,#N/A,FALSE,"ECCMP";#N/A,#N/A,FALSE,"WELDER.XLS"}</definedName>
    <definedName localSheetId="11" name="adagshdhj">{#N/A,#N/A,TRUE,"Front";#N/A,#N/A,TRUE,"Simple Letter";#N/A,#N/A,TRUE,"Inside";#N/A,#N/A,TRUE,"Contents";#N/A,#N/A,TRUE,"Basis";#N/A,#N/A,TRUE,"Inclusions";#N/A,#N/A,TRUE,"Exclusions";#N/A,#N/A,TRUE,"Areas";#N/A,#N/A,TRUE,"Summary";#N/A,#N/A,TRUE,"Detail"}</definedName>
    <definedName localSheetId="16" name="adagshdhj">{#N/A,#N/A,TRUE,"Front";#N/A,#N/A,TRUE,"Simple Letter";#N/A,#N/A,TRUE,"Inside";#N/A,#N/A,TRUE,"Contents";#N/A,#N/A,TRUE,"Basis";#N/A,#N/A,TRUE,"Inclusions";#N/A,#N/A,TRUE,"Exclusions";#N/A,#N/A,TRUE,"Areas";#N/A,#N/A,TRUE,"Summary";#N/A,#N/A,TRUE,"Detail"}</definedName>
    <definedName name="adagshdhj">{#N/A,#N/A,TRUE,"Front";#N/A,#N/A,TRUE,"Simple Letter";#N/A,#N/A,TRUE,"Inside";#N/A,#N/A,TRUE,"Contents";#N/A,#N/A,TRUE,"Basis";#N/A,#N/A,TRUE,"Inclusions";#N/A,#N/A,TRUE,"Exclusions";#N/A,#N/A,TRUE,"Areas";#N/A,#N/A,TRUE,"Summary";#N/A,#N/A,TRUE,"Detail"}</definedName>
    <definedName localSheetId="11" name="add_BOQ">{#N/A,#N/A,TRUE,"Front";#N/A,#N/A,TRUE,"Simple Letter";#N/A,#N/A,TRUE,"Inside";#N/A,#N/A,TRUE,"Contents";#N/A,#N/A,TRUE,"Basis";#N/A,#N/A,TRUE,"Inclusions";#N/A,#N/A,TRUE,"Exclusions";#N/A,#N/A,TRUE,"Areas";#N/A,#N/A,TRUE,"Summary";#N/A,#N/A,TRUE,"Detail"}</definedName>
    <definedName localSheetId="16" name="add_BOQ">{#N/A,#N/A,TRUE,"Front";#N/A,#N/A,TRUE,"Simple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localSheetId="11" name="adf">{#N/A,#N/A,FALSE,"COVER1.XLS ";#N/A,#N/A,FALSE,"RACT1.XLS";#N/A,#N/A,FALSE,"RACT2.XLS";#N/A,#N/A,FALSE,"ECCMP";#N/A,#N/A,FALSE,"WELDER.XLS"}</definedName>
    <definedName localSheetId="16" name="adf">{#N/A,#N/A,FALSE,"COVER1.XLS ";#N/A,#N/A,FALSE,"RACT1.XLS";#N/A,#N/A,FALSE,"RACT2.XLS";#N/A,#N/A,FALSE,"ECCMP";#N/A,#N/A,FALSE,"WELDER.XLS"}</definedName>
    <definedName name="adf">{#N/A,#N/A,FALSE,"COVER1.XLS ";#N/A,#N/A,FALSE,"RACT1.XLS";#N/A,#N/A,FALSE,"RACT2.XLS";#N/A,#N/A,FALSE,"ECCMP";#N/A,#N/A,FALSE,"WELDER.XLS"}</definedName>
    <definedName localSheetId="11" name="aditya">{#N/A,#N/A,TRUE,"Front";#N/A,#N/A,TRUE,"Simple Letter";#N/A,#N/A,TRUE,"Inside";#N/A,#N/A,TRUE,"Contents";#N/A,#N/A,TRUE,"Basis";#N/A,#N/A,TRUE,"Inclusions";#N/A,#N/A,TRUE,"Exclusions";#N/A,#N/A,TRUE,"Areas";#N/A,#N/A,TRUE,"Summary";#N/A,#N/A,TRUE,"Detail"}</definedName>
    <definedName localSheetId="16" name="aditya">{#N/A,#N/A,TRUE,"Front";#N/A,#N/A,TRUE,"Simple Letter";#N/A,#N/A,TRUE,"Inside";#N/A,#N/A,TRUE,"Contents";#N/A,#N/A,TRUE,"Basis";#N/A,#N/A,TRUE,"Inclusions";#N/A,#N/A,TRUE,"Exclusions";#N/A,#N/A,TRUE,"Areas";#N/A,#N/A,TRUE,"Summary";#N/A,#N/A,TRUE,"Detail"}</definedName>
    <definedName name="aditya">{#N/A,#N/A,TRUE,"Front";#N/A,#N/A,TRUE,"Simple Letter";#N/A,#N/A,TRUE,"Inside";#N/A,#N/A,TRUE,"Contents";#N/A,#N/A,TRUE,"Basis";#N/A,#N/A,TRUE,"Inclusions";#N/A,#N/A,TRUE,"Exclusions";#N/A,#N/A,TRUE,"Areas";#N/A,#N/A,TRUE,"Summary";#N/A,#N/A,TRUE,"Detail"}</definedName>
    <definedName localSheetId="11" name="afewyeryer">{#N/A,#N/A,TRUE,"Front";#N/A,#N/A,TRUE,"Simple Letter";#N/A,#N/A,TRUE,"Inside";#N/A,#N/A,TRUE,"Contents";#N/A,#N/A,TRUE,"Basis";#N/A,#N/A,TRUE,"Inclusions";#N/A,#N/A,TRUE,"Exclusions";#N/A,#N/A,TRUE,"Areas";#N/A,#N/A,TRUE,"Summary";#N/A,#N/A,TRUE,"Detail"}</definedName>
    <definedName localSheetId="16" name="afewyeryer">{#N/A,#N/A,TRUE,"Front";#N/A,#N/A,TRUE,"Simple Letter";#N/A,#N/A,TRUE,"Inside";#N/A,#N/A,TRUE,"Contents";#N/A,#N/A,TRUE,"Basis";#N/A,#N/A,TRUE,"Inclusions";#N/A,#N/A,TRUE,"Exclusions";#N/A,#N/A,TRUE,"Areas";#N/A,#N/A,TRUE,"Summary";#N/A,#N/A,TRUE,"Detail"}</definedName>
    <definedName name="afewyeryer">{#N/A,#N/A,TRUE,"Front";#N/A,#N/A,TRUE,"Simple Letter";#N/A,#N/A,TRUE,"Inside";#N/A,#N/A,TRUE,"Contents";#N/A,#N/A,TRUE,"Basis";#N/A,#N/A,TRUE,"Inclusions";#N/A,#N/A,TRUE,"Exclusions";#N/A,#N/A,TRUE,"Areas";#N/A,#N/A,TRUE,"Summary";#N/A,#N/A,TRUE,"Detail"}</definedName>
    <definedName localSheetId="11" name="AFGHANISTAN">{#N/A,#N/A,TRUE,"Front";#N/A,#N/A,TRUE,"Simple Letter";#N/A,#N/A,TRUE,"Inside";#N/A,#N/A,TRUE,"Contents";#N/A,#N/A,TRUE,"Basis";#N/A,#N/A,TRUE,"Inclusions";#N/A,#N/A,TRUE,"Exclusions";#N/A,#N/A,TRUE,"Areas";#N/A,#N/A,TRUE,"Summary";#N/A,#N/A,TRUE,"Detail"}</definedName>
    <definedName localSheetId="16" name="AFGHANISTAN">{#N/A,#N/A,TRUE,"Front";#N/A,#N/A,TRUE,"Simple Letter";#N/A,#N/A,TRUE,"Inside";#N/A,#N/A,TRUE,"Contents";#N/A,#N/A,TRUE,"Basis";#N/A,#N/A,TRUE,"Inclusions";#N/A,#N/A,TRUE,"Exclusions";#N/A,#N/A,TRUE,"Areas";#N/A,#N/A,TRUE,"Summary";#N/A,#N/A,TRUE,"Detail"}</definedName>
    <definedName name="AFGHANISTAN">{#N/A,#N/A,TRUE,"Front";#N/A,#N/A,TRUE,"Simple Letter";#N/A,#N/A,TRUE,"Inside";#N/A,#N/A,TRUE,"Contents";#N/A,#N/A,TRUE,"Basis";#N/A,#N/A,TRUE,"Inclusions";#N/A,#N/A,TRUE,"Exclusions";#N/A,#N/A,TRUE,"Areas";#N/A,#N/A,TRUE,"Summary";#N/A,#N/A,TRUE,"Detail"}</definedName>
    <definedName localSheetId="11" name="ALLLLLLLLL">{#N/A,#N/A,TRUE,"Front";#N/A,#N/A,TRUE,"Simple Letter";#N/A,#N/A,TRUE,"Inside";#N/A,#N/A,TRUE,"Contents";#N/A,#N/A,TRUE,"Basis";#N/A,#N/A,TRUE,"Inclusions";#N/A,#N/A,TRUE,"Exclusions";#N/A,#N/A,TRUE,"Areas";#N/A,#N/A,TRUE,"Summary";#N/A,#N/A,TRUE,"Detail"}</definedName>
    <definedName localSheetId="16" name="ALLLLLLLLL">{#N/A,#N/A,TRUE,"Front";#N/A,#N/A,TRUE,"Simple Letter";#N/A,#N/A,TRUE,"Inside";#N/A,#N/A,TRUE,"Contents";#N/A,#N/A,TRUE,"Basis";#N/A,#N/A,TRUE,"Inclusions";#N/A,#N/A,TRUE,"Exclusions";#N/A,#N/A,TRUE,"Areas";#N/A,#N/A,TRUE,"Summary";#N/A,#N/A,TRUE,"Detail"}</definedName>
    <definedName name="ALLLLLLLLL">{#N/A,#N/A,TRUE,"Front";#N/A,#N/A,TRUE,"Simple Letter";#N/A,#N/A,TRUE,"Inside";#N/A,#N/A,TRUE,"Contents";#N/A,#N/A,TRUE,"Basis";#N/A,#N/A,TRUE,"Inclusions";#N/A,#N/A,TRUE,"Exclusions";#N/A,#N/A,TRUE,"Areas";#N/A,#N/A,TRUE,"Summary";#N/A,#N/A,TRUE,"Detail"}</definedName>
    <definedName localSheetId="11" name="am">{#N/A,#N/A,FALSE,"mgtsum.XLS";#N/A,#N/A,FALSE,"CAPONE";#N/A,#N/A,FALSE,"CAPTWO";#N/A,#N/A,FALSE,"CAPTHREE"}</definedName>
    <definedName localSheetId="16" name="am">{#N/A,#N/A,FALSE,"mgtsum.XLS";#N/A,#N/A,FALSE,"CAPONE";#N/A,#N/A,FALSE,"CAPTWO";#N/A,#N/A,FALSE,"CAPTHREE"}</definedName>
    <definedName name="am">{#N/A,#N/A,FALSE,"mgtsum.XLS";#N/A,#N/A,FALSE,"CAPONE";#N/A,#N/A,FALSE,"CAPTWO";#N/A,#N/A,FALSE,"CAPTHREE"}</definedName>
    <definedName localSheetId="11" name="amit">{#N/A,#N/A,TRUE,"Front";#N/A,#N/A,TRUE,"Simple Letter";#N/A,#N/A,TRUE,"Inside";#N/A,#N/A,TRUE,"Contents";#N/A,#N/A,TRUE,"Basis";#N/A,#N/A,TRUE,"Inclusions";#N/A,#N/A,TRUE,"Exclusions";#N/A,#N/A,TRUE,"Areas";#N/A,#N/A,TRUE,"Summary";#N/A,#N/A,TRUE,"Detail"}</definedName>
    <definedName localSheetId="16" name="amit">{#N/A,#N/A,TRUE,"Front";#N/A,#N/A,TRUE,"Simple Letter";#N/A,#N/A,TRUE,"Inside";#N/A,#N/A,TRUE,"Contents";#N/A,#N/A,TRUE,"Basis";#N/A,#N/A,TRUE,"Inclusions";#N/A,#N/A,TRUE,"Exclusions";#N/A,#N/A,TRUE,"Areas";#N/A,#N/A,TRUE,"Summary";#N/A,#N/A,TRUE,"Detail"}</definedName>
    <definedName name="amit">{#N/A,#N/A,TRUE,"Front";#N/A,#N/A,TRUE,"Simple Letter";#N/A,#N/A,TRUE,"Inside";#N/A,#N/A,TRUE,"Contents";#N/A,#N/A,TRUE,"Basis";#N/A,#N/A,TRUE,"Inclusions";#N/A,#N/A,TRUE,"Exclusions";#N/A,#N/A,TRUE,"Areas";#N/A,#N/A,TRUE,"Summary";#N/A,#N/A,TRUE,"Detail"}</definedName>
    <definedName name="anscount">1</definedName>
    <definedName localSheetId="11" name="AQWE">{#N/A,#N/A,FALSE,"mpph1";#N/A,#N/A,FALSE,"mpmseb";#N/A,#N/A,FALSE,"mpph2"}</definedName>
    <definedName localSheetId="16" name="AQWE">{#N/A,#N/A,FALSE,"mpph1";#N/A,#N/A,FALSE,"mpmseb";#N/A,#N/A,FALSE,"mpph2"}</definedName>
    <definedName name="AQWE">{#N/A,#N/A,FALSE,"mpph1";#N/A,#N/A,FALSE,"mpmseb";#N/A,#N/A,FALSE,"mpph2"}</definedName>
    <definedName localSheetId="11" name="art">{"COM",#N/A,FALSE,"800 10th"}</definedName>
    <definedName localSheetId="16" name="art">{"COM",#N/A,FALSE,"800 10th"}</definedName>
    <definedName name="art">{"COM",#N/A,FALSE,"800 10th"}</definedName>
    <definedName localSheetId="11" name="as">{"form-D1",#N/A,FALSE,"FORM-D1";"form-D1_amt",#N/A,FALSE,"FORM-D1"}</definedName>
    <definedName localSheetId="16" name="as">{"form-D1",#N/A,FALSE,"FORM-D1";"form-D1_amt",#N/A,FALSE,"FORM-D1"}</definedName>
    <definedName name="as">{"form-D1",#N/A,FALSE,"FORM-D1";"form-D1_amt",#N/A,FALSE,"FORM-D1"}</definedName>
    <definedName name="AS2DocOpenMode">"AS2DocumentEdit"</definedName>
    <definedName localSheetId="11" name="asa">{#N/A,#N/A,FALSE,"COVER1.XLS ";#N/A,#N/A,FALSE,"RACT1.XLS";#N/A,#N/A,FALSE,"RACT2.XLS";#N/A,#N/A,FALSE,"ECCMP";#N/A,#N/A,FALSE,"WELDER.XLS"}</definedName>
    <definedName localSheetId="16" name="asa">{#N/A,#N/A,FALSE,"COVER1.XLS ";#N/A,#N/A,FALSE,"RACT1.XLS";#N/A,#N/A,FALSE,"RACT2.XLS";#N/A,#N/A,FALSE,"ECCMP";#N/A,#N/A,FALSE,"WELDER.XLS"}</definedName>
    <definedName name="asa">{#N/A,#N/A,FALSE,"COVER1.XLS ";#N/A,#N/A,FALSE,"RACT1.XLS";#N/A,#N/A,FALSE,"RACT2.XLS";#N/A,#N/A,FALSE,"ECCMP";#N/A,#N/A,FALSE,"WELDER.XLS"}</definedName>
    <definedName localSheetId="11" name="asad">{#N/A,#N/A,FALSE,"str_title";#N/A,#N/A,FALSE,"SUM";#N/A,#N/A,FALSE,"Scope";#N/A,#N/A,FALSE,"PIE-Jn";#N/A,#N/A,FALSE,"PIE-Jn_Hz";#N/A,#N/A,FALSE,"Liq_Plan";#N/A,#N/A,FALSE,"S_Curve";#N/A,#N/A,FALSE,"Liq_Prof";#N/A,#N/A,FALSE,"Man_Pwr";#N/A,#N/A,FALSE,"Man_Prof"}</definedName>
    <definedName localSheetId="16" name="asad">{#N/A,#N/A,FALSE,"str_title";#N/A,#N/A,FALSE,"SUM";#N/A,#N/A,FALSE,"Scope";#N/A,#N/A,FALSE,"PIE-Jn";#N/A,#N/A,FALSE,"PIE-Jn_Hz";#N/A,#N/A,FALSE,"Liq_Plan";#N/A,#N/A,FALSE,"S_Curve";#N/A,#N/A,FALSE,"Liq_Prof";#N/A,#N/A,FALSE,"Man_Pwr";#N/A,#N/A,FALSE,"Man_Prof"}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localSheetId="11" name="ASDASD">{#N/A,#N/A,TRUE,"Front";#N/A,#N/A,TRUE,"Simple Letter";#N/A,#N/A,TRUE,"Inside";#N/A,#N/A,TRUE,"Contents";#N/A,#N/A,TRUE,"Basis";#N/A,#N/A,TRUE,"Inclusions";#N/A,#N/A,TRUE,"Exclusions";#N/A,#N/A,TRUE,"Areas";#N/A,#N/A,TRUE,"Summary";#N/A,#N/A,TRUE,"Detail"}</definedName>
    <definedName localSheetId="16" name="ASDASD">{#N/A,#N/A,TRUE,"Front";#N/A,#N/A,TRUE,"Simple Letter";#N/A,#N/A,TRUE,"Inside";#N/A,#N/A,TRUE,"Contents";#N/A,#N/A,TRUE,"Basis";#N/A,#N/A,TRUE,"Inclusions";#N/A,#N/A,TRUE,"Exclusions";#N/A,#N/A,TRUE,"Areas";#N/A,#N/A,TRUE,"Summary";#N/A,#N/A,TRUE,"Detail"}</definedName>
    <definedName name="ASDASD">{#N/A,#N/A,TRUE,"Front";#N/A,#N/A,TRUE,"Simple Letter";#N/A,#N/A,TRUE,"Inside";#N/A,#N/A,TRUE,"Contents";#N/A,#N/A,TRUE,"Basis";#N/A,#N/A,TRUE,"Inclusions";#N/A,#N/A,TRUE,"Exclusions";#N/A,#N/A,TRUE,"Areas";#N/A,#N/A,TRUE,"Summary";#N/A,#N/A,TRUE,"Detail"}</definedName>
    <definedName localSheetId="11" name="ASDFSDFF">{#N/A,#N/A,FALSE,"mgtsum.XLS";#N/A,#N/A,FALSE,"CAPONE";#N/A,#N/A,FALSE,"CAPTWO";#N/A,#N/A,FALSE,"CAPTHREE"}</definedName>
    <definedName localSheetId="16" name="ASDFSDFF">{#N/A,#N/A,FALSE,"mgtsum.XLS";#N/A,#N/A,FALSE,"CAPONE";#N/A,#N/A,FALSE,"CAPTWO";#N/A,#N/A,FALSE,"CAPTHREE"}</definedName>
    <definedName name="ASDFSDFF">{#N/A,#N/A,FALSE,"mgtsum.XLS";#N/A,#N/A,FALSE,"CAPONE";#N/A,#N/A,FALSE,"CAPTWO";#N/A,#N/A,FALSE,"CAPTHREE"}</definedName>
    <definedName localSheetId="11" name="ASFS">{#N/A,#N/A,FALSE,"mgtsum.XLS";#N/A,#N/A,FALSE,"CAPONE";#N/A,#N/A,FALSE,"CAPTWO";#N/A,#N/A,FALSE,"CAPTHREE"}</definedName>
    <definedName localSheetId="16" name="ASFS">{#N/A,#N/A,FALSE,"mgtsum.XLS";#N/A,#N/A,FALSE,"CAPONE";#N/A,#N/A,FALSE,"CAPTWO";#N/A,#N/A,FALSE,"CAPTHREE"}</definedName>
    <definedName name="ASFS">{#N/A,#N/A,FALSE,"mgtsum.XLS";#N/A,#N/A,FALSE,"CAPONE";#N/A,#N/A,FALSE,"CAPTWO";#N/A,#N/A,FALSE,"CAPTHREE"}</definedName>
    <definedName localSheetId="11"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6"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6"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b.ANAND">{#N/A,#N/A,TRUE,"Front";#N/A,#N/A,TRUE,"Simple Letter";#N/A,#N/A,TRUE,"Inside";#N/A,#N/A,TRUE,"Contents";#N/A,#N/A,TRUE,"Basis";#N/A,#N/A,TRUE,"Inclusions";#N/A,#N/A,TRUE,"Exclusions";#N/A,#N/A,TRUE,"Areas";#N/A,#N/A,TRUE,"Summary";#N/A,#N/A,TRUE,"Detail"}</definedName>
    <definedName localSheetId="16" name="b.ANAND">{#N/A,#N/A,TRUE,"Front";#N/A,#N/A,TRUE,"Simple Letter";#N/A,#N/A,TRUE,"Inside";#N/A,#N/A,TRUE,"Contents";#N/A,#N/A,TRUE,"Basis";#N/A,#N/A,TRUE,"Inclusions";#N/A,#N/A,TRUE,"Exclusions";#N/A,#N/A,TRUE,"Areas";#N/A,#N/A,TRUE,"Summary";#N/A,#N/A,TRUE,"Detail"}</definedName>
    <definedName name="b.ANAND">{#N/A,#N/A,TRUE,"Front";#N/A,#N/A,TRUE,"Simple Letter";#N/A,#N/A,TRUE,"Inside";#N/A,#N/A,TRUE,"Contents";#N/A,#N/A,TRUE,"Basis";#N/A,#N/A,TRUE,"Inclusions";#N/A,#N/A,TRUE,"Exclusions";#N/A,#N/A,TRUE,"Areas";#N/A,#N/A,TRUE,"Summary";#N/A,#N/A,TRUE,"Detail"}</definedName>
    <definedName localSheetId="11" name="BADWE">{#N/A,#N/A,FALSE,"mpph1";#N/A,#N/A,FALSE,"mpmseb";#N/A,#N/A,FALSE,"mpph2"}</definedName>
    <definedName localSheetId="16" name="BADWE">{#N/A,#N/A,FALSE,"mpph1";#N/A,#N/A,FALSE,"mpmseb";#N/A,#N/A,FALSE,"mpph2"}</definedName>
    <definedName name="BADWE">{#N/A,#N/A,FALSE,"mpph1";#N/A,#N/A,FALSE,"mpmseb";#N/A,#N/A,FALSE,"mpph2"}</definedName>
    <definedName localSheetId="11" name="BALOCHISTAN">{#N/A,#N/A,TRUE,"Front";#N/A,#N/A,TRUE,"Simple Letter";#N/A,#N/A,TRUE,"Inside";#N/A,#N/A,TRUE,"Contents";#N/A,#N/A,TRUE,"Basis";#N/A,#N/A,TRUE,"Inclusions";#N/A,#N/A,TRUE,"Exclusions";#N/A,#N/A,TRUE,"Areas";#N/A,#N/A,TRUE,"Summary";#N/A,#N/A,TRUE,"Detail"}</definedName>
    <definedName localSheetId="16" name="BALOCHISTAN">{#N/A,#N/A,TRUE,"Front";#N/A,#N/A,TRUE,"Simple Letter";#N/A,#N/A,TRUE,"Inside";#N/A,#N/A,TRUE,"Contents";#N/A,#N/A,TRUE,"Basis";#N/A,#N/A,TRUE,"Inclusions";#N/A,#N/A,TRUE,"Exclusions";#N/A,#N/A,TRUE,"Areas";#N/A,#N/A,TRUE,"Summary";#N/A,#N/A,TRUE,"Detail"}</definedName>
    <definedName name="BALOCHISTAN">{#N/A,#N/A,TRUE,"Front";#N/A,#N/A,TRUE,"Simple Letter";#N/A,#N/A,TRUE,"Inside";#N/A,#N/A,TRUE,"Contents";#N/A,#N/A,TRUE,"Basis";#N/A,#N/A,TRUE,"Inclusions";#N/A,#N/A,TRUE,"Exclusions";#N/A,#N/A,TRUE,"Areas";#N/A,#N/A,TRUE,"Summary";#N/A,#N/A,TRUE,"Detail"}</definedName>
    <definedName localSheetId="11" name="ban">{#N/A,#N/A,FALSE,"5YRASSPl - consol'd";#N/A,#N/A,FALSE,"5YRASSPl - hotel";#N/A,#N/A,FALSE,"5YRASSPl - excl htl";#N/A,#N/A,FALSE,"VarReport";#N/A,#N/A,FALSE,"Sensitivity";#N/A,#N/A,FALSE,"House View ";#N/A,#N/A,FALSE,"KPI"}</definedName>
    <definedName localSheetId="16" name="ban">{#N/A,#N/A,FALSE,"5YRASSPl - consol'd";#N/A,#N/A,FALSE,"5YRASSPl - hotel";#N/A,#N/A,FALSE,"5YRASSPl - excl htl";#N/A,#N/A,FALSE,"VarReport";#N/A,#N/A,FALSE,"Sensitivity";#N/A,#N/A,FALSE,"House View ";#N/A,#N/A,FALSE,"KPI"}</definedName>
    <definedName name="ban">{#N/A,#N/A,FALSE,"5YRASSPl - consol'd";#N/A,#N/A,FALSE,"5YRASSPl - hotel";#N/A,#N/A,FALSE,"5YRASSPl - excl htl";#N/A,#N/A,FALSE,"VarReport";#N/A,#N/A,FALSE,"Sensitivity";#N/A,#N/A,FALSE,"House View ";#N/A,#N/A,FALSE,"KPI"}</definedName>
    <definedName name="bargroup1">OR(#REF!=0,#REF!=1,#REF!=99)</definedName>
    <definedName name="bargroup2">OR(#REF!=11,#REF!=75,#REF!=47,#REF!=51,#REF!=63)</definedName>
    <definedName name="bargroup3">OR(#REF!=13,#REF!=14,#REF!=15,#REF!=21,#REF!=23,#REF!=33)</definedName>
    <definedName name="bargroup4">OR(#REF!=22,#REF!=24,#REF!=26,#REF!=27,#REF!=28,#REF!=29,#REF!=31,#REF!=32,#REF!=98)</definedName>
    <definedName name="bargroup5">OR(#REF!=25,#REF!=34,#REF!=35,#REF!=36,#REF!=41,#REF!=44,#REF!=46,#REF!=56,#REF!=64)</definedName>
    <definedName name="bargroup6">#REF!=67</definedName>
    <definedName name="bargroup7">#REF!=12</definedName>
    <definedName name="bargroup8">#REF!=77</definedName>
    <definedName localSheetId="11" name="Beijing">{"All Except Totals",#N/A,TRUE,"Recap";"Totals Page",#N/A,TRUE,"Recap"}</definedName>
    <definedName localSheetId="16" name="Beijing">{"All Except Totals",#N/A,TRUE,"Recap";"Totals Page",#N/A,TRUE,"Recap"}</definedName>
    <definedName name="Beijing">{"All Except Totals",#N/A,TRUE,"Recap";"Totals Page",#N/A,TRUE,"Recap"}</definedName>
    <definedName localSheetId="11" name="Beijing_1">{"All Except Totals",#N/A,TRUE,"Recap";"Totals Page",#N/A,TRUE,"Recap"}</definedName>
    <definedName localSheetId="16" name="Beijing_1">{"All Except Totals",#N/A,TRUE,"Recap";"Totals Page",#N/A,TRUE,"Recap"}</definedName>
    <definedName name="Beijing_1">{"All Except Totals",#N/A,TRUE,"Recap";"Totals Page",#N/A,TRUE,"Recap"}</definedName>
    <definedName localSheetId="11" name="biiiiiiiiii">{#N/A,#N/A,TRUE,"Front";#N/A,#N/A,TRUE,"Simple Letter";#N/A,#N/A,TRUE,"Inside";#N/A,#N/A,TRUE,"Contents";#N/A,#N/A,TRUE,"Basis";#N/A,#N/A,TRUE,"Inclusions";#N/A,#N/A,TRUE,"Exclusions";#N/A,#N/A,TRUE,"Areas";#N/A,#N/A,TRUE,"Summary";#N/A,#N/A,TRUE,"Detail"}</definedName>
    <definedName localSheetId="16" name="biiiiiiiiii">{#N/A,#N/A,TRUE,"Front";#N/A,#N/A,TRUE,"Simple Letter";#N/A,#N/A,TRUE,"Inside";#N/A,#N/A,TRUE,"Contents";#N/A,#N/A,TRUE,"Basis";#N/A,#N/A,TRUE,"Inclusions";#N/A,#N/A,TRUE,"Exclusions";#N/A,#N/A,TRUE,"Areas";#N/A,#N/A,TRUE,"Summary";#N/A,#N/A,TRUE,"Detail"}</definedName>
    <definedName name="biiiiiiiiii">{#N/A,#N/A,TRUE,"Front";#N/A,#N/A,TRUE,"Simple Letter";#N/A,#N/A,TRUE,"Inside";#N/A,#N/A,TRUE,"Contents";#N/A,#N/A,TRUE,"Basis";#N/A,#N/A,TRUE,"Inclusions";#N/A,#N/A,TRUE,"Exclusions";#N/A,#N/A,TRUE,"Areas";#N/A,#N/A,TRUE,"Summary";#N/A,#N/A,TRUE,"Detail"}</definedName>
    <definedName localSheetId="11"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bny">{#N/A,#N/A,TRUE,"Front";#N/A,#N/A,TRUE,"Simple Letter";#N/A,#N/A,TRUE,"Inside";#N/A,#N/A,TRUE,"Contents";#N/A,#N/A,TRUE,"Basis";#N/A,#N/A,TRUE,"Inclusions";#N/A,#N/A,TRUE,"Exclusions";#N/A,#N/A,TRUE,"Areas";#N/A,#N/A,TRUE,"Summary";#N/A,#N/A,TRUE,"Detail"}</definedName>
    <definedName localSheetId="16" name="bny">{#N/A,#N/A,TRUE,"Front";#N/A,#N/A,TRUE,"Simple Letter";#N/A,#N/A,TRUE,"Inside";#N/A,#N/A,TRUE,"Contents";#N/A,#N/A,TRUE,"Basis";#N/A,#N/A,TRUE,"Inclusions";#N/A,#N/A,TRUE,"Exclusions";#N/A,#N/A,TRUE,"Areas";#N/A,#N/A,TRUE,"Summary";#N/A,#N/A,TRUE,"Detail"}</definedName>
    <definedName name="bny">{#N/A,#N/A,TRUE,"Front";#N/A,#N/A,TRUE,"Simple Letter";#N/A,#N/A,TRUE,"Inside";#N/A,#N/A,TRUE,"Contents";#N/A,#N/A,TRUE,"Basis";#N/A,#N/A,TRUE,"Inclusions";#N/A,#N/A,TRUE,"Exclusions";#N/A,#N/A,TRUE,"Areas";#N/A,#N/A,TRUE,"Summary";#N/A,#N/A,TRUE,"Detail"}</definedName>
    <definedName localSheetId="11" name="BoQ">{#N/A,#N/A,TRUE,"Front";#N/A,#N/A,TRUE,"Simple Letter";#N/A,#N/A,TRUE,"Inside";#N/A,#N/A,TRUE,"Contents";#N/A,#N/A,TRUE,"Basis";#N/A,#N/A,TRUE,"Inclusions";#N/A,#N/A,TRUE,"Exclusions";#N/A,#N/A,TRUE,"Areas";#N/A,#N/A,TRUE,"Summary";#N/A,#N/A,TRUE,"Detail"}</definedName>
    <definedName localSheetId="16" name="BoQ">{#N/A,#N/A,TRUE,"Front";#N/A,#N/A,TRUE,"Simple Letter";#N/A,#N/A,TRUE,"Inside";#N/A,#N/A,TRUE,"Contents";#N/A,#N/A,TRUE,"Basis";#N/A,#N/A,TRUE,"Inclusions";#N/A,#N/A,TRUE,"Exclusions";#N/A,#N/A,TRUE,"Areas";#N/A,#N/A,TRUE,"Summary";#N/A,#N/A,TRUE,"Detail"}</definedName>
    <definedName name="BoQ">{#N/A,#N/A,TRUE,"Front";#N/A,#N/A,TRUE,"Simple Letter";#N/A,#N/A,TRUE,"Inside";#N/A,#N/A,TRUE,"Contents";#N/A,#N/A,TRUE,"Basis";#N/A,#N/A,TRUE,"Inclusions";#N/A,#N/A,TRUE,"Exclusions";#N/A,#N/A,TRUE,"Areas";#N/A,#N/A,TRUE,"Summary";#N/A,#N/A,TRUE,"Detail"}</definedName>
    <definedName localSheetId="11" name="BOQ_New">{#N/A,#N/A,TRUE,"Front";#N/A,#N/A,TRUE,"Simple Letter";#N/A,#N/A,TRUE,"Inside";#N/A,#N/A,TRUE,"Contents";#N/A,#N/A,TRUE,"Basis";#N/A,#N/A,TRUE,"Inclusions";#N/A,#N/A,TRUE,"Exclusions";#N/A,#N/A,TRUE,"Areas";#N/A,#N/A,TRUE,"Summary";#N/A,#N/A,TRUE,"Detail"}</definedName>
    <definedName localSheetId="16" name="BOQ_New">{#N/A,#N/A,TRUE,"Front";#N/A,#N/A,TRUE,"Simple Letter";#N/A,#N/A,TRUE,"Inside";#N/A,#N/A,TRUE,"Contents";#N/A,#N/A,TRUE,"Basis";#N/A,#N/A,TRUE,"Inclusions";#N/A,#N/A,TRUE,"Exclusions";#N/A,#N/A,TRUE,"Areas";#N/A,#N/A,TRUE,"Summary";#N/A,#N/A,TRUE,"Detail"}</definedName>
    <definedName name="BOQ_New">{#N/A,#N/A,TRUE,"Front";#N/A,#N/A,TRUE,"Simple Letter";#N/A,#N/A,TRUE,"Inside";#N/A,#N/A,TRUE,"Contents";#N/A,#N/A,TRUE,"Basis";#N/A,#N/A,TRUE,"Inclusions";#N/A,#N/A,TRUE,"Exclusions";#N/A,#N/A,TRUE,"Areas";#N/A,#N/A,TRUE,"Summary";#N/A,#N/A,TRUE,"Detail"}</definedName>
    <definedName localSheetId="11" name="brs">{#N/A,#N/A,FALSE,"abs";#N/A,#N/A,FALSE,"Annex-I";#N/A,#N/A,FALSE,"Annex-II";#N/A,#N/A,FALSE,"Annex-III";#N/A,#N/A,FALSE,"Annex-IV";#N/A,#N/A,FALSE,"Annex-V";#N/A,#N/A,FALSE,"Annex-VI"}</definedName>
    <definedName localSheetId="16" name="brs">{#N/A,#N/A,FALSE,"abs";#N/A,#N/A,FALSE,"Annex-I";#N/A,#N/A,FALSE,"Annex-II";#N/A,#N/A,FALSE,"Annex-III";#N/A,#N/A,FALSE,"Annex-IV";#N/A,#N/A,FALSE,"Annex-V";#N/A,#N/A,FALSE,"Annex-VI"}</definedName>
    <definedName name="brs">{#N/A,#N/A,FALSE,"abs";#N/A,#N/A,FALSE,"Annex-I";#N/A,#N/A,FALSE,"Annex-II";#N/A,#N/A,FALSE,"Annex-III";#N/A,#N/A,FALSE,"Annex-IV";#N/A,#N/A,FALSE,"Annex-V";#N/A,#N/A,FALSE,"Annex-VI"}</definedName>
    <definedName name="BSIWhichPageSetup">1</definedName>
    <definedName name="BSIWhichPageSetup_0">"0þ"</definedName>
    <definedName localSheetId="11" name="c.b">{#N/A,#N/A,TRUE,"Front";#N/A,#N/A,TRUE,"Simple Letter";#N/A,#N/A,TRUE,"Inside";#N/A,#N/A,TRUE,"Contents";#N/A,#N/A,TRUE,"Basis";#N/A,#N/A,TRUE,"Inclusions";#N/A,#N/A,TRUE,"Exclusions";#N/A,#N/A,TRUE,"Areas";#N/A,#N/A,TRUE,"Summary";#N/A,#N/A,TRUE,"Detail"}</definedName>
    <definedName localSheetId="16" name="c.b">{#N/A,#N/A,TRUE,"Front";#N/A,#N/A,TRUE,"Simple Letter";#N/A,#N/A,TRUE,"Inside";#N/A,#N/A,TRUE,"Contents";#N/A,#N/A,TRUE,"Basis";#N/A,#N/A,TRUE,"Inclusions";#N/A,#N/A,TRUE,"Exclusions";#N/A,#N/A,TRUE,"Areas";#N/A,#N/A,TRUE,"Summary";#N/A,#N/A,TRUE,"Detail"}</definedName>
    <definedName name="c.b">{#N/A,#N/A,TRUE,"Front";#N/A,#N/A,TRUE,"Simple Letter";#N/A,#N/A,TRUE,"Inside";#N/A,#N/A,TRUE,"Contents";#N/A,#N/A,TRUE,"Basis";#N/A,#N/A,TRUE,"Inclusions";#N/A,#N/A,TRUE,"Exclusions";#N/A,#N/A,TRUE,"Areas";#N/A,#N/A,TRUE,"Summary";#N/A,#N/A,TRUE,"Detail"}</definedName>
    <definedName localSheetId="11" name="cadcd">{#N/A,#N/A,TRUE,"Front";#N/A,#N/A,TRUE,"Simple Letter";#N/A,#N/A,TRUE,"Inside";#N/A,#N/A,TRUE,"Contents";#N/A,#N/A,TRUE,"Basis";#N/A,#N/A,TRUE,"Inclusions";#N/A,#N/A,TRUE,"Exclusions";#N/A,#N/A,TRUE,"Areas";#N/A,#N/A,TRUE,"Summary";#N/A,#N/A,TRUE,"Detail"}</definedName>
    <definedName localSheetId="16" name="cadcd">{#N/A,#N/A,TRUE,"Front";#N/A,#N/A,TRUE,"Simple Letter";#N/A,#N/A,TRUE,"Inside";#N/A,#N/A,TRUE,"Contents";#N/A,#N/A,TRUE,"Basis";#N/A,#N/A,TRUE,"Inclusions";#N/A,#N/A,TRUE,"Exclusions";#N/A,#N/A,TRUE,"Areas";#N/A,#N/A,TRUE,"Summary";#N/A,#N/A,TRUE,"Detail"}</definedName>
    <definedName name="cadcd">{#N/A,#N/A,TRUE,"Front";#N/A,#N/A,TRUE,"Simple Letter";#N/A,#N/A,TRUE,"Inside";#N/A,#N/A,TRUE,"Contents";#N/A,#N/A,TRUE,"Basis";#N/A,#N/A,TRUE,"Inclusions";#N/A,#N/A,TRUE,"Exclusions";#N/A,#N/A,TRUE,"Areas";#N/A,#N/A,TRUE,"Summary";#N/A,#N/A,TRUE,"Detail"}</definedName>
    <definedName localSheetId="11" name="caln">{#N/A,#N/A,TRUE,"Front";#N/A,#N/A,TRUE,"Simple Letter";#N/A,#N/A,TRUE,"Inside";#N/A,#N/A,TRUE,"Contents";#N/A,#N/A,TRUE,"Basis";#N/A,#N/A,TRUE,"Inclusions";#N/A,#N/A,TRUE,"Exclusions";#N/A,#N/A,TRUE,"Areas";#N/A,#N/A,TRUE,"Summary";#N/A,#N/A,TRUE,"Detail"}</definedName>
    <definedName localSheetId="16" name="caln">{#N/A,#N/A,TRUE,"Front";#N/A,#N/A,TRUE,"Simple Letter";#N/A,#N/A,TRUE,"Inside";#N/A,#N/A,TRUE,"Contents";#N/A,#N/A,TRUE,"Basis";#N/A,#N/A,TRUE,"Inclusions";#N/A,#N/A,TRUE,"Exclusions";#N/A,#N/A,TRUE,"Areas";#N/A,#N/A,TRUE,"Summary";#N/A,#N/A,TRUE,"Detail"}</definedName>
    <definedName name="caln">{#N/A,#N/A,TRUE,"Front";#N/A,#N/A,TRUE,"Simple Letter";#N/A,#N/A,TRUE,"Inside";#N/A,#N/A,TRUE,"Contents";#N/A,#N/A,TRUE,"Basis";#N/A,#N/A,TRUE,"Inclusions";#N/A,#N/A,TRUE,"Exclusions";#N/A,#N/A,TRUE,"Areas";#N/A,#N/A,TRUE,"Summary";#N/A,#N/A,TRUE,"Detail"}</definedName>
    <definedName localSheetId="11" name="cam">{"process graphs",#N/A,FALSE,"graphs&amp;data"}</definedName>
    <definedName localSheetId="16" name="cam">{"process graphs",#N/A,FALSE,"graphs&amp;data"}</definedName>
    <definedName name="cam">{"process graphs",#N/A,FALSE,"graphs&amp;data"}</definedName>
    <definedName localSheetId="11" name="carp">{#N/A,#N/A,TRUE,"Front";#N/A,#N/A,TRUE,"Simple Letter";#N/A,#N/A,TRUE,"Inside";#N/A,#N/A,TRUE,"Contents";#N/A,#N/A,TRUE,"Basis";#N/A,#N/A,TRUE,"Inclusions";#N/A,#N/A,TRUE,"Exclusions";#N/A,#N/A,TRUE,"Areas";#N/A,#N/A,TRUE,"Summary";#N/A,#N/A,TRUE,"Detail"}</definedName>
    <definedName localSheetId="16" name="carp">{#N/A,#N/A,TRUE,"Front";#N/A,#N/A,TRUE,"Simple Letter";#N/A,#N/A,TRUE,"Inside";#N/A,#N/A,TRUE,"Contents";#N/A,#N/A,TRUE,"Basis";#N/A,#N/A,TRUE,"Inclusions";#N/A,#N/A,TRUE,"Exclusions";#N/A,#N/A,TRUE,"Areas";#N/A,#N/A,TRUE,"Summary";#N/A,#N/A,TRUE,"Detail"}</definedName>
    <definedName name="carp">{#N/A,#N/A,TRUE,"Front";#N/A,#N/A,TRUE,"Simple Letter";#N/A,#N/A,TRUE,"Inside";#N/A,#N/A,TRUE,"Contents";#N/A,#N/A,TRUE,"Basis";#N/A,#N/A,TRUE,"Inclusions";#N/A,#N/A,TRUE,"Exclusions";#N/A,#N/A,TRUE,"Areas";#N/A,#N/A,TRUE,"Summary";#N/A,#N/A,TRUE,"Detail"}</definedName>
    <definedName localSheetId="11" name="carpg">{#N/A,#N/A,TRUE,"Front";#N/A,#N/A,TRUE,"Simple Letter";#N/A,#N/A,TRUE,"Inside";#N/A,#N/A,TRUE,"Contents";#N/A,#N/A,TRUE,"Basis";#N/A,#N/A,TRUE,"Inclusions";#N/A,#N/A,TRUE,"Exclusions";#N/A,#N/A,TRUE,"Areas";#N/A,#N/A,TRUE,"Summary";#N/A,#N/A,TRUE,"Detail"}</definedName>
    <definedName localSheetId="16" name="carpg">{#N/A,#N/A,TRUE,"Front";#N/A,#N/A,TRUE,"Simple Letter";#N/A,#N/A,TRUE,"Inside";#N/A,#N/A,TRUE,"Contents";#N/A,#N/A,TRUE,"Basis";#N/A,#N/A,TRUE,"Inclusions";#N/A,#N/A,TRUE,"Exclusions";#N/A,#N/A,TRUE,"Areas";#N/A,#N/A,TRUE,"Summary";#N/A,#N/A,TRUE,"Detail"}</definedName>
    <definedName name="carpg">{#N/A,#N/A,TRUE,"Front";#N/A,#N/A,TRUE,"Simple Letter";#N/A,#N/A,TRUE,"Inside";#N/A,#N/A,TRUE,"Contents";#N/A,#N/A,TRUE,"Basis";#N/A,#N/A,TRUE,"Inclusions";#N/A,#N/A,TRUE,"Exclusions";#N/A,#N/A,TRUE,"Areas";#N/A,#N/A,TRUE,"Summary";#N/A,#N/A,TRUE,"Detail"}</definedName>
    <definedName localSheetId="11" name="carpnm">{#N/A,#N/A,TRUE,"Front";#N/A,#N/A,TRUE,"Simple Letter";#N/A,#N/A,TRUE,"Inside";#N/A,#N/A,TRUE,"Contents";#N/A,#N/A,TRUE,"Basis";#N/A,#N/A,TRUE,"Inclusions";#N/A,#N/A,TRUE,"Exclusions";#N/A,#N/A,TRUE,"Areas";#N/A,#N/A,TRUE,"Summary";#N/A,#N/A,TRUE,"Detail"}</definedName>
    <definedName localSheetId="16" name="carpnm">{#N/A,#N/A,TRUE,"Front";#N/A,#N/A,TRUE,"Simple Letter";#N/A,#N/A,TRUE,"Inside";#N/A,#N/A,TRUE,"Contents";#N/A,#N/A,TRUE,"Basis";#N/A,#N/A,TRUE,"Inclusions";#N/A,#N/A,TRUE,"Exclusions";#N/A,#N/A,TRUE,"Areas";#N/A,#N/A,TRUE,"Summary";#N/A,#N/A,TRUE,"Detail"}</definedName>
    <definedName name="carpnm">{#N/A,#N/A,TRUE,"Front";#N/A,#N/A,TRUE,"Simple Letter";#N/A,#N/A,TRUE,"Inside";#N/A,#N/A,TRUE,"Contents";#N/A,#N/A,TRUE,"Basis";#N/A,#N/A,TRUE,"Inclusions";#N/A,#N/A,TRUE,"Exclusions";#N/A,#N/A,TRUE,"Areas";#N/A,#N/A,TRUE,"Summary";#N/A,#N/A,TRUE,"Detail"}</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localSheetId="11" name="cc">{#N/A,#N/A,TRUE,"Front";#N/A,#N/A,TRUE,"Simple Letter";#N/A,#N/A,TRUE,"Inside";#N/A,#N/A,TRUE,"Contents";#N/A,#N/A,TRUE,"Basis";#N/A,#N/A,TRUE,"Inclusions";#N/A,#N/A,TRUE,"Exclusions";#N/A,#N/A,TRUE,"Areas";#N/A,#N/A,TRUE,"Summary";#N/A,#N/A,TRUE,"Detail"}</definedName>
    <definedName localSheetId="16" name="cc">{#N/A,#N/A,TRUE,"Front";#N/A,#N/A,TRUE,"Simple Letter";#N/A,#N/A,TRUE,"Inside";#N/A,#N/A,TRUE,"Contents";#N/A,#N/A,TRUE,"Basis";#N/A,#N/A,TRUE,"Inclusions";#N/A,#N/A,TRUE,"Exclusions";#N/A,#N/A,TRUE,"Areas";#N/A,#N/A,TRUE,"Summary";#N/A,#N/A,TRUE,"Detail"}</definedName>
    <definedName name="cc">{#N/A,#N/A,TRUE,"Front";#N/A,#N/A,TRUE,"Simple Letter";#N/A,#N/A,TRUE,"Inside";#N/A,#N/A,TRUE,"Contents";#N/A,#N/A,TRUE,"Basis";#N/A,#N/A,TRUE,"Inclusions";#N/A,#N/A,TRUE,"Exclusions";#N/A,#N/A,TRUE,"Areas";#N/A,#N/A,TRUE,"Summary";#N/A,#N/A,TRUE,"Detail"}</definedName>
    <definedName localSheetId="11" name="ccccc">{#N/A,#N/A,FALSE,"mpph1";#N/A,#N/A,FALSE,"mpmseb";#N/A,#N/A,FALSE,"mpph2"}</definedName>
    <definedName localSheetId="16" name="ccccc">{#N/A,#N/A,FALSE,"mpph1";#N/A,#N/A,FALSE,"mpmseb";#N/A,#N/A,FALSE,"mpph2"}</definedName>
    <definedName name="ccccc">{#N/A,#N/A,FALSE,"mpph1";#N/A,#N/A,FALSE,"mpmseb";#N/A,#N/A,FALSE,"mpph2"}</definedName>
    <definedName localSheetId="11" name="cdu">{#N/A,#N/A,FALSE,"COVER.XLS";#N/A,#N/A,FALSE,"RACT1.XLS";#N/A,#N/A,FALSE,"RACT2.XLS";#N/A,#N/A,FALSE,"ECCMP";#N/A,#N/A,FALSE,"WELDER.XLS"}</definedName>
    <definedName localSheetId="16" name="cdu">{#N/A,#N/A,FALSE,"COVER.XLS";#N/A,#N/A,FALSE,"RACT1.XLS";#N/A,#N/A,FALSE,"RACT2.XLS";#N/A,#N/A,FALSE,"ECCMP";#N/A,#N/A,FALSE,"WELDER.XLS"}</definedName>
    <definedName name="cdu">{#N/A,#N/A,FALSE,"COVER.XLS";#N/A,#N/A,FALSE,"RACT1.XLS";#N/A,#N/A,FALSE,"RACT2.XLS";#N/A,#N/A,FALSE,"ECCMP";#N/A,#N/A,FALSE,"WELDER.XLS"}</definedName>
    <definedName localSheetId="11" name="cement1">{#N/A,#N/A,TRUE,"Front";#N/A,#N/A,TRUE,"Simple Letter";#N/A,#N/A,TRUE,"Inside";#N/A,#N/A,TRUE,"Contents";#N/A,#N/A,TRUE,"Basis";#N/A,#N/A,TRUE,"Inclusions";#N/A,#N/A,TRUE,"Exclusions";#N/A,#N/A,TRUE,"Areas";#N/A,#N/A,TRUE,"Summary";#N/A,#N/A,TRUE,"Detail"}</definedName>
    <definedName localSheetId="16" name="cement1">{#N/A,#N/A,TRUE,"Front";#N/A,#N/A,TRUE,"Simple Letter";#N/A,#N/A,TRUE,"Inside";#N/A,#N/A,TRUE,"Contents";#N/A,#N/A,TRUE,"Basis";#N/A,#N/A,TRUE,"Inclusions";#N/A,#N/A,TRUE,"Exclusions";#N/A,#N/A,TRUE,"Areas";#N/A,#N/A,TRUE,"Summary";#N/A,#N/A,TRUE,"Detail"}</definedName>
    <definedName name="cement1">{#N/A,#N/A,TRUE,"Front";#N/A,#N/A,TRUE,"Simple Letter";#N/A,#N/A,TRUE,"Inside";#N/A,#N/A,TRUE,"Contents";#N/A,#N/A,TRUE,"Basis";#N/A,#N/A,TRUE,"Inclusions";#N/A,#N/A,TRUE,"Exclusions";#N/A,#N/A,TRUE,"Areas";#N/A,#N/A,TRUE,"Summary";#N/A,#N/A,TRUE,"Detail"}</definedName>
    <definedName localSheetId="11" name="cer">{#N/A,#N/A,TRUE,"Front";#N/A,#N/A,TRUE,"Simple Letter";#N/A,#N/A,TRUE,"Inside";#N/A,#N/A,TRUE,"Contents";#N/A,#N/A,TRUE,"Basis";#N/A,#N/A,TRUE,"Inclusions";#N/A,#N/A,TRUE,"Exclusions";#N/A,#N/A,TRUE,"Areas";#N/A,#N/A,TRUE,"Summary";#N/A,#N/A,TRUE,"Detail"}</definedName>
    <definedName localSheetId="16" name="cer">{#N/A,#N/A,TRUE,"Front";#N/A,#N/A,TRUE,"Simple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localSheetId="11" name="Cert2">{#N/A,#N/A,TRUE,"Front";#N/A,#N/A,TRUE,"Simple Letter";#N/A,#N/A,TRUE,"Inside";#N/A,#N/A,TRUE,"Contents";#N/A,#N/A,TRUE,"Basis";#N/A,#N/A,TRUE,"Inclusions";#N/A,#N/A,TRUE,"Exclusions";#N/A,#N/A,TRUE,"Areas";#N/A,#N/A,TRUE,"Summary";#N/A,#N/A,TRUE,"Detail"}</definedName>
    <definedName localSheetId="16" name="Cert2">{#N/A,#N/A,TRUE,"Front";#N/A,#N/A,TRUE,"Simple Letter";#N/A,#N/A,TRUE,"Inside";#N/A,#N/A,TRUE,"Contents";#N/A,#N/A,TRUE,"Basis";#N/A,#N/A,TRUE,"Inclusions";#N/A,#N/A,TRUE,"Exclusions";#N/A,#N/A,TRUE,"Areas";#N/A,#N/A,TRUE,"Summary";#N/A,#N/A,TRUE,"Detail"}</definedName>
    <definedName name="Cert2">{#N/A,#N/A,TRUE,"Front";#N/A,#N/A,TRUE,"Simple Letter";#N/A,#N/A,TRUE,"Inside";#N/A,#N/A,TRUE,"Contents";#N/A,#N/A,TRUE,"Basis";#N/A,#N/A,TRUE,"Inclusions";#N/A,#N/A,TRUE,"Exclusions";#N/A,#N/A,TRUE,"Areas";#N/A,#N/A,TRUE,"Summary";#N/A,#N/A,TRUE,"Detail"}</definedName>
    <definedName localSheetId="11" name="cf">{#N/A,#N/A,TRUE,"Front";#N/A,#N/A,TRUE,"Simple Letter";#N/A,#N/A,TRUE,"Inside";#N/A,#N/A,TRUE,"Contents";#N/A,#N/A,TRUE,"Basis";#N/A,#N/A,TRUE,"Inclusions";#N/A,#N/A,TRUE,"Exclusions";#N/A,#N/A,TRUE,"Areas";#N/A,#N/A,TRUE,"Summary";#N/A,#N/A,TRUE,"Detail"}</definedName>
    <definedName localSheetId="16" name="cf">{#N/A,#N/A,TRUE,"Front";#N/A,#N/A,TRUE,"Simple Letter";#N/A,#N/A,TRUE,"Inside";#N/A,#N/A,TRUE,"Contents";#N/A,#N/A,TRUE,"Basis";#N/A,#N/A,TRUE,"Inclusions";#N/A,#N/A,TRUE,"Exclusions";#N/A,#N/A,TRUE,"Areas";#N/A,#N/A,TRUE,"Summary";#N/A,#N/A,TRUE,"Detail"}</definedName>
    <definedName name="cf">{#N/A,#N/A,TRUE,"Front";#N/A,#N/A,TRUE,"Simple Letter";#N/A,#N/A,TRUE,"Inside";#N/A,#N/A,TRUE,"Contents";#N/A,#N/A,TRUE,"Basis";#N/A,#N/A,TRUE,"Inclusions";#N/A,#N/A,TRUE,"Exclusions";#N/A,#N/A,TRUE,"Areas";#N/A,#N/A,TRUE,"Summary";#N/A,#N/A,TRUE,"Detail"}</definedName>
    <definedName localSheetId="11" name="Cha">{#N/A,#N/A,FALSE,"gc (2)"}</definedName>
    <definedName localSheetId="16" name="Cha">{#N/A,#N/A,FALSE,"gc (2)"}</definedName>
    <definedName name="Cha">{#N/A,#N/A,FALSE,"gc (2)"}</definedName>
    <definedName localSheetId="11" name="char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char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churc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churc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church2">{"proc_tot_nums",#N/A,TRUE,"Act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church2">{"proc_tot_nums",#N/A,TRUE,"Act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civ">{#N/A,#N/A,TRUE,"Front";#N/A,#N/A,TRUE,"Simple Letter";#N/A,#N/A,TRUE,"Inside";#N/A,#N/A,TRUE,"Contents";#N/A,#N/A,TRUE,"Basis";#N/A,#N/A,TRUE,"Inclusions";#N/A,#N/A,TRUE,"Exclusions";#N/A,#N/A,TRUE,"Areas";#N/A,#N/A,TRUE,"Summary";#N/A,#N/A,TRUE,"Detail"}</definedName>
    <definedName localSheetId="16" name="civ">{#N/A,#N/A,TRUE,"Front";#N/A,#N/A,TRUE,"Simple Letter";#N/A,#N/A,TRUE,"Inside";#N/A,#N/A,TRUE,"Contents";#N/A,#N/A,TRUE,"Basis";#N/A,#N/A,TRUE,"Inclusions";#N/A,#N/A,TRUE,"Exclusions";#N/A,#N/A,TRUE,"Areas";#N/A,#N/A,TRUE,"Summary";#N/A,#N/A,TRUE,"Detail"}</definedName>
    <definedName name="civ">{#N/A,#N/A,TRUE,"Front";#N/A,#N/A,TRUE,"Simple Letter";#N/A,#N/A,TRUE,"Inside";#N/A,#N/A,TRUE,"Contents";#N/A,#N/A,TRUE,"Basis";#N/A,#N/A,TRUE,"Inclusions";#N/A,#N/A,TRUE,"Exclusions";#N/A,#N/A,TRUE,"Areas";#N/A,#N/A,TRUE,"Summary";#N/A,#N/A,TRUE,"Detail"}</definedName>
    <definedName localSheetId="11" name="civil">{#N/A,#N/A,TRUE,"Front";#N/A,#N/A,TRUE,"Simple Letter";#N/A,#N/A,TRUE,"Inside";#N/A,#N/A,TRUE,"Contents";#N/A,#N/A,TRUE,"Basis";#N/A,#N/A,TRUE,"Inclusions";#N/A,#N/A,TRUE,"Exclusions";#N/A,#N/A,TRUE,"Areas";#N/A,#N/A,TRUE,"Summary";#N/A,#N/A,TRUE,"Detail"}</definedName>
    <definedName localSheetId="16" name="civil">{#N/A,#N/A,TRUE,"Front";#N/A,#N/A,TRUE,"Simple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localSheetId="11" name="com">{#N/A,#N/A,TRUE,"Front";#N/A,#N/A,TRUE,"Simple Letter";#N/A,#N/A,TRUE,"Inside";#N/A,#N/A,TRUE,"Contents";#N/A,#N/A,TRUE,"Basis";#N/A,#N/A,TRUE,"Inclusions";#N/A,#N/A,TRUE,"Exclusions";#N/A,#N/A,TRUE,"Areas";#N/A,#N/A,TRUE,"Summary";#N/A,#N/A,TRUE,"Detail"}</definedName>
    <definedName localSheetId="16" name="com">{#N/A,#N/A,TRUE,"Front";#N/A,#N/A,TRUE,"Simple Letter";#N/A,#N/A,TRUE,"Inside";#N/A,#N/A,TRUE,"Contents";#N/A,#N/A,TRUE,"Basis";#N/A,#N/A,TRUE,"Inclusions";#N/A,#N/A,TRUE,"Exclusions";#N/A,#N/A,TRUE,"Areas";#N/A,#N/A,TRUE,"Summary";#N/A,#N/A,TRUE,"Detail"}</definedName>
    <definedName name="com">{#N/A,#N/A,TRUE,"Front";#N/A,#N/A,TRUE,"Simple Letter";#N/A,#N/A,TRUE,"Inside";#N/A,#N/A,TRUE,"Contents";#N/A,#N/A,TRUE,"Basis";#N/A,#N/A,TRUE,"Inclusions";#N/A,#N/A,TRUE,"Exclusions";#N/A,#N/A,TRUE,"Areas";#N/A,#N/A,TRUE,"Summary";#N/A,#N/A,TRUE,"Detail"}</definedName>
    <definedName localSheetId="11" name="Com.St.">{"'Sheet1'!$A$4386:$N$4591"}</definedName>
    <definedName localSheetId="16" name="Com.St.">{"'Sheet1'!$A$4386:$N$4591"}</definedName>
    <definedName name="Com.St.">{"'Sheet1'!$A$4386:$N$4591"}</definedName>
    <definedName localSheetId="11" name="COMPARISON">{#N/A,#N/A,FALSE,"mpph1";#N/A,#N/A,FALSE,"mpmseb";#N/A,#N/A,FALSE,"mpph2"}</definedName>
    <definedName localSheetId="16" name="COMPARISON">{#N/A,#N/A,FALSE,"mpph1";#N/A,#N/A,FALSE,"mpmseb";#N/A,#N/A,FALSE,"mpph2"}</definedName>
    <definedName name="COMPARISON">{#N/A,#N/A,FALSE,"mpph1";#N/A,#N/A,FALSE,"mpmseb";#N/A,#N/A,FALSE,"mpph2"}</definedName>
    <definedName localSheetId="11" name="Con">{#N/A,#N/A,TRUE,"Front";#N/A,#N/A,TRUE,"Simple Letter";#N/A,#N/A,TRUE,"Inside";#N/A,#N/A,TRUE,"Contents";#N/A,#N/A,TRUE,"Basis";#N/A,#N/A,TRUE,"Inclusions";#N/A,#N/A,TRUE,"Exclusions";#N/A,#N/A,TRUE,"Areas";#N/A,#N/A,TRUE,"Summary";#N/A,#N/A,TRUE,"Detail"}</definedName>
    <definedName localSheetId="16" name="Con">{#N/A,#N/A,TRUE,"Front";#N/A,#N/A,TRUE,"Simple Letter";#N/A,#N/A,TRUE,"Inside";#N/A,#N/A,TRUE,"Contents";#N/A,#N/A,TRUE,"Basis";#N/A,#N/A,TRUE,"Inclusions";#N/A,#N/A,TRUE,"Exclusions";#N/A,#N/A,TRUE,"Areas";#N/A,#N/A,TRUE,"Summary";#N/A,#N/A,TRUE,"Detail"}</definedName>
    <definedName name="Con">{#N/A,#N/A,TRUE,"Front";#N/A,#N/A,TRUE,"Simple Letter";#N/A,#N/A,TRUE,"Inside";#N/A,#N/A,TRUE,"Contents";#N/A,#N/A,TRUE,"Basis";#N/A,#N/A,TRUE,"Inclusions";#N/A,#N/A,TRUE,"Exclusions";#N/A,#N/A,TRUE,"Areas";#N/A,#N/A,TRUE,"Summary";#N/A,#N/A,TRUE,"Detail"}</definedName>
    <definedName localSheetId="11" name="conanalysis">{#N/A,#N/A,TRUE,"Front";#N/A,#N/A,TRUE,"Simple Letter";#N/A,#N/A,TRUE,"Inside";#N/A,#N/A,TRUE,"Contents";#N/A,#N/A,TRUE,"Basis";#N/A,#N/A,TRUE,"Inclusions";#N/A,#N/A,TRUE,"Exclusions";#N/A,#N/A,TRUE,"Areas";#N/A,#N/A,TRUE,"Summary";#N/A,#N/A,TRUE,"Detail"}</definedName>
    <definedName localSheetId="16" name="conanalysis">{#N/A,#N/A,TRUE,"Front";#N/A,#N/A,TRUE,"Simple Letter";#N/A,#N/A,TRUE,"Inside";#N/A,#N/A,TRUE,"Contents";#N/A,#N/A,TRUE,"Basis";#N/A,#N/A,TRUE,"Inclusions";#N/A,#N/A,TRUE,"Exclusions";#N/A,#N/A,TRUE,"Areas";#N/A,#N/A,TRUE,"Summary";#N/A,#N/A,TRUE,"Detail"}</definedName>
    <definedName name="conanalysis">{#N/A,#N/A,TRUE,"Front";#N/A,#N/A,TRUE,"Simple Letter";#N/A,#N/A,TRUE,"Inside";#N/A,#N/A,TRUE,"Contents";#N/A,#N/A,TRUE,"Basis";#N/A,#N/A,TRUE,"Inclusions";#N/A,#N/A,TRUE,"Exclusions";#N/A,#N/A,TRUE,"Areas";#N/A,#N/A,TRUE,"Summary";#N/A,#N/A,TRUE,"Detail"}</definedName>
    <definedName localSheetId="11" name="crce">{#N/A,#N/A,TRUE,"Front";#N/A,#N/A,TRUE,"Simple Letter";#N/A,#N/A,TRUE,"Inside";#N/A,#N/A,TRUE,"Contents";#N/A,#N/A,TRUE,"Basis";#N/A,#N/A,TRUE,"Inclusions";#N/A,#N/A,TRUE,"Exclusions";#N/A,#N/A,TRUE,"Areas";#N/A,#N/A,TRUE,"Summary";#N/A,#N/A,TRUE,"Detail"}</definedName>
    <definedName localSheetId="16" name="crce">{#N/A,#N/A,TRUE,"Front";#N/A,#N/A,TRUE,"Simple Letter";#N/A,#N/A,TRUE,"Inside";#N/A,#N/A,TRUE,"Contents";#N/A,#N/A,TRUE,"Basis";#N/A,#N/A,TRUE,"Inclusions";#N/A,#N/A,TRUE,"Exclusions";#N/A,#N/A,TRUE,"Areas";#N/A,#N/A,TRUE,"Summary";#N/A,#N/A,TRUE,"Detail"}</definedName>
    <definedName name="crce">{#N/A,#N/A,TRUE,"Front";#N/A,#N/A,TRUE,"Simple Letter";#N/A,#N/A,TRUE,"Inside";#N/A,#N/A,TRUE,"Contents";#N/A,#N/A,TRUE,"Basis";#N/A,#N/A,TRUE,"Inclusions";#N/A,#N/A,TRUE,"Exclusions";#N/A,#N/A,TRUE,"Areas";#N/A,#N/A,TRUE,"Summary";#N/A,#N/A,TRUE,"Detail"}</definedName>
    <definedName localSheetId="11" name="CRIT">{#N/A,#N/A,FALSE,"consu_cover";#N/A,#N/A,FALSE,"consu_strategy";#N/A,#N/A,FALSE,"consu_flow";#N/A,#N/A,FALSE,"Summary_reqmt";#N/A,#N/A,FALSE,"field_ppg";#N/A,#N/A,FALSE,"ppg_shop";#N/A,#N/A,FALSE,"strl";#N/A,#N/A,FALSE,"tankages";#N/A,#N/A,FALSE,"gases"}</definedName>
    <definedName localSheetId="16" name="CRIT">{#N/A,#N/A,FALSE,"consu_cover";#N/A,#N/A,FALSE,"consu_strategy";#N/A,#N/A,FALSE,"consu_flow";#N/A,#N/A,FALSE,"Summary_reqmt";#N/A,#N/A,FALSE,"field_ppg";#N/A,#N/A,FALSE,"ppg_shop";#N/A,#N/A,FALSE,"strl";#N/A,#N/A,FALSE,"tankages";#N/A,#N/A,FALSE,"gases"}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localSheetId="11" name="CRITICAL">{#N/A,#N/A,FALSE,"consu_cover";#N/A,#N/A,FALSE,"consu_strategy";#N/A,#N/A,FALSE,"consu_flow";#N/A,#N/A,FALSE,"Summary_reqmt";#N/A,#N/A,FALSE,"field_ppg";#N/A,#N/A,FALSE,"ppg_shop";#N/A,#N/A,FALSE,"strl";#N/A,#N/A,FALSE,"tankages";#N/A,#N/A,FALSE,"gases"}</definedName>
    <definedName localSheetId="16" name="CRITICAL">{#N/A,#N/A,FALSE,"consu_cover";#N/A,#N/A,FALSE,"consu_strategy";#N/A,#N/A,FALSE,"consu_flow";#N/A,#N/A,FALSE,"Summary_reqmt";#N/A,#N/A,FALSE,"field_ppg";#N/A,#N/A,FALSE,"ppg_shop";#N/A,#N/A,FALSE,"strl";#N/A,#N/A,FALSE,"tankages";#N/A,#N/A,FALSE,"gases"}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localSheetId="11" name="CURVE">{#N/A,#N/A,FALSE,"COVER1.XLS ";#N/A,#N/A,FALSE,"RACT1.XLS";#N/A,#N/A,FALSE,"RACT2.XLS";#N/A,#N/A,FALSE,"ECCMP";#N/A,#N/A,FALSE,"WELDER.XLS"}</definedName>
    <definedName localSheetId="16" name="CURVE">{#N/A,#N/A,FALSE,"COVER1.XLS ";#N/A,#N/A,FALSE,"RACT1.XLS";#N/A,#N/A,FALSE,"RACT2.XLS";#N/A,#N/A,FALSE,"ECCMP";#N/A,#N/A,FALSE,"WELDER.XLS"}</definedName>
    <definedName name="CURVE">{#N/A,#N/A,FALSE,"COVER1.XLS ";#N/A,#N/A,FALSE,"RACT1.XLS";#N/A,#N/A,FALSE,"RACT2.XLS";#N/A,#N/A,FALSE,"ECCMP";#N/A,#N/A,FALSE,"WELDER.XLS"}</definedName>
    <definedName name="CV">#NAME?</definedName>
    <definedName localSheetId="11" name="d31z">{#N/A,#N/A,FALSE,"mgtsum.XLS";#N/A,#N/A,FALSE,"CAPONE";#N/A,#N/A,FALSE,"CAPTWO";#N/A,#N/A,FALSE,"CAPTHREE"}</definedName>
    <definedName localSheetId="16" name="d31z">{#N/A,#N/A,FALSE,"mgtsum.XLS";#N/A,#N/A,FALSE,"CAPONE";#N/A,#N/A,FALSE,"CAPTWO";#N/A,#N/A,FALSE,"CAPTHREE"}</definedName>
    <definedName name="d31z">{#N/A,#N/A,FALSE,"mgtsum.XLS";#N/A,#N/A,FALSE,"CAPONE";#N/A,#N/A,FALSE,"CAPTWO";#N/A,#N/A,FALSE,"CAPTHREE"}</definedName>
    <definedName localSheetId="11" name="da">{#N/A,#N/A,TRUE,"Front";#N/A,#N/A,TRUE,"Simple Letter";#N/A,#N/A,TRUE,"Inside";#N/A,#N/A,TRUE,"Contents";#N/A,#N/A,TRUE,"Basis";#N/A,#N/A,TRUE,"Inclusions";#N/A,#N/A,TRUE,"Exclusions";#N/A,#N/A,TRUE,"Areas";#N/A,#N/A,TRUE,"Summary";#N/A,#N/A,TRUE,"Detail"}</definedName>
    <definedName localSheetId="16" name="da">{#N/A,#N/A,TRUE,"Front";#N/A,#N/A,TRUE,"Simple Letter";#N/A,#N/A,TRUE,"Inside";#N/A,#N/A,TRUE,"Contents";#N/A,#N/A,TRUE,"Basis";#N/A,#N/A,TRUE,"Inclusions";#N/A,#N/A,TRUE,"Exclusions";#N/A,#N/A,TRUE,"Areas";#N/A,#N/A,TRUE,"Summary";#N/A,#N/A,TRUE,"Detail"}</definedName>
    <definedName name="da">{#N/A,#N/A,TRUE,"Front";#N/A,#N/A,TRUE,"Simple Letter";#N/A,#N/A,TRUE,"Inside";#N/A,#N/A,TRUE,"Contents";#N/A,#N/A,TRUE,"Basis";#N/A,#N/A,TRUE,"Inclusions";#N/A,#N/A,TRUE,"Exclusions";#N/A,#N/A,TRUE,"Areas";#N/A,#N/A,TRUE,"Summary";#N/A,#N/A,TRUE,"Detail"}</definedName>
    <definedName localSheetId="11" name="dasd">{"'Bill No. 7'!$A$1:$G$32"}</definedName>
    <definedName localSheetId="16" name="dasd">{"'Bill No. 7'!$A$1:$G$32"}</definedName>
    <definedName name="dasd">{"'Bill No. 7'!$A$1:$G$32"}</definedName>
    <definedName localSheetId="11" name="DCI">{#N/A,#N/A,TRUE,"Front";#N/A,#N/A,TRUE,"Simple Letter";#N/A,#N/A,TRUE,"Inside";#N/A,#N/A,TRUE,"Contents";#N/A,#N/A,TRUE,"Basis";#N/A,#N/A,TRUE,"Inclusions";#N/A,#N/A,TRUE,"Exclusions";#N/A,#N/A,TRUE,"Areas";#N/A,#N/A,TRUE,"Summary";#N/A,#N/A,TRUE,"Detail"}</definedName>
    <definedName localSheetId="16" name="DCI">{#N/A,#N/A,TRUE,"Front";#N/A,#N/A,TRUE,"Simple Letter";#N/A,#N/A,TRUE,"Inside";#N/A,#N/A,TRUE,"Contents";#N/A,#N/A,TRUE,"Basis";#N/A,#N/A,TRUE,"Inclusions";#N/A,#N/A,TRUE,"Exclusions";#N/A,#N/A,TRUE,"Areas";#N/A,#N/A,TRUE,"Summary";#N/A,#N/A,TRUE,"Detail"}</definedName>
    <definedName name="DCI">{#N/A,#N/A,TRUE,"Front";#N/A,#N/A,TRUE,"Simple Letter";#N/A,#N/A,TRUE,"Inside";#N/A,#N/A,TRUE,"Contents";#N/A,#N/A,TRUE,"Basis";#N/A,#N/A,TRUE,"Inclusions";#N/A,#N/A,TRUE,"Exclusions";#N/A,#N/A,TRUE,"Areas";#N/A,#N/A,TRUE,"Summary";#N/A,#N/A,TRUE,"Detail"}</definedName>
    <definedName localSheetId="11" name="DCI_1">{#N/A,#N/A,TRUE,"Front";#N/A,#N/A,TRUE,"Simple Letter";#N/A,#N/A,TRUE,"Inside";#N/A,#N/A,TRUE,"Contents";#N/A,#N/A,TRUE,"Basis";#N/A,#N/A,TRUE,"Inclusions";#N/A,#N/A,TRUE,"Exclusions";#N/A,#N/A,TRUE,"Areas";#N/A,#N/A,TRUE,"Summary";#N/A,#N/A,TRUE,"Detail"}</definedName>
    <definedName localSheetId="16" name="DCI_1">{#N/A,#N/A,TRUE,"Front";#N/A,#N/A,TRUE,"Simple Letter";#N/A,#N/A,TRUE,"Inside";#N/A,#N/A,TRUE,"Contents";#N/A,#N/A,TRUE,"Basis";#N/A,#N/A,TRUE,"Inclusions";#N/A,#N/A,TRUE,"Exclusions";#N/A,#N/A,TRUE,"Areas";#N/A,#N/A,TRUE,"Summary";#N/A,#N/A,TRUE,"Detail"}</definedName>
    <definedName name="DCI_1">{#N/A,#N/A,TRUE,"Front";#N/A,#N/A,TRUE,"Simple Letter";#N/A,#N/A,TRUE,"Inside";#N/A,#N/A,TRUE,"Contents";#N/A,#N/A,TRUE,"Basis";#N/A,#N/A,TRUE,"Inclusions";#N/A,#N/A,TRUE,"Exclusions";#N/A,#N/A,TRUE,"Areas";#N/A,#N/A,TRUE,"Summary";#N/A,#N/A,TRUE,"Detail"}</definedName>
    <definedName localSheetId="11" name="dcit">{#N/A,#N/A,TRUE,"Front";#N/A,#N/A,TRUE,"Simple Letter";#N/A,#N/A,TRUE,"Inside";#N/A,#N/A,TRUE,"Contents";#N/A,#N/A,TRUE,"Basis";#N/A,#N/A,TRUE,"Inclusions";#N/A,#N/A,TRUE,"Exclusions";#N/A,#N/A,TRUE,"Areas";#N/A,#N/A,TRUE,"Summary";#N/A,#N/A,TRUE,"Detail"}</definedName>
    <definedName localSheetId="16" name="dcit">{#N/A,#N/A,TRUE,"Front";#N/A,#N/A,TRUE,"Simple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localSheetId="11" name="DCLAB">{#N/A,#N/A,TRUE,"Front";#N/A,#N/A,TRUE,"Simple Letter";#N/A,#N/A,TRUE,"Inside";#N/A,#N/A,TRUE,"Contents";#N/A,#N/A,TRUE,"Basis";#N/A,#N/A,TRUE,"Inclusions";#N/A,#N/A,TRUE,"Exclusions";#N/A,#N/A,TRUE,"Areas";#N/A,#N/A,TRUE,"Summary";#N/A,#N/A,TRUE,"Detail"}</definedName>
    <definedName localSheetId="16" name="DCLAB">{#N/A,#N/A,TRUE,"Front";#N/A,#N/A,TRUE,"Simple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localSheetId="11" name="dclabc">{#N/A,#N/A,TRUE,"Front";#N/A,#N/A,TRUE,"Simple Letter";#N/A,#N/A,TRUE,"Inside";#N/A,#N/A,TRUE,"Contents";#N/A,#N/A,TRUE,"Basis";#N/A,#N/A,TRUE,"Inclusions";#N/A,#N/A,TRUE,"Exclusions";#N/A,#N/A,TRUE,"Areas";#N/A,#N/A,TRUE,"Summary";#N/A,#N/A,TRUE,"Detail"}</definedName>
    <definedName localSheetId="16" name="dclabc">{#N/A,#N/A,TRUE,"Front";#N/A,#N/A,TRUE,"Simple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localSheetId="11" name="de">{#N/A,#N/A,TRUE,"Front";#N/A,#N/A,TRUE,"Simple Letter";#N/A,#N/A,TRUE,"Inside";#N/A,#N/A,TRUE,"Contents";#N/A,#N/A,TRUE,"Basis";#N/A,#N/A,TRUE,"Inclusions";#N/A,#N/A,TRUE,"Exclusions";#N/A,#N/A,TRUE,"Areas";#N/A,#N/A,TRUE,"Summary";#N/A,#N/A,TRUE,"Detail"}</definedName>
    <definedName localSheetId="16" name="de">{#N/A,#N/A,TRUE,"Front";#N/A,#N/A,TRUE,"Simple Letter";#N/A,#N/A,TRUE,"Inside";#N/A,#N/A,TRUE,"Contents";#N/A,#N/A,TRUE,"Basis";#N/A,#N/A,TRUE,"Inclusions";#N/A,#N/A,TRUE,"Exclusions";#N/A,#N/A,TRUE,"Areas";#N/A,#N/A,TRUE,"Summary";#N/A,#N/A,TRUE,"Detail"}</definedName>
    <definedName name="de">{#N/A,#N/A,TRUE,"Front";#N/A,#N/A,TRUE,"Simple Letter";#N/A,#N/A,TRUE,"Inside";#N/A,#N/A,TRUE,"Contents";#N/A,#N/A,TRUE,"Basis";#N/A,#N/A,TRUE,"Inclusions";#N/A,#N/A,TRUE,"Exclusions";#N/A,#N/A,TRUE,"Areas";#N/A,#N/A,TRUE,"Summary";#N/A,#N/A,TRUE,"Detail"}</definedName>
    <definedName localSheetId="11" name="dear">{#N/A,#N/A,TRUE,"Front";#N/A,#N/A,TRUE,"Simple Letter";#N/A,#N/A,TRUE,"Inside";#N/A,#N/A,TRUE,"Contents";#N/A,#N/A,TRUE,"Basis";#N/A,#N/A,TRUE,"Inclusions";#N/A,#N/A,TRUE,"Exclusions";#N/A,#N/A,TRUE,"Areas";#N/A,#N/A,TRUE,"Summary";#N/A,#N/A,TRUE,"Detail"}</definedName>
    <definedName localSheetId="16" name="dear">{#N/A,#N/A,TRUE,"Front";#N/A,#N/A,TRUE,"Simple Letter";#N/A,#N/A,TRUE,"Inside";#N/A,#N/A,TRUE,"Contents";#N/A,#N/A,TRUE,"Basis";#N/A,#N/A,TRUE,"Inclusions";#N/A,#N/A,TRUE,"Exclusions";#N/A,#N/A,TRUE,"Areas";#N/A,#N/A,TRUE,"Summary";#N/A,#N/A,TRUE,"Detail"}</definedName>
    <definedName name="dear">{#N/A,#N/A,TRUE,"Front";#N/A,#N/A,TRUE,"Simple Letter";#N/A,#N/A,TRUE,"Inside";#N/A,#N/A,TRUE,"Contents";#N/A,#N/A,TRUE,"Basis";#N/A,#N/A,TRUE,"Inclusions";#N/A,#N/A,TRUE,"Exclusions";#N/A,#N/A,TRUE,"Areas";#N/A,#N/A,TRUE,"Summary";#N/A,#N/A,TRUE,"Detail"}</definedName>
    <definedName localSheetId="11" name="deer">{#N/A,#N/A,TRUE,"Front";#N/A,#N/A,TRUE,"Simple Letter";#N/A,#N/A,TRUE,"Inside";#N/A,#N/A,TRUE,"Contents";#N/A,#N/A,TRUE,"Basis";#N/A,#N/A,TRUE,"Inclusions";#N/A,#N/A,TRUE,"Exclusions";#N/A,#N/A,TRUE,"Areas";#N/A,#N/A,TRUE,"Summary";#N/A,#N/A,TRUE,"Detail"}</definedName>
    <definedName localSheetId="16" name="deer">{#N/A,#N/A,TRUE,"Front";#N/A,#N/A,TRUE,"Simple Letter";#N/A,#N/A,TRUE,"Inside";#N/A,#N/A,TRUE,"Contents";#N/A,#N/A,TRUE,"Basis";#N/A,#N/A,TRUE,"Inclusions";#N/A,#N/A,TRUE,"Exclusions";#N/A,#N/A,TRUE,"Areas";#N/A,#N/A,TRUE,"Summary";#N/A,#N/A,TRUE,"Detail"}</definedName>
    <definedName name="deer">{#N/A,#N/A,TRUE,"Front";#N/A,#N/A,TRUE,"Simple Letter";#N/A,#N/A,TRUE,"Inside";#N/A,#N/A,TRUE,"Contents";#N/A,#N/A,TRUE,"Basis";#N/A,#N/A,TRUE,"Inclusions";#N/A,#N/A,TRUE,"Exclusions";#N/A,#N/A,TRUE,"Areas";#N/A,#N/A,TRUE,"Summary";#N/A,#N/A,TRUE,"Detail"}</definedName>
    <definedName localSheetId="11" name="def">{#N/A,#N/A,TRUE,"Front";#N/A,#N/A,TRUE,"Simple Letter";#N/A,#N/A,TRUE,"Inside";#N/A,#N/A,TRUE,"Contents";#N/A,#N/A,TRUE,"Basis";#N/A,#N/A,TRUE,"Inclusions";#N/A,#N/A,TRUE,"Exclusions";#N/A,#N/A,TRUE,"Areas";#N/A,#N/A,TRUE,"Summary";#N/A,#N/A,TRUE,"Detail"}</definedName>
    <definedName localSheetId="16" name="def">{#N/A,#N/A,TRUE,"Front";#N/A,#N/A,TRUE,"Simple Letter";#N/A,#N/A,TRUE,"Inside";#N/A,#N/A,TRUE,"Contents";#N/A,#N/A,TRUE,"Basis";#N/A,#N/A,TRUE,"Inclusions";#N/A,#N/A,TRUE,"Exclusions";#N/A,#N/A,TRUE,"Areas";#N/A,#N/A,TRUE,"Summary";#N/A,#N/A,TRUE,"Detail"}</definedName>
    <definedName name="def">{#N/A,#N/A,TRUE,"Front";#N/A,#N/A,TRUE,"Simple Letter";#N/A,#N/A,TRUE,"Inside";#N/A,#N/A,TRUE,"Contents";#N/A,#N/A,TRUE,"Basis";#N/A,#N/A,TRUE,"Inclusions";#N/A,#N/A,TRUE,"Exclusions";#N/A,#N/A,TRUE,"Areas";#N/A,#N/A,TRUE,"Summary";#N/A,#N/A,TRUE,"Detail"}</definedName>
    <definedName localSheetId="11" name="Dell">{#N/A,#N/A,TRUE,"Front";#N/A,#N/A,TRUE,"Simple Letter";#N/A,#N/A,TRUE,"Inside";#N/A,#N/A,TRUE,"Contents";#N/A,#N/A,TRUE,"Basis";#N/A,#N/A,TRUE,"Inclusions";#N/A,#N/A,TRUE,"Exclusions";#N/A,#N/A,TRUE,"Areas";#N/A,#N/A,TRUE,"Summary";#N/A,#N/A,TRUE,"Detail"}</definedName>
    <definedName localSheetId="16" name="Dell">{#N/A,#N/A,TRUE,"Front";#N/A,#N/A,TRUE,"Simple Letter";#N/A,#N/A,TRUE,"Inside";#N/A,#N/A,TRUE,"Contents";#N/A,#N/A,TRUE,"Basis";#N/A,#N/A,TRUE,"Inclusions";#N/A,#N/A,TRUE,"Exclusions";#N/A,#N/A,TRUE,"Areas";#N/A,#N/A,TRUE,"Summary";#N/A,#N/A,TRUE,"Detail"}</definedName>
    <definedName name="Dell">{#N/A,#N/A,TRUE,"Front";#N/A,#N/A,TRUE,"Simple Letter";#N/A,#N/A,TRUE,"Inside";#N/A,#N/A,TRUE,"Contents";#N/A,#N/A,TRUE,"Basis";#N/A,#N/A,TRUE,"Inclusions";#N/A,#N/A,TRUE,"Exclusions";#N/A,#N/A,TRUE,"Areas";#N/A,#N/A,TRUE,"Summary";#N/A,#N/A,TRUE,"Detail"}</definedName>
    <definedName name="Denomination">1</definedName>
    <definedName localSheetId="11" name="DESILTING">{#N/A,#N/A,FALSE,"abs";#N/A,#N/A,FALSE,"Annex-I";#N/A,#N/A,FALSE,"Annex-II";#N/A,#N/A,FALSE,"Annex-III";#N/A,#N/A,FALSE,"Annex-IV";#N/A,#N/A,FALSE,"Annex-V";#N/A,#N/A,FALSE,"Annex-VI"}</definedName>
    <definedName localSheetId="16"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localSheetId="11" name="dfd">{#N/A,#N/A,TRUE,"Front";#N/A,#N/A,TRUE,"Simple Letter";#N/A,#N/A,TRUE,"Inside";#N/A,#N/A,TRUE,"Contents";#N/A,#N/A,TRUE,"Basis";#N/A,#N/A,TRUE,"Inclusions";#N/A,#N/A,TRUE,"Exclusions";#N/A,#N/A,TRUE,"Areas";#N/A,#N/A,TRUE,"Summary";#N/A,#N/A,TRUE,"Detail"}</definedName>
    <definedName localSheetId="16" name="dfd">{#N/A,#N/A,TRUE,"Front";#N/A,#N/A,TRUE,"Simple Letter";#N/A,#N/A,TRUE,"Inside";#N/A,#N/A,TRUE,"Contents";#N/A,#N/A,TRUE,"Basis";#N/A,#N/A,TRUE,"Inclusions";#N/A,#N/A,TRUE,"Exclusions";#N/A,#N/A,TRUE,"Areas";#N/A,#N/A,TRUE,"Summary";#N/A,#N/A,TRUE,"Detail"}</definedName>
    <definedName name="dfd">{#N/A,#N/A,TRUE,"Front";#N/A,#N/A,TRUE,"Simple Letter";#N/A,#N/A,TRUE,"Inside";#N/A,#N/A,TRUE,"Contents";#N/A,#N/A,TRUE,"Basis";#N/A,#N/A,TRUE,"Inclusions";#N/A,#N/A,TRUE,"Exclusions";#N/A,#N/A,TRUE,"Areas";#N/A,#N/A,TRUE,"Summary";#N/A,#N/A,TRUE,"Detail"}</definedName>
    <definedName localSheetId="11" name="dfg">{#N/A,#N/A,FALSE,"gc (2)"}</definedName>
    <definedName localSheetId="16" name="dfg">{#N/A,#N/A,FALSE,"gc (2)"}</definedName>
    <definedName name="dfg">{#N/A,#N/A,FALSE,"gc (2)"}</definedName>
    <definedName localSheetId="11" name="dfgg">{#N/A,#N/A,FALSE,"gc (2)"}</definedName>
    <definedName localSheetId="16" name="dfgg">{#N/A,#N/A,FALSE,"gc (2)"}</definedName>
    <definedName name="dfgg">{#N/A,#N/A,FALSE,"gc (2)"}</definedName>
    <definedName localSheetId="11" name="dfhfh">{#N/A,#N/A,TRUE,"Front";#N/A,#N/A,TRUE,"Simple Letter";#N/A,#N/A,TRUE,"Inside";#N/A,#N/A,TRUE,"Contents";#N/A,#N/A,TRUE,"Basis";#N/A,#N/A,TRUE,"Inclusions";#N/A,#N/A,TRUE,"Exclusions";#N/A,#N/A,TRUE,"Areas";#N/A,#N/A,TRUE,"Summary";#N/A,#N/A,TRUE,"Detail"}</definedName>
    <definedName localSheetId="16" name="dfhfh">{#N/A,#N/A,TRUE,"Front";#N/A,#N/A,TRUE,"Simple Letter";#N/A,#N/A,TRUE,"Inside";#N/A,#N/A,TRUE,"Contents";#N/A,#N/A,TRUE,"Basis";#N/A,#N/A,TRUE,"Inclusions";#N/A,#N/A,TRUE,"Exclusions";#N/A,#N/A,TRUE,"Areas";#N/A,#N/A,TRUE,"Summary";#N/A,#N/A,TRUE,"Detail"}</definedName>
    <definedName name="dfhfh">{#N/A,#N/A,TRUE,"Front";#N/A,#N/A,TRUE,"Simple Letter";#N/A,#N/A,TRUE,"Inside";#N/A,#N/A,TRUE,"Contents";#N/A,#N/A,TRUE,"Basis";#N/A,#N/A,TRUE,"Inclusions";#N/A,#N/A,TRUE,"Exclusions";#N/A,#N/A,TRUE,"Areas";#N/A,#N/A,TRUE,"Summary";#N/A,#N/A,TRUE,"Detail"}</definedName>
    <definedName localSheetId="11" name="DFL">{#N/A,#N/A,TRUE,"Capex Summ";#N/A,#N/A,TRUE,"Essential Works.tw";#N/A,#N/A,TRUE,"Desirable Works.tw";#N/A,#N/A,TRUE,"Essential Works.rt";#N/A,#N/A,TRUE,"Desirable Works.rt";#N/A,#N/A,TRUE,"Mthly";#N/A,#N/A,TRUE,"Essential Works.ht";#N/A,#N/A,TRUE,"Desirable Works.ht";#N/A,#N/A,TRUE,"Incentives"}</definedName>
    <definedName localSheetId="16" name="DFL">{#N/A,#N/A,TRUE,"Capex Summ";#N/A,#N/A,TRUE,"Essential Works.tw";#N/A,#N/A,TRUE,"Desirable Works.tw";#N/A,#N/A,TRUE,"Essential Works.rt";#N/A,#N/A,TRUE,"Desirable Works.rt";#N/A,#N/A,TRUE,"Mthly";#N/A,#N/A,TRUE,"Essential Works.ht";#N/A,#N/A,TRUE,"Desirable Works.ht";#N/A,#N/A,TRUE,"Incentives"}</definedName>
    <definedName name="DFL">{#N/A,#N/A,TRUE,"Capex Summ";#N/A,#N/A,TRUE,"Essential Works.tw";#N/A,#N/A,TRUE,"Desirable Works.tw";#N/A,#N/A,TRUE,"Essential Works.rt";#N/A,#N/A,TRUE,"Desirable Works.rt";#N/A,#N/A,TRUE,"Mthly";#N/A,#N/A,TRUE,"Essential Works.ht";#N/A,#N/A,TRUE,"Desirable Works.ht";#N/A,#N/A,TRUE,"Incentives"}</definedName>
    <definedName localSheetId="11" name="dfsf">{#N/A,#N/A,TRUE,"Front";#N/A,#N/A,TRUE,"Simple Letter";#N/A,#N/A,TRUE,"Inside";#N/A,#N/A,TRUE,"Contents";#N/A,#N/A,TRUE,"Basis";#N/A,#N/A,TRUE,"Inclusions";#N/A,#N/A,TRUE,"Exclusions";#N/A,#N/A,TRUE,"Areas";#N/A,#N/A,TRUE,"Summary";#N/A,#N/A,TRUE,"Detail"}</definedName>
    <definedName localSheetId="16" name="dfsf">{#N/A,#N/A,TRUE,"Front";#N/A,#N/A,TRUE,"Simple Letter";#N/A,#N/A,TRUE,"Inside";#N/A,#N/A,TRUE,"Contents";#N/A,#N/A,TRUE,"Basis";#N/A,#N/A,TRUE,"Inclusions";#N/A,#N/A,TRUE,"Exclusions";#N/A,#N/A,TRUE,"Areas";#N/A,#N/A,TRUE,"Summary";#N/A,#N/A,TRUE,"Detail"}</definedName>
    <definedName name="dfsf">{#N/A,#N/A,TRUE,"Front";#N/A,#N/A,TRUE,"Simple Letter";#N/A,#N/A,TRUE,"Inside";#N/A,#N/A,TRUE,"Contents";#N/A,#N/A,TRUE,"Basis";#N/A,#N/A,TRUE,"Inclusions";#N/A,#N/A,TRUE,"Exclusions";#N/A,#N/A,TRUE,"Areas";#N/A,#N/A,TRUE,"Summary";#N/A,#N/A,TRUE,"Detail"}</definedName>
    <definedName localSheetId="11" name="dgfgfd">{#N/A,#N/A,FALSE,"COVER.XLS";#N/A,#N/A,FALSE,"RACT1.XLS";#N/A,#N/A,FALSE,"RACT2.XLS";#N/A,#N/A,FALSE,"ECCMP";#N/A,#N/A,FALSE,"WELDER.XLS"}</definedName>
    <definedName localSheetId="16" name="dgfgfd">{#N/A,#N/A,FALSE,"COVER.XLS";#N/A,#N/A,FALSE,"RACT1.XLS";#N/A,#N/A,FALSE,"RACT2.XLS";#N/A,#N/A,FALSE,"ECCMP";#N/A,#N/A,FALSE,"WELDER.XLS"}</definedName>
    <definedName name="dgfgfd">{#N/A,#N/A,FALSE,"COVER.XLS";#N/A,#N/A,FALSE,"RACT1.XLS";#N/A,#N/A,FALSE,"RACT2.XLS";#N/A,#N/A,FALSE,"ECCMP";#N/A,#N/A,FALSE,"WELDER.XLS"}</definedName>
    <definedName localSheetId="11" name="dghkl">{"'Bill No. 7'!$A$1:$G$32"}</definedName>
    <definedName localSheetId="16" name="dghkl">{"'Bill No. 7'!$A$1:$G$32"}</definedName>
    <definedName name="dghkl">{"'Bill No. 7'!$A$1:$G$32"}</definedName>
    <definedName localSheetId="11" name="dgk">{#N/A,#N/A,TRUE,"Front";#N/A,#N/A,TRUE,"Simple Letter";#N/A,#N/A,TRUE,"Inside";#N/A,#N/A,TRUE,"Contents";#N/A,#N/A,TRUE,"Basis";#N/A,#N/A,TRUE,"Inclusions";#N/A,#N/A,TRUE,"Exclusions";#N/A,#N/A,TRUE,"Areas";#N/A,#N/A,TRUE,"Summary";#N/A,#N/A,TRUE,"Detail"}</definedName>
    <definedName localSheetId="16" name="dgk">{#N/A,#N/A,TRUE,"Front";#N/A,#N/A,TRUE,"Simple Letter";#N/A,#N/A,TRUE,"Inside";#N/A,#N/A,TRUE,"Contents";#N/A,#N/A,TRUE,"Basis";#N/A,#N/A,TRUE,"Inclusions";#N/A,#N/A,TRUE,"Exclusions";#N/A,#N/A,TRUE,"Areas";#N/A,#N/A,TRUE,"Summary";#N/A,#N/A,TRUE,"Detail"}</definedName>
    <definedName name="dgk">{#N/A,#N/A,TRUE,"Front";#N/A,#N/A,TRUE,"Simple Letter";#N/A,#N/A,TRUE,"Inside";#N/A,#N/A,TRUE,"Contents";#N/A,#N/A,TRUE,"Basis";#N/A,#N/A,TRUE,"Inclusions";#N/A,#N/A,TRUE,"Exclusions";#N/A,#N/A,TRUE,"Areas";#N/A,#N/A,TRUE,"Summary";#N/A,#N/A,TRUE,"Detail"}</definedName>
    <definedName localSheetId="11" name="DHTML">{"'Sheet1'!$A$4386:$N$4591"}</definedName>
    <definedName localSheetId="16" name="DHTML">{"'Sheet1'!$A$4386:$N$4591"}</definedName>
    <definedName name="DHTML">{"'Sheet1'!$A$4386:$N$4591"}</definedName>
    <definedName localSheetId="11" name="djfghf">{#N/A,#N/A,TRUE,"Front";#N/A,#N/A,TRUE,"Simple Letter";#N/A,#N/A,TRUE,"Inside";#N/A,#N/A,TRUE,"Contents";#N/A,#N/A,TRUE,"Basis";#N/A,#N/A,TRUE,"Inclusions";#N/A,#N/A,TRUE,"Exclusions";#N/A,#N/A,TRUE,"Areas";#N/A,#N/A,TRUE,"Summary";#N/A,#N/A,TRUE,"Detail"}</definedName>
    <definedName localSheetId="16" name="djfghf">{#N/A,#N/A,TRUE,"Front";#N/A,#N/A,TRUE,"Simple Letter";#N/A,#N/A,TRUE,"Inside";#N/A,#N/A,TRUE,"Contents";#N/A,#N/A,TRUE,"Basis";#N/A,#N/A,TRUE,"Inclusions";#N/A,#N/A,TRUE,"Exclusions";#N/A,#N/A,TRUE,"Areas";#N/A,#N/A,TRUE,"Summary";#N/A,#N/A,TRUE,"Detail"}</definedName>
    <definedName name="djfghf">{#N/A,#N/A,TRUE,"Front";#N/A,#N/A,TRUE,"Simple Letter";#N/A,#N/A,TRUE,"Inside";#N/A,#N/A,TRUE,"Contents";#N/A,#N/A,TRUE,"Basis";#N/A,#N/A,TRUE,"Inclusions";#N/A,#N/A,TRUE,"Exclusions";#N/A,#N/A,TRUE,"Areas";#N/A,#N/A,TRUE,"Summary";#N/A,#N/A,TRUE,"Detail"}</definedName>
    <definedName localSheetId="11" name="dn">{#N/A,#N/A,FALSE,"COVER1.XLS ";#N/A,#N/A,FALSE,"RACT1.XLS";#N/A,#N/A,FALSE,"RACT2.XLS";#N/A,#N/A,FALSE,"ECCMP";#N/A,#N/A,FALSE,"WELDER.XLS"}</definedName>
    <definedName localSheetId="16" name="dn">{#N/A,#N/A,FALSE,"COVER1.XLS ";#N/A,#N/A,FALSE,"RACT1.XLS";#N/A,#N/A,FALSE,"RACT2.XLS";#N/A,#N/A,FALSE,"ECCMP";#N/A,#N/A,FALSE,"WELDER.XLS"}</definedName>
    <definedName name="dn">{#N/A,#N/A,FALSE,"COVER1.XLS ";#N/A,#N/A,FALSE,"RACT1.XLS";#N/A,#N/A,FALSE,"RACT2.XLS";#N/A,#N/A,FALSE,"ECCMP";#N/A,#N/A,FALSE,"WELDER.XLS"}</definedName>
    <definedName localSheetId="11" name="doitg">{#N/A,#N/A,TRUE,"Front";#N/A,#N/A,TRUE,"Simple Letter";#N/A,#N/A,TRUE,"Inside";#N/A,#N/A,TRUE,"Contents";#N/A,#N/A,TRUE,"Basis";#N/A,#N/A,TRUE,"Inclusions";#N/A,#N/A,TRUE,"Exclusions";#N/A,#N/A,TRUE,"Areas";#N/A,#N/A,TRUE,"Summary";#N/A,#N/A,TRUE,"Detail"}</definedName>
    <definedName localSheetId="16" name="doitg">{#N/A,#N/A,TRUE,"Front";#N/A,#N/A,TRUE,"Simple Letter";#N/A,#N/A,TRUE,"Inside";#N/A,#N/A,TRUE,"Contents";#N/A,#N/A,TRUE,"Basis";#N/A,#N/A,TRUE,"Inclusions";#N/A,#N/A,TRUE,"Exclusions";#N/A,#N/A,TRUE,"Areas";#N/A,#N/A,TRUE,"Summary";#N/A,#N/A,TRUE,"Detail"}</definedName>
    <definedName name="doitg">{#N/A,#N/A,TRUE,"Front";#N/A,#N/A,TRUE,"Simple Letter";#N/A,#N/A,TRUE,"Inside";#N/A,#N/A,TRUE,"Contents";#N/A,#N/A,TRUE,"Basis";#N/A,#N/A,TRUE,"Inclusions";#N/A,#N/A,TRUE,"Exclusions";#N/A,#N/A,TRUE,"Areas";#N/A,#N/A,TRUE,"Summary";#N/A,#N/A,TRUE,"Detail"}</definedName>
    <definedName localSheetId="11" name="dover">{#N/A,#N/A,FALSE,"mpph1";#N/A,#N/A,FALSE,"mpmseb";#N/A,#N/A,FALSE,"mpph2"}</definedName>
    <definedName localSheetId="16" name="dover">{#N/A,#N/A,FALSE,"mpph1";#N/A,#N/A,FALSE,"mpmseb";#N/A,#N/A,FALSE,"mpph2"}</definedName>
    <definedName name="dover">{#N/A,#N/A,FALSE,"mpph1";#N/A,#N/A,FALSE,"mpmseb";#N/A,#N/A,FALSE,"mpph2"}</definedName>
    <definedName localSheetId="11" name="DPFLSDPFL">{#N/A,#N/A,FALSE,"530&amp;120Consol";#N/A,#N/A,FALSE,"530aplan";#N/A,#N/A,FALSE,"120aplan";#N/A,#N/A,FALSE,"mgmt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localSheetId="16" name="DPFLSDPFL">{#N/A,#N/A,FALSE,"530&amp;120Consol";#N/A,#N/A,FALSE,"530aplan";#N/A,#N/A,FALSE,"120aplan";#N/A,#N/A,FALSE,"mgmt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localSheetId="11" name="drhhjgjgjgrj">{#N/A,#N/A,TRUE,"Front";#N/A,#N/A,TRUE,"Simple Letter";#N/A,#N/A,TRUE,"Inside";#N/A,#N/A,TRUE,"Contents";#N/A,#N/A,TRUE,"Basis";#N/A,#N/A,TRUE,"Inclusions";#N/A,#N/A,TRUE,"Exclusions";#N/A,#N/A,TRUE,"Areas";#N/A,#N/A,TRUE,"Summary";#N/A,#N/A,TRUE,"Detail"}</definedName>
    <definedName localSheetId="16" name="drhhjgjgjgrj">{#N/A,#N/A,TRUE,"Front";#N/A,#N/A,TRUE,"Simple Letter";#N/A,#N/A,TRUE,"Inside";#N/A,#N/A,TRUE,"Contents";#N/A,#N/A,TRUE,"Basis";#N/A,#N/A,TRUE,"Inclusions";#N/A,#N/A,TRUE,"Exclusions";#N/A,#N/A,TRUE,"Areas";#N/A,#N/A,TRUE,"Summary";#N/A,#N/A,TRUE,"Detail"}</definedName>
    <definedName name="drhhjgjgjgrj">{#N/A,#N/A,TRUE,"Front";#N/A,#N/A,TRUE,"Simple Letter";#N/A,#N/A,TRUE,"Inside";#N/A,#N/A,TRUE,"Contents";#N/A,#N/A,TRUE,"Basis";#N/A,#N/A,TRUE,"Inclusions";#N/A,#N/A,TRUE,"Exclusions";#N/A,#N/A,TRUE,"Areas";#N/A,#N/A,TRUE,"Summary";#N/A,#N/A,TRUE,"Detail"}</definedName>
    <definedName localSheetId="11" name="dsadaD">{#N/A,#N/A,FALSE,"COVER1.XLS ";#N/A,#N/A,FALSE,"RACT1.XLS";#N/A,#N/A,FALSE,"RACT2.XLS";#N/A,#N/A,FALSE,"ECCMP";#N/A,#N/A,FALSE,"WELDER.XLS"}</definedName>
    <definedName localSheetId="16" name="dsadaD">{#N/A,#N/A,FALSE,"COVER1.XLS ";#N/A,#N/A,FALSE,"RACT1.XLS";#N/A,#N/A,FALSE,"RACT2.XLS";#N/A,#N/A,FALSE,"ECCMP";#N/A,#N/A,FALSE,"WELDER.XLS"}</definedName>
    <definedName name="dsadaD">{#N/A,#N/A,FALSE,"COVER1.XLS ";#N/A,#N/A,FALSE,"RACT1.XLS";#N/A,#N/A,FALSE,"RACT2.XLS";#N/A,#N/A,FALSE,"ECCMP";#N/A,#N/A,FALSE,"WELDER.XLS"}</definedName>
    <definedName localSheetId="11" name="dsfkljsd">{#N/A,#N/A,TRUE,"Capex Summ";#N/A,#N/A,TRUE,"Essential Works.tw";#N/A,#N/A,TRUE,"Desirable Works.tw";#N/A,#N/A,TRUE,"Essential Works.rt";#N/A,#N/A,TRUE,"Desirable Works.rt";#N/A,#N/A,TRUE,"Mthly";#N/A,#N/A,TRUE,"Essential Works.ht";#N/A,#N/A,TRUE,"Desirable Works.ht";#N/A,#N/A,TRUE,"Incentives"}</definedName>
    <definedName localSheetId="16" name="dsfkljsd">{#N/A,#N/A,TRUE,"Capex Summ";#N/A,#N/A,TRUE,"Essential Works.tw";#N/A,#N/A,TRUE,"Desirable Works.tw";#N/A,#N/A,TRUE,"Essential Works.rt";#N/A,#N/A,TRUE,"Desirable Works.rt";#N/A,#N/A,TRUE,"Mthly";#N/A,#N/A,TRUE,"Essential Works.ht";#N/A,#N/A,TRUE,"Desirable Works.ht";#N/A,#N/A,TRUE,"Incentives"}</definedName>
    <definedName name="dsfkljsd">{#N/A,#N/A,TRUE,"Capex Summ";#N/A,#N/A,TRUE,"Essential Works.tw";#N/A,#N/A,TRUE,"Desirable Works.tw";#N/A,#N/A,TRUE,"Essential Works.rt";#N/A,#N/A,TRUE,"Desirable Works.rt";#N/A,#N/A,TRUE,"Mthly";#N/A,#N/A,TRUE,"Essential Works.ht";#N/A,#N/A,TRUE,"Desirable Works.ht";#N/A,#N/A,TRUE,"Incentives"}</definedName>
    <definedName localSheetId="11" name="dsgsdgsd">{#N/A,#N/A,FALSE,"5YRASSPl - consol'd";#N/A,#N/A,FALSE,"5YRASSPl - hotel";#N/A,#N/A,FALSE,"5YRASSPl - excl htl";#N/A,#N/A,FALSE,"VarReport";#N/A,#N/A,FALSE,"Sensitivity";#N/A,#N/A,FALSE,"House View ";#N/A,#N/A,FALSE,"KPI"}</definedName>
    <definedName localSheetId="16" name="dsgsdgsd">{#N/A,#N/A,FALSE,"5YRASSPl - consol'd";#N/A,#N/A,FALSE,"5YRASSPl - hotel";#N/A,#N/A,FALSE,"5YRASSPl - excl htl";#N/A,#N/A,FALSE,"VarReport";#N/A,#N/A,FALSE,"Sensitivity";#N/A,#N/A,FALSE,"House View ";#N/A,#N/A,FALSE,"KPI"}</definedName>
    <definedName name="dsgsdgsd">{#N/A,#N/A,FALSE,"5YRASSPl - consol'd";#N/A,#N/A,FALSE,"5YRASSPl - hotel";#N/A,#N/A,FALSE,"5YRASSPl - excl htl";#N/A,#N/A,FALSE,"VarReport";#N/A,#N/A,FALSE,"Sensitivity";#N/A,#N/A,FALSE,"House View ";#N/A,#N/A,FALSE,"KPI"}</definedName>
    <definedName localSheetId="11" name="dty">{#N/A,#N/A,TRUE,"Front";#N/A,#N/A,TRUE,"Simple Letter";#N/A,#N/A,TRUE,"Inside";#N/A,#N/A,TRUE,"Contents";#N/A,#N/A,TRUE,"Basis";#N/A,#N/A,TRUE,"Inclusions";#N/A,#N/A,TRUE,"Exclusions";#N/A,#N/A,TRUE,"Areas";#N/A,#N/A,TRUE,"Summary";#N/A,#N/A,TRUE,"Detail"}</definedName>
    <definedName localSheetId="16" name="dty">{#N/A,#N/A,TRUE,"Front";#N/A,#N/A,TRUE,"Simple Letter";#N/A,#N/A,TRUE,"Inside";#N/A,#N/A,TRUE,"Contents";#N/A,#N/A,TRUE,"Basis";#N/A,#N/A,TRUE,"Inclusions";#N/A,#N/A,TRUE,"Exclusions";#N/A,#N/A,TRUE,"Areas";#N/A,#N/A,TRUE,"Summary";#N/A,#N/A,TRUE,"Detail"}</definedName>
    <definedName name="dty">{#N/A,#N/A,TRUE,"Front";#N/A,#N/A,TRUE,"Simple Letter";#N/A,#N/A,TRUE,"Inside";#N/A,#N/A,TRUE,"Contents";#N/A,#N/A,TRUE,"Basis";#N/A,#N/A,TRUE,"Inclusions";#N/A,#N/A,TRUE,"Exclusions";#N/A,#N/A,TRUE,"Areas";#N/A,#N/A,TRUE,"Summary";#N/A,#N/A,TRUE,"Detail"}</definedName>
    <definedName localSheetId="11" name="DUBAI">{#N/A,#N/A,TRUE,"Front";#N/A,#N/A,TRUE,"Simple Letter";#N/A,#N/A,TRUE,"Inside";#N/A,#N/A,TRUE,"Contents";#N/A,#N/A,TRUE,"Basis";#N/A,#N/A,TRUE,"Inclusions";#N/A,#N/A,TRUE,"Exclusions";#N/A,#N/A,TRUE,"Areas";#N/A,#N/A,TRUE,"Summary";#N/A,#N/A,TRUE,"Detail"}</definedName>
    <definedName localSheetId="16" name="DUBAI">{#N/A,#N/A,TRUE,"Front";#N/A,#N/A,TRUE,"Simple Letter";#N/A,#N/A,TRUE,"Inside";#N/A,#N/A,TRUE,"Contents";#N/A,#N/A,TRUE,"Basis";#N/A,#N/A,TRUE,"Inclusions";#N/A,#N/A,TRUE,"Exclusions";#N/A,#N/A,TRUE,"Areas";#N/A,#N/A,TRUE,"Summary";#N/A,#N/A,TRUE,"Detail"}</definedName>
    <definedName name="DUBAI">{#N/A,#N/A,TRUE,"Front";#N/A,#N/A,TRUE,"Simple Letter";#N/A,#N/A,TRUE,"Inside";#N/A,#N/A,TRUE,"Contents";#N/A,#N/A,TRUE,"Basis";#N/A,#N/A,TRUE,"Inclusions";#N/A,#N/A,TRUE,"Exclusions";#N/A,#N/A,TRUE,"Areas";#N/A,#N/A,TRUE,"Summary";#N/A,#N/A,TRUE,"Detail"}</definedName>
    <definedName localSheetId="11" name="dvc">{#N/A,#N/A,TRUE,"Front";#N/A,#N/A,TRUE,"Simple Letter";#N/A,#N/A,TRUE,"Inside";#N/A,#N/A,TRUE,"Contents";#N/A,#N/A,TRUE,"Basis";#N/A,#N/A,TRUE,"Inclusions";#N/A,#N/A,TRUE,"Exclusions";#N/A,#N/A,TRUE,"Areas";#N/A,#N/A,TRUE,"Summary";#N/A,#N/A,TRUE,"Detail"}</definedName>
    <definedName localSheetId="16" name="dvc">{#N/A,#N/A,TRUE,"Front";#N/A,#N/A,TRUE,"Simple Letter";#N/A,#N/A,TRUE,"Inside";#N/A,#N/A,TRUE,"Contents";#N/A,#N/A,TRUE,"Basis";#N/A,#N/A,TRUE,"Inclusions";#N/A,#N/A,TRUE,"Exclusions";#N/A,#N/A,TRUE,"Areas";#N/A,#N/A,TRUE,"Summary";#N/A,#N/A,TRUE,"Detail"}</definedName>
    <definedName name="dvc">{#N/A,#N/A,TRUE,"Front";#N/A,#N/A,TRUE,"Simple Letter";#N/A,#N/A,TRUE,"Inside";#N/A,#N/A,TRUE,"Contents";#N/A,#N/A,TRUE,"Basis";#N/A,#N/A,TRUE,"Inclusions";#N/A,#N/A,TRUE,"Exclusions";#N/A,#N/A,TRUE,"Areas";#N/A,#N/A,TRUE,"Summary";#N/A,#N/A,TRUE,"Detail"}</definedName>
    <definedName localSheetId="11" name="dwgyg">{#N/A,#N/A,TRUE,"Front";#N/A,#N/A,TRUE,"Simple Letter";#N/A,#N/A,TRUE,"Inside";#N/A,#N/A,TRUE,"Contents";#N/A,#N/A,TRUE,"Basis";#N/A,#N/A,TRUE,"Inclusions";#N/A,#N/A,TRUE,"Exclusions";#N/A,#N/A,TRUE,"Areas";#N/A,#N/A,TRUE,"Summary";#N/A,#N/A,TRUE,"Detail"}</definedName>
    <definedName localSheetId="16" name="dwgyg">{#N/A,#N/A,TRUE,"Front";#N/A,#N/A,TRUE,"Simple Letter";#N/A,#N/A,TRUE,"Inside";#N/A,#N/A,TRUE,"Contents";#N/A,#N/A,TRUE,"Basis";#N/A,#N/A,TRUE,"Inclusions";#N/A,#N/A,TRUE,"Exclusions";#N/A,#N/A,TRUE,"Areas";#N/A,#N/A,TRUE,"Summary";#N/A,#N/A,TRUE,"Detail"}</definedName>
    <definedName name="dwgyg">{#N/A,#N/A,TRUE,"Front";#N/A,#N/A,TRUE,"Simple Letter";#N/A,#N/A,TRUE,"Inside";#N/A,#N/A,TRUE,"Contents";#N/A,#N/A,TRUE,"Basis";#N/A,#N/A,TRUE,"Inclusions";#N/A,#N/A,TRUE,"Exclusions";#N/A,#N/A,TRUE,"Areas";#N/A,#N/A,TRUE,"Summary";#N/A,#N/A,TRUE,"Detail"}</definedName>
    <definedName localSheetId="11" name="edd">{#N/A,#N/A,FALSE,"견적대비-2"}</definedName>
    <definedName localSheetId="16" name="edd">{#N/A,#N/A,FALSE,"견적대비-2"}</definedName>
    <definedName name="edd">{#N/A,#N/A,FALSE,"견적대비-2"}</definedName>
    <definedName localSheetId="11" name="erer">{#N/A,#N/A,TRUE,"Front";#N/A,#N/A,TRUE,"Simple Letter";#N/A,#N/A,TRUE,"Inside";#N/A,#N/A,TRUE,"Contents";#N/A,#N/A,TRUE,"Basis";#N/A,#N/A,TRUE,"Inclusions";#N/A,#N/A,TRUE,"Exclusions";#N/A,#N/A,TRUE,"Areas";#N/A,#N/A,TRUE,"Summary";#N/A,#N/A,TRUE,"Detail"}</definedName>
    <definedName localSheetId="16" name="erer">{#N/A,#N/A,TRUE,"Front";#N/A,#N/A,TRUE,"Simple Letter";#N/A,#N/A,TRUE,"Inside";#N/A,#N/A,TRUE,"Contents";#N/A,#N/A,TRUE,"Basis";#N/A,#N/A,TRUE,"Inclusions";#N/A,#N/A,TRUE,"Exclusions";#N/A,#N/A,TRUE,"Areas";#N/A,#N/A,TRUE,"Summary";#N/A,#N/A,TRUE,"Detail"}</definedName>
    <definedName name="erer">{#N/A,#N/A,TRUE,"Front";#N/A,#N/A,TRUE,"Simple Letter";#N/A,#N/A,TRUE,"Inside";#N/A,#N/A,TRUE,"Contents";#N/A,#N/A,TRUE,"Basis";#N/A,#N/A,TRUE,"Inclusions";#N/A,#N/A,TRUE,"Exclusions";#N/A,#N/A,TRUE,"Areas";#N/A,#N/A,TRUE,"Summary";#N/A,#N/A,TRUE,"Detail"}</definedName>
    <definedName localSheetId="11" name="ererer">{#N/A,#N/A,TRUE,"Front";#N/A,#N/A,TRUE,"Simple Letter";#N/A,#N/A,TRUE,"Inside";#N/A,#N/A,TRUE,"Contents";#N/A,#N/A,TRUE,"Basis";#N/A,#N/A,TRUE,"Inclusions";#N/A,#N/A,TRUE,"Exclusions";#N/A,#N/A,TRUE,"Areas";#N/A,#N/A,TRUE,"Summary";#N/A,#N/A,TRUE,"Detail"}</definedName>
    <definedName localSheetId="16" name="ererer">{#N/A,#N/A,TRUE,"Front";#N/A,#N/A,TRUE,"Simple Letter";#N/A,#N/A,TRUE,"Inside";#N/A,#N/A,TRUE,"Contents";#N/A,#N/A,TRUE,"Basis";#N/A,#N/A,TRUE,"Inclusions";#N/A,#N/A,TRUE,"Exclusions";#N/A,#N/A,TRUE,"Areas";#N/A,#N/A,TRUE,"Summary";#N/A,#N/A,TRUE,"Detail"}</definedName>
    <definedName name="ererer">{#N/A,#N/A,TRUE,"Front";#N/A,#N/A,TRUE,"Simple Letter";#N/A,#N/A,TRUE,"Inside";#N/A,#N/A,TRUE,"Contents";#N/A,#N/A,TRUE,"Basis";#N/A,#N/A,TRUE,"Inclusions";#N/A,#N/A,TRUE,"Exclusions";#N/A,#N/A,TRUE,"Areas";#N/A,#N/A,TRUE,"Summary";#N/A,#N/A,TRUE,"Detail"}</definedName>
    <definedName localSheetId="11" name="err">{#N/A,#N/A,TRUE,"Front";#N/A,#N/A,TRUE,"Simple Letter";#N/A,#N/A,TRUE,"Inside";#N/A,#N/A,TRUE,"Contents";#N/A,#N/A,TRUE,"Basis";#N/A,#N/A,TRUE,"Inclusions";#N/A,#N/A,TRUE,"Exclusions";#N/A,#N/A,TRUE,"Areas";#N/A,#N/A,TRUE,"Summary";#N/A,#N/A,TRUE,"Detail"}</definedName>
    <definedName localSheetId="16" name="err">{#N/A,#N/A,TRUE,"Front";#N/A,#N/A,TRUE,"Simple Letter";#N/A,#N/A,TRUE,"Inside";#N/A,#N/A,TRUE,"Contents";#N/A,#N/A,TRUE,"Basis";#N/A,#N/A,TRUE,"Inclusions";#N/A,#N/A,TRUE,"Exclusions";#N/A,#N/A,TRUE,"Areas";#N/A,#N/A,TRUE,"Summary";#N/A,#N/A,TRUE,"Detail"}</definedName>
    <definedName name="err">{#N/A,#N/A,TRUE,"Front";#N/A,#N/A,TRUE,"Simple Letter";#N/A,#N/A,TRUE,"Inside";#N/A,#N/A,TRUE,"Contents";#N/A,#N/A,TRUE,"Basis";#N/A,#N/A,TRUE,"Inclusions";#N/A,#N/A,TRUE,"Exclusions";#N/A,#N/A,TRUE,"Areas";#N/A,#N/A,TRUE,"Summary";#N/A,#N/A,TRUE,"Detail"}</definedName>
    <definedName localSheetId="11" name="euro">{#N/A,#N/A,TRUE,"Front";#N/A,#N/A,TRUE,"Simple Letter";#N/A,#N/A,TRUE,"Inside";#N/A,#N/A,TRUE,"Contents";#N/A,#N/A,TRUE,"Basis";#N/A,#N/A,TRUE,"Inclusions";#N/A,#N/A,TRUE,"Exclusions";#N/A,#N/A,TRUE,"Areas";#N/A,#N/A,TRUE,"Summary";#N/A,#N/A,TRUE,"Detail"}</definedName>
    <definedName localSheetId="16" name="euro">{#N/A,#N/A,TRUE,"Front";#N/A,#N/A,TRUE,"Simple Letter";#N/A,#N/A,TRUE,"Inside";#N/A,#N/A,TRUE,"Contents";#N/A,#N/A,TRUE,"Basis";#N/A,#N/A,TRUE,"Inclusions";#N/A,#N/A,TRUE,"Exclusions";#N/A,#N/A,TRUE,"Areas";#N/A,#N/A,TRUE,"Summary";#N/A,#N/A,TRUE,"Detail"}</definedName>
    <definedName name="euro">{#N/A,#N/A,TRUE,"Front";#N/A,#N/A,TRUE,"Simple Letter";#N/A,#N/A,TRUE,"Inside";#N/A,#N/A,TRUE,"Contents";#N/A,#N/A,TRUE,"Basis";#N/A,#N/A,TRUE,"Inclusions";#N/A,#N/A,TRUE,"Exclusions";#N/A,#N/A,TRUE,"Areas";#N/A,#N/A,TRUE,"Summary";#N/A,#N/A,TRUE,"Detail"}</definedName>
    <definedName localSheetId="11" name="euronet">{#N/A,#N/A,TRUE,"Front";#N/A,#N/A,TRUE,"Simple Letter";#N/A,#N/A,TRUE,"Inside";#N/A,#N/A,TRUE,"Contents";#N/A,#N/A,TRUE,"Basis";#N/A,#N/A,TRUE,"Inclusions";#N/A,#N/A,TRUE,"Exclusions";#N/A,#N/A,TRUE,"Areas";#N/A,#N/A,TRUE,"Summary";#N/A,#N/A,TRUE,"Detail"}</definedName>
    <definedName localSheetId="16" name="euronet">{#N/A,#N/A,TRUE,"Front";#N/A,#N/A,TRUE,"Simple Letter";#N/A,#N/A,TRUE,"Inside";#N/A,#N/A,TRUE,"Contents";#N/A,#N/A,TRUE,"Basis";#N/A,#N/A,TRUE,"Inclusions";#N/A,#N/A,TRUE,"Exclusions";#N/A,#N/A,TRUE,"Areas";#N/A,#N/A,TRUE,"Summary";#N/A,#N/A,TRUE,"Detail"}</definedName>
    <definedName name="euronet">{#N/A,#N/A,TRUE,"Front";#N/A,#N/A,TRUE,"Simple Letter";#N/A,#N/A,TRUE,"Inside";#N/A,#N/A,TRUE,"Contents";#N/A,#N/A,TRUE,"Basis";#N/A,#N/A,TRUE,"Inclusions";#N/A,#N/A,TRUE,"Exclusions";#N/A,#N/A,TRUE,"Areas";#N/A,#N/A,TRUE,"Summary";#N/A,#N/A,TRUE,"Detail"}</definedName>
    <definedName localSheetId="11" name="f">{#N/A,#N/A,TRUE,"Front";#N/A,#N/A,TRUE,"Simple Letter";#N/A,#N/A,TRUE,"Inside";#N/A,#N/A,TRUE,"Contents";#N/A,#N/A,TRUE,"Basis";#N/A,#N/A,TRUE,"Inclusions";#N/A,#N/A,TRUE,"Exclusions";#N/A,#N/A,TRUE,"Areas";#N/A,#N/A,TRUE,"Summary";#N/A,#N/A,TRUE,"Detail"}</definedName>
    <definedName localSheetId="16" name="f">{#N/A,#N/A,TRUE,"Front";#N/A,#N/A,TRUE,"Simple Letter";#N/A,#N/A,TRUE,"Inside";#N/A,#N/A,TRUE,"Contents";#N/A,#N/A,TRUE,"Basis";#N/A,#N/A,TRUE,"Inclusions";#N/A,#N/A,TRUE,"Exclusions";#N/A,#N/A,TRUE,"Areas";#N/A,#N/A,TRUE,"Summary";#N/A,#N/A,TRUE,"Detail"}</definedName>
    <definedName name="f">{#N/A,#N/A,TRUE,"Front";#N/A,#N/A,TRUE,"Simple Letter";#N/A,#N/A,TRUE,"Inside";#N/A,#N/A,TRUE,"Contents";#N/A,#N/A,TRUE,"Basis";#N/A,#N/A,TRUE,"Inclusions";#N/A,#N/A,TRUE,"Exclusions";#N/A,#N/A,TRUE,"Areas";#N/A,#N/A,TRUE,"Summary";#N/A,#N/A,TRUE,"Detail"}</definedName>
    <definedName localSheetId="11" name="Familywelfare">{"'Sheet1'!$A$4386:$N$4591"}</definedName>
    <definedName localSheetId="16" name="Familywelfare">{"'Sheet1'!$A$4386:$N$4591"}</definedName>
    <definedName name="Familywelfare">{"'Sheet1'!$A$4386:$N$4591"}</definedName>
    <definedName localSheetId="11" name="FC">{#N/A,#N/A,FALSE,"gc (2)"}</definedName>
    <definedName localSheetId="16" name="FC">{#N/A,#N/A,FALSE,"gc (2)"}</definedName>
    <definedName name="FC">{#N/A,#N/A,FALSE,"gc (2)"}</definedName>
    <definedName localSheetId="11" name="fchk">{#N/A,#N/A,TRUE,"Front";#N/A,#N/A,TRUE,"Simple Letter";#N/A,#N/A,TRUE,"Inside";#N/A,#N/A,TRUE,"Contents";#N/A,#N/A,TRUE,"Basis";#N/A,#N/A,TRUE,"Inclusions";#N/A,#N/A,TRUE,"Exclusions";#N/A,#N/A,TRUE,"Areas";#N/A,#N/A,TRUE,"Summary";#N/A,#N/A,TRUE,"Detail"}</definedName>
    <definedName localSheetId="16" name="fchk">{#N/A,#N/A,TRUE,"Front";#N/A,#N/A,TRUE,"Simple Letter";#N/A,#N/A,TRUE,"Inside";#N/A,#N/A,TRUE,"Contents";#N/A,#N/A,TRUE,"Basis";#N/A,#N/A,TRUE,"Inclusions";#N/A,#N/A,TRUE,"Exclusions";#N/A,#N/A,TRUE,"Areas";#N/A,#N/A,TRUE,"Summary";#N/A,#N/A,TRUE,"Detail"}</definedName>
    <definedName name="fchk">{#N/A,#N/A,TRUE,"Front";#N/A,#N/A,TRUE,"Simple Letter";#N/A,#N/A,TRUE,"Inside";#N/A,#N/A,TRUE,"Contents";#N/A,#N/A,TRUE,"Basis";#N/A,#N/A,TRUE,"Inclusions";#N/A,#N/A,TRUE,"Exclusions";#N/A,#N/A,TRUE,"Areas";#N/A,#N/A,TRUE,"Summary";#N/A,#N/A,TRUE,"Detail"}</definedName>
    <definedName localSheetId="11" name="fd">{"'Sheet1'!$A$4386:$N$4591"}</definedName>
    <definedName localSheetId="16" name="fd">{"'Sheet1'!$A$4386:$N$4591"}</definedName>
    <definedName name="fd">{"'Sheet1'!$A$4386:$N$4591"}</definedName>
    <definedName localSheetId="11" name="fdasdfa">{#N/A,#N/A,TRUE,"Front";#N/A,#N/A,TRUE,"Simple Letter";#N/A,#N/A,TRUE,"Inside";#N/A,#N/A,TRUE,"Contents";#N/A,#N/A,TRUE,"Basis";#N/A,#N/A,TRUE,"Inclusions";#N/A,#N/A,TRUE,"Exclusions";#N/A,#N/A,TRUE,"Areas";#N/A,#N/A,TRUE,"Summary";#N/A,#N/A,TRUE,"Detail"}</definedName>
    <definedName localSheetId="16" name="fdasdfa">{#N/A,#N/A,TRUE,"Front";#N/A,#N/A,TRUE,"Simple Letter";#N/A,#N/A,TRUE,"Inside";#N/A,#N/A,TRUE,"Contents";#N/A,#N/A,TRUE,"Basis";#N/A,#N/A,TRUE,"Inclusions";#N/A,#N/A,TRUE,"Exclusions";#N/A,#N/A,TRUE,"Areas";#N/A,#N/A,TRUE,"Summary";#N/A,#N/A,TRUE,"Detail"}</definedName>
    <definedName name="fdasdfa">{#N/A,#N/A,TRUE,"Front";#N/A,#N/A,TRUE,"Simple Letter";#N/A,#N/A,TRUE,"Inside";#N/A,#N/A,TRUE,"Contents";#N/A,#N/A,TRUE,"Basis";#N/A,#N/A,TRUE,"Inclusions";#N/A,#N/A,TRUE,"Exclusions";#N/A,#N/A,TRUE,"Areas";#N/A,#N/A,TRUE,"Summary";#N/A,#N/A,TRUE,"Detail"}</definedName>
    <definedName localSheetId="11" name="fdgd">{#N/A,#N/A,TRUE,"Front";#N/A,#N/A,TRUE,"Simple Letter";#N/A,#N/A,TRUE,"Inside";#N/A,#N/A,TRUE,"Contents";#N/A,#N/A,TRUE,"Basis";#N/A,#N/A,TRUE,"Inclusions";#N/A,#N/A,TRUE,"Exclusions";#N/A,#N/A,TRUE,"Areas";#N/A,#N/A,TRUE,"Summary";#N/A,#N/A,TRUE,"Detail"}</definedName>
    <definedName localSheetId="16" name="fdgd">{#N/A,#N/A,TRUE,"Front";#N/A,#N/A,TRUE,"Simple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localSheetId="11" name="fdgdr">{#N/A,#N/A,TRUE,"Front";#N/A,#N/A,TRUE,"Simple Letter";#N/A,#N/A,TRUE,"Inside";#N/A,#N/A,TRUE,"Contents";#N/A,#N/A,TRUE,"Basis";#N/A,#N/A,TRUE,"Inclusions";#N/A,#N/A,TRUE,"Exclusions";#N/A,#N/A,TRUE,"Areas";#N/A,#N/A,TRUE,"Summary";#N/A,#N/A,TRUE,"Detail"}</definedName>
    <definedName localSheetId="16" name="fdgdr">{#N/A,#N/A,TRUE,"Front";#N/A,#N/A,TRUE,"Simple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localSheetId="11" name="fdherjtjjtrrtjtrj">{#N/A,#N/A,TRUE,"Front";#N/A,#N/A,TRUE,"Simple Letter";#N/A,#N/A,TRUE,"Inside";#N/A,#N/A,TRUE,"Contents";#N/A,#N/A,TRUE,"Basis";#N/A,#N/A,TRUE,"Inclusions";#N/A,#N/A,TRUE,"Exclusions";#N/A,#N/A,TRUE,"Areas";#N/A,#N/A,TRUE,"Summary";#N/A,#N/A,TRUE,"Detail"}</definedName>
    <definedName localSheetId="16" name="fdherjtjjtrrtjtrj">{#N/A,#N/A,TRUE,"Front";#N/A,#N/A,TRUE,"Simple Letter";#N/A,#N/A,TRUE,"Inside";#N/A,#N/A,TRUE,"Contents";#N/A,#N/A,TRUE,"Basis";#N/A,#N/A,TRUE,"Inclusions";#N/A,#N/A,TRUE,"Exclusions";#N/A,#N/A,TRUE,"Areas";#N/A,#N/A,TRUE,"Summary";#N/A,#N/A,TRUE,"Detail"}</definedName>
    <definedName name="fdherjtjjtrrtjtrj">{#N/A,#N/A,TRUE,"Front";#N/A,#N/A,TRUE,"Simple Letter";#N/A,#N/A,TRUE,"Inside";#N/A,#N/A,TRUE,"Contents";#N/A,#N/A,TRUE,"Basis";#N/A,#N/A,TRUE,"Inclusions";#N/A,#N/A,TRUE,"Exclusions";#N/A,#N/A,TRUE,"Areas";#N/A,#N/A,TRUE,"Summary";#N/A,#N/A,TRUE,"Detail"}</definedName>
    <definedName localSheetId="11" name="fdhfdjjgjgrjtrj">{#N/A,#N/A,TRUE,"Front";#N/A,#N/A,TRUE,"Simple Letter";#N/A,#N/A,TRUE,"Inside";#N/A,#N/A,TRUE,"Contents";#N/A,#N/A,TRUE,"Basis";#N/A,#N/A,TRUE,"Inclusions";#N/A,#N/A,TRUE,"Exclusions";#N/A,#N/A,TRUE,"Areas";#N/A,#N/A,TRUE,"Summary";#N/A,#N/A,TRUE,"Detail"}</definedName>
    <definedName localSheetId="16" name="fdhfdjjgjgrjtrj">{#N/A,#N/A,TRUE,"Front";#N/A,#N/A,TRUE,"Simple Letter";#N/A,#N/A,TRUE,"Inside";#N/A,#N/A,TRUE,"Contents";#N/A,#N/A,TRUE,"Basis";#N/A,#N/A,TRUE,"Inclusions";#N/A,#N/A,TRUE,"Exclusions";#N/A,#N/A,TRUE,"Areas";#N/A,#N/A,TRUE,"Summary";#N/A,#N/A,TRUE,"Detail"}</definedName>
    <definedName name="fdhfdjjgjgrjtrj">{#N/A,#N/A,TRUE,"Front";#N/A,#N/A,TRUE,"Simple Letter";#N/A,#N/A,TRUE,"Inside";#N/A,#N/A,TRUE,"Contents";#N/A,#N/A,TRUE,"Basis";#N/A,#N/A,TRUE,"Inclusions";#N/A,#N/A,TRUE,"Exclusions";#N/A,#N/A,TRUE,"Areas";#N/A,#N/A,TRUE,"Summary";#N/A,#N/A,TRUE,"Detail"}</definedName>
    <definedName localSheetId="11" name="fere">{#N/A,#N/A,TRUE,"Front";#N/A,#N/A,TRUE,"Simple Letter";#N/A,#N/A,TRUE,"Inside";#N/A,#N/A,TRUE,"Contents";#N/A,#N/A,TRUE,"Basis";#N/A,#N/A,TRUE,"Inclusions";#N/A,#N/A,TRUE,"Exclusions";#N/A,#N/A,TRUE,"Areas";#N/A,#N/A,TRUE,"Summary";#N/A,#N/A,TRUE,"Detail"}</definedName>
    <definedName localSheetId="16" name="fere">{#N/A,#N/A,TRUE,"Front";#N/A,#N/A,TRUE,"Simple Letter";#N/A,#N/A,TRUE,"Inside";#N/A,#N/A,TRUE,"Contents";#N/A,#N/A,TRUE,"Basis";#N/A,#N/A,TRUE,"Inclusions";#N/A,#N/A,TRUE,"Exclusions";#N/A,#N/A,TRUE,"Areas";#N/A,#N/A,TRUE,"Summary";#N/A,#N/A,TRUE,"Detail"}</definedName>
    <definedName name="fere">{#N/A,#N/A,TRUE,"Front";#N/A,#N/A,TRUE,"Simple Letter";#N/A,#N/A,TRUE,"Inside";#N/A,#N/A,TRUE,"Contents";#N/A,#N/A,TRUE,"Basis";#N/A,#N/A,TRUE,"Inclusions";#N/A,#N/A,TRUE,"Exclusions";#N/A,#N/A,TRUE,"Areas";#N/A,#N/A,TRUE,"Summary";#N/A,#N/A,TRUE,"Detail"}</definedName>
    <definedName localSheetId="11" name="ffff">{#N/A,#N/A,TRUE,"Front";#N/A,#N/A,TRUE,"Simple Letter";#N/A,#N/A,TRUE,"Inside";#N/A,#N/A,TRUE,"Contents";#N/A,#N/A,TRUE,"Basis";#N/A,#N/A,TRUE,"Inclusions";#N/A,#N/A,TRUE,"Exclusions";#N/A,#N/A,TRUE,"Areas";#N/A,#N/A,TRUE,"Summary";#N/A,#N/A,TRUE,"Detail"}</definedName>
    <definedName localSheetId="16" name="ffff">{#N/A,#N/A,TRUE,"Front";#N/A,#N/A,TRUE,"Simple Letter";#N/A,#N/A,TRUE,"Inside";#N/A,#N/A,TRUE,"Contents";#N/A,#N/A,TRUE,"Basis";#N/A,#N/A,TRUE,"Inclusions";#N/A,#N/A,TRUE,"Exclusions";#N/A,#N/A,TRUE,"Areas";#N/A,#N/A,TRUE,"Summary";#N/A,#N/A,TRUE,"Detail"}</definedName>
    <definedName name="ffff">{#N/A,#N/A,TRUE,"Front";#N/A,#N/A,TRUE,"Simple Letter";#N/A,#N/A,TRUE,"Inside";#N/A,#N/A,TRUE,"Contents";#N/A,#N/A,TRUE,"Basis";#N/A,#N/A,TRUE,"Inclusions";#N/A,#N/A,TRUE,"Exclusions";#N/A,#N/A,TRUE,"Areas";#N/A,#N/A,TRUE,"Summary";#N/A,#N/A,TRUE,"Detail"}</definedName>
    <definedName localSheetId="11" name="FFWW">{#N/A,#N/A,TRUE,"Front";#N/A,#N/A,TRUE,"Simple Letter";#N/A,#N/A,TRUE,"Inside";#N/A,#N/A,TRUE,"Contents";#N/A,#N/A,TRUE,"Basis";#N/A,#N/A,TRUE,"Inclusions";#N/A,#N/A,TRUE,"Exclusions";#N/A,#N/A,TRUE,"Areas";#N/A,#N/A,TRUE,"Summary";#N/A,#N/A,TRUE,"Detail"}</definedName>
    <definedName localSheetId="16" name="FFWW">{#N/A,#N/A,TRUE,"Front";#N/A,#N/A,TRUE,"Simple Letter";#N/A,#N/A,TRUE,"Inside";#N/A,#N/A,TRUE,"Contents";#N/A,#N/A,TRUE,"Basis";#N/A,#N/A,TRUE,"Inclusions";#N/A,#N/A,TRUE,"Exclusions";#N/A,#N/A,TRUE,"Areas";#N/A,#N/A,TRUE,"Summary";#N/A,#N/A,TRUE,"Detail"}</definedName>
    <definedName name="FFWW">{#N/A,#N/A,TRUE,"Front";#N/A,#N/A,TRUE,"Simple Letter";#N/A,#N/A,TRUE,"Inside";#N/A,#N/A,TRUE,"Contents";#N/A,#N/A,TRUE,"Basis";#N/A,#N/A,TRUE,"Inclusions";#N/A,#N/A,TRUE,"Exclusions";#N/A,#N/A,TRUE,"Areas";#N/A,#N/A,TRUE,"Summary";#N/A,#N/A,TRUE,"Detail"}</definedName>
    <definedName localSheetId="11" name="fgfg">{#N/A,#N/A,TRUE,"Front";#N/A,#N/A,TRUE,"Simple Letter";#N/A,#N/A,TRUE,"Inside";#N/A,#N/A,TRUE,"Contents";#N/A,#N/A,TRUE,"Basis";#N/A,#N/A,TRUE,"Inclusions";#N/A,#N/A,TRUE,"Exclusions";#N/A,#N/A,TRUE,"Areas";#N/A,#N/A,TRUE,"Summary";#N/A,#N/A,TRUE,"Detail"}</definedName>
    <definedName localSheetId="16" name="fgfg">{#N/A,#N/A,TRUE,"Front";#N/A,#N/A,TRUE,"Simple Letter";#N/A,#N/A,TRUE,"Inside";#N/A,#N/A,TRUE,"Contents";#N/A,#N/A,TRUE,"Basis";#N/A,#N/A,TRUE,"Inclusions";#N/A,#N/A,TRUE,"Exclusions";#N/A,#N/A,TRUE,"Areas";#N/A,#N/A,TRUE,"Summary";#N/A,#N/A,TRUE,"Detail"}</definedName>
    <definedName name="fgfg">{#N/A,#N/A,TRUE,"Front";#N/A,#N/A,TRUE,"Simple Letter";#N/A,#N/A,TRUE,"Inside";#N/A,#N/A,TRUE,"Contents";#N/A,#N/A,TRUE,"Basis";#N/A,#N/A,TRUE,"Inclusions";#N/A,#N/A,TRUE,"Exclusions";#N/A,#N/A,TRUE,"Areas";#N/A,#N/A,TRUE,"Summary";#N/A,#N/A,TRUE,"Detail"}</definedName>
    <definedName localSheetId="11" name="fgfghh">{#N/A,#N/A,TRUE,"Front";#N/A,#N/A,TRUE,"Simple Letter";#N/A,#N/A,TRUE,"Inside";#N/A,#N/A,TRUE,"Contents";#N/A,#N/A,TRUE,"Basis";#N/A,#N/A,TRUE,"Inclusions";#N/A,#N/A,TRUE,"Exclusions";#N/A,#N/A,TRUE,"Areas";#N/A,#N/A,TRUE,"Summary";#N/A,#N/A,TRUE,"Detail"}</definedName>
    <definedName localSheetId="16" name="fgfghh">{#N/A,#N/A,TRUE,"Front";#N/A,#N/A,TRUE,"Simple Letter";#N/A,#N/A,TRUE,"Inside";#N/A,#N/A,TRUE,"Contents";#N/A,#N/A,TRUE,"Basis";#N/A,#N/A,TRUE,"Inclusions";#N/A,#N/A,TRUE,"Exclusions";#N/A,#N/A,TRUE,"Areas";#N/A,#N/A,TRUE,"Summary";#N/A,#N/A,TRUE,"Detail"}</definedName>
    <definedName name="fgfghh">{#N/A,#N/A,TRUE,"Front";#N/A,#N/A,TRUE,"Simple Letter";#N/A,#N/A,TRUE,"Inside";#N/A,#N/A,TRUE,"Contents";#N/A,#N/A,TRUE,"Basis";#N/A,#N/A,TRUE,"Inclusions";#N/A,#N/A,TRUE,"Exclusions";#N/A,#N/A,TRUE,"Areas";#N/A,#N/A,TRUE,"Summary";#N/A,#N/A,TRUE,"Detail"}</definedName>
    <definedName localSheetId="11" name="fhgf">{"form-D1",#N/A,FALSE,"FORM-D1";"form-D1_amt",#N/A,FALSE,"FORM-D1"}</definedName>
    <definedName localSheetId="16" name="fhgf">{"form-D1",#N/A,FALSE,"FORM-D1";"form-D1_amt",#N/A,FALSE,"FORM-D1"}</definedName>
    <definedName name="fhgf">{"form-D1",#N/A,FALSE,"FORM-D1";"form-D1_amt",#N/A,FALSE,"FORM-D1"}</definedName>
    <definedName localSheetId="11" name="fhhhh">{#N/A,#N/A,FALSE,"str_title";#N/A,#N/A,FALSE,"SUM";#N/A,#N/A,FALSE,"Scope";#N/A,#N/A,FALSE,"PIE-Jn";#N/A,#N/A,FALSE,"PIE-Jn_Hz";#N/A,#N/A,FALSE,"Liq_Plan";#N/A,#N/A,FALSE,"S_Curve";#N/A,#N/A,FALSE,"Liq_Prof";#N/A,#N/A,FALSE,"Man_Pwr";#N/A,#N/A,FALSE,"Man_Prof"}</definedName>
    <definedName localSheetId="16" name="fhhhh">{#N/A,#N/A,FALSE,"str_title";#N/A,#N/A,FALSE,"SUM";#N/A,#N/A,FALSE,"Scope";#N/A,#N/A,FALSE,"PIE-Jn";#N/A,#N/A,FALSE,"PIE-Jn_Hz";#N/A,#N/A,FALSE,"Liq_Plan";#N/A,#N/A,FALSE,"S_Curve";#N/A,#N/A,FALSE,"Liq_Prof";#N/A,#N/A,FALSE,"Man_Pwr";#N/A,#N/A,FALSE,"Man_Prof"}</definedName>
    <definedName name="fhhhh">{#N/A,#N/A,FALSE,"str_title";#N/A,#N/A,FALSE,"SUM";#N/A,#N/A,FALSE,"Scope";#N/A,#N/A,FALSE,"PIE-Jn";#N/A,#N/A,FALSE,"PIE-Jn_Hz";#N/A,#N/A,FALSE,"Liq_Plan";#N/A,#N/A,FALSE,"S_Curve";#N/A,#N/A,FALSE,"Liq_Prof";#N/A,#N/A,FALSE,"Man_Pwr";#N/A,#N/A,FALSE,"Man_Prof"}</definedName>
    <definedName localSheetId="11" name="formworkl">{#N/A,#N/A,TRUE,"Front";#N/A,#N/A,TRUE,"Simple Letter";#N/A,#N/A,TRUE,"Inside";#N/A,#N/A,TRUE,"Contents";#N/A,#N/A,TRUE,"Basis";#N/A,#N/A,TRUE,"Inclusions";#N/A,#N/A,TRUE,"Exclusions";#N/A,#N/A,TRUE,"Areas";#N/A,#N/A,TRUE,"Summary";#N/A,#N/A,TRUE,"Detail"}</definedName>
    <definedName localSheetId="16" name="formworkl">{#N/A,#N/A,TRUE,"Front";#N/A,#N/A,TRUE,"Simple Letter";#N/A,#N/A,TRUE,"Inside";#N/A,#N/A,TRUE,"Contents";#N/A,#N/A,TRUE,"Basis";#N/A,#N/A,TRUE,"Inclusions";#N/A,#N/A,TRUE,"Exclusions";#N/A,#N/A,TRUE,"Areas";#N/A,#N/A,TRUE,"Summary";#N/A,#N/A,TRUE,"Detail"}</definedName>
    <definedName name="formworkl">{#N/A,#N/A,TRUE,"Front";#N/A,#N/A,TRUE,"Simple Letter";#N/A,#N/A,TRUE,"Inside";#N/A,#N/A,TRUE,"Contents";#N/A,#N/A,TRUE,"Basis";#N/A,#N/A,TRUE,"Inclusions";#N/A,#N/A,TRUE,"Exclusions";#N/A,#N/A,TRUE,"Areas";#N/A,#N/A,TRUE,"Summary";#N/A,#N/A,TRUE,"Detail"}</definedName>
    <definedName localSheetId="11" name="FOXC">{#N/A,#N/A,TRUE,"Front";#N/A,#N/A,TRUE,"Simple Letter";#N/A,#N/A,TRUE,"Inside";#N/A,#N/A,TRUE,"Contents";#N/A,#N/A,TRUE,"Basis";#N/A,#N/A,TRUE,"Inclusions";#N/A,#N/A,TRUE,"Exclusions";#N/A,#N/A,TRUE,"Areas";#N/A,#N/A,TRUE,"Summary";#N/A,#N/A,TRUE,"Detail"}</definedName>
    <definedName localSheetId="16" name="FOXC">{#N/A,#N/A,TRUE,"Front";#N/A,#N/A,TRUE,"Simple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localSheetId="11" name="frgrr">{#N/A,#N/A,TRUE,"Front";#N/A,#N/A,TRUE,"Simple Letter";#N/A,#N/A,TRUE,"Inside";#N/A,#N/A,TRUE,"Contents";#N/A,#N/A,TRUE,"Basis";#N/A,#N/A,TRUE,"Inclusions";#N/A,#N/A,TRUE,"Exclusions";#N/A,#N/A,TRUE,"Areas";#N/A,#N/A,TRUE,"Summary";#N/A,#N/A,TRUE,"Detail"}</definedName>
    <definedName localSheetId="16" name="frgrr">{#N/A,#N/A,TRUE,"Front";#N/A,#N/A,TRUE,"Simple Letter";#N/A,#N/A,TRUE,"Inside";#N/A,#N/A,TRUE,"Contents";#N/A,#N/A,TRUE,"Basis";#N/A,#N/A,TRUE,"Inclusions";#N/A,#N/A,TRUE,"Exclusions";#N/A,#N/A,TRUE,"Areas";#N/A,#N/A,TRUE,"Summary";#N/A,#N/A,TRUE,"Detail"}</definedName>
    <definedName name="frgrr">{#N/A,#N/A,TRUE,"Front";#N/A,#N/A,TRUE,"Simple Letter";#N/A,#N/A,TRUE,"Inside";#N/A,#N/A,TRUE,"Contents";#N/A,#N/A,TRUE,"Basis";#N/A,#N/A,TRUE,"Inclusions";#N/A,#N/A,TRUE,"Exclusions";#N/A,#N/A,TRUE,"Areas";#N/A,#N/A,TRUE,"Summary";#N/A,#N/A,TRUE,"Detail"}</definedName>
    <definedName localSheetId="11" name="FS">{#N/A,#N/A,TRUE,"Front";#N/A,#N/A,TRUE,"Simple Letter";#N/A,#N/A,TRUE,"Inside";#N/A,#N/A,TRUE,"Contents";#N/A,#N/A,TRUE,"Basis";#N/A,#N/A,TRUE,"Inclusions";#N/A,#N/A,TRUE,"Exclusions";#N/A,#N/A,TRUE,"Areas";#N/A,#N/A,TRUE,"Summary";#N/A,#N/A,TRUE,"Detail"}</definedName>
    <definedName localSheetId="16" name="FS">{#N/A,#N/A,TRUE,"Front";#N/A,#N/A,TRUE,"Simple Letter";#N/A,#N/A,TRUE,"Inside";#N/A,#N/A,TRUE,"Contents";#N/A,#N/A,TRUE,"Basis";#N/A,#N/A,TRUE,"Inclusions";#N/A,#N/A,TRUE,"Exclusions";#N/A,#N/A,TRUE,"Areas";#N/A,#N/A,TRUE,"Summary";#N/A,#N/A,TRUE,"Detail"}</definedName>
    <definedName name="FS">{#N/A,#N/A,TRUE,"Front";#N/A,#N/A,TRUE,"Simple Letter";#N/A,#N/A,TRUE,"Inside";#N/A,#N/A,TRUE,"Contents";#N/A,#N/A,TRUE,"Basis";#N/A,#N/A,TRUE,"Inclusions";#N/A,#N/A,TRUE,"Exclusions";#N/A,#N/A,TRUE,"Areas";#N/A,#N/A,TRUE,"Summary";#N/A,#N/A,TRUE,"Detail"}</definedName>
    <definedName localSheetId="11" name="fsa">{#N/A,#N/A,TRUE,"Front";#N/A,#N/A,TRUE,"Simple Letter";#N/A,#N/A,TRUE,"Inside";#N/A,#N/A,TRUE,"Contents";#N/A,#N/A,TRUE,"Basis";#N/A,#N/A,TRUE,"Inclusions";#N/A,#N/A,TRUE,"Exclusions";#N/A,#N/A,TRUE,"Areas";#N/A,#N/A,TRUE,"Summary";#N/A,#N/A,TRUE,"Detail"}</definedName>
    <definedName localSheetId="16" name="fsa">{#N/A,#N/A,TRUE,"Front";#N/A,#N/A,TRUE,"Simple Letter";#N/A,#N/A,TRUE,"Inside";#N/A,#N/A,TRUE,"Contents";#N/A,#N/A,TRUE,"Basis";#N/A,#N/A,TRUE,"Inclusions";#N/A,#N/A,TRUE,"Exclusions";#N/A,#N/A,TRUE,"Areas";#N/A,#N/A,TRUE,"Summary";#N/A,#N/A,TRUE,"Detail"}</definedName>
    <definedName name="fsa">{#N/A,#N/A,TRUE,"Front";#N/A,#N/A,TRUE,"Simple Letter";#N/A,#N/A,TRUE,"Inside";#N/A,#N/A,TRUE,"Contents";#N/A,#N/A,TRUE,"Basis";#N/A,#N/A,TRUE,"Inclusions";#N/A,#N/A,TRUE,"Exclusions";#N/A,#N/A,TRUE,"Areas";#N/A,#N/A,TRUE,"Summary";#N/A,#N/A,TRUE,"Detail"}</definedName>
    <definedName localSheetId="11" name="fsadfsdaf">{#N/A,#N/A,TRUE,"Vergabe-Regeln";#N/A,#N/A,TRUE,"Baugruppen";#N/A,#N/A,TRUE,"Geräte";#N/A,#N/A,TRUE,"PC-Software";#N/A,#N/A,TRUE,"Software";#N/A,#N/A,TRUE,"SW-Reg";#N/A,#N/A,TRUE,"Dokumentation"}</definedName>
    <definedName localSheetId="16" name="fsadfsdaf">{#N/A,#N/A,TRUE,"Vergabe-Regeln";#N/A,#N/A,TRUE,"Baugruppen";#N/A,#N/A,TRUE,"Geräte";#N/A,#N/A,TRUE,"PC-Software";#N/A,#N/A,TRUE,"Software";#N/A,#N/A,TRUE,"SW-Reg";#N/A,#N/A,TRUE,"Dokumentation"}</definedName>
    <definedName name="fsadfsdaf">{#N/A,#N/A,TRUE,"Vergabe-Regeln";#N/A,#N/A,TRUE,"Baugruppen";#N/A,#N/A,TRUE,"Geräte";#N/A,#N/A,TRUE,"PC-Software";#N/A,#N/A,TRUE,"Software";#N/A,#N/A,TRUE,"SW-Reg";#N/A,#N/A,TRUE,"Dokumentation"}</definedName>
    <definedName localSheetId="11" name="fsd">{#N/A,#N/A,FALSE,"mgtsum.XLS";#N/A,#N/A,FALSE,"CAPONE";#N/A,#N/A,FALSE,"CAPTWO";#N/A,#N/A,FALSE,"CAPTHREE"}</definedName>
    <definedName localSheetId="16" name="fsd">{#N/A,#N/A,FALSE,"mgtsum.XLS";#N/A,#N/A,FALSE,"CAPONE";#N/A,#N/A,FALSE,"CAPTWO";#N/A,#N/A,FALSE,"CAPTHREE"}</definedName>
    <definedName name="fsd">{#N/A,#N/A,FALSE,"mgtsum.XLS";#N/A,#N/A,FALSE,"CAPONE";#N/A,#N/A,FALSE,"CAPTWO";#N/A,#N/A,FALSE,"CAPTHREE"}</definedName>
    <definedName localSheetId="11" name="fsds">{#N/A,#N/A,FALSE,"mgtsum.XLS";#N/A,#N/A,FALSE,"CAPONE";#N/A,#N/A,FALSE,"CAPTWO";#N/A,#N/A,FALSE,"CAPTHREE"}</definedName>
    <definedName localSheetId="16" name="fsds">{#N/A,#N/A,FALSE,"mgtsum.XLS";#N/A,#N/A,FALSE,"CAPONE";#N/A,#N/A,FALSE,"CAPTWO";#N/A,#N/A,FALSE,"CAPTHREE"}</definedName>
    <definedName name="fsds">{#N/A,#N/A,FALSE,"mgtsum.XLS";#N/A,#N/A,FALSE,"CAPONE";#N/A,#N/A,FALSE,"CAPTWO";#N/A,#N/A,FALSE,"CAPTHREE"}</definedName>
    <definedName localSheetId="11" name="full">{#N/A,#N/A,TRUE,"Front";#N/A,#N/A,TRUE,"Simple Letter";#N/A,#N/A,TRUE,"Inside";#N/A,#N/A,TRUE,"Contents";#N/A,#N/A,TRUE,"Basis";#N/A,#N/A,TRUE,"Inclusions";#N/A,#N/A,TRUE,"Exclusions";#N/A,#N/A,TRUE,"Areas";#N/A,#N/A,TRUE,"Summary";#N/A,#N/A,TRUE,"Detail"}</definedName>
    <definedName localSheetId="16" name="full">{#N/A,#N/A,TRUE,"Front";#N/A,#N/A,TRUE,"Simple Letter";#N/A,#N/A,TRUE,"Inside";#N/A,#N/A,TRUE,"Contents";#N/A,#N/A,TRUE,"Basis";#N/A,#N/A,TRUE,"Inclusions";#N/A,#N/A,TRUE,"Exclusions";#N/A,#N/A,TRUE,"Areas";#N/A,#N/A,TRUE,"Summary";#N/A,#N/A,TRUE,"Detail"}</definedName>
    <definedName name="full">{#N/A,#N/A,TRUE,"Front";#N/A,#N/A,TRUE,"Simple Letter";#N/A,#N/A,TRUE,"Inside";#N/A,#N/A,TRUE,"Contents";#N/A,#N/A,TRUE,"Basis";#N/A,#N/A,TRUE,"Inclusions";#N/A,#N/A,TRUE,"Exclusions";#N/A,#N/A,TRUE,"Areas";#N/A,#N/A,TRUE,"Summary";#N/A,#N/A,TRUE,"Detail"}</definedName>
    <definedName localSheetId="11" name="gfhghgh">{"'Bill No. 7'!$A$1:$G$32"}</definedName>
    <definedName localSheetId="16" name="gfhghgh">{"'Bill No. 7'!$A$1:$G$32"}</definedName>
    <definedName name="gfhghgh">{"'Bill No. 7'!$A$1:$G$32"}</definedName>
    <definedName localSheetId="11" name="GHFGHHF">{#N/A,#N/A,TRUE,"Front";#N/A,#N/A,TRUE,"Simple Letter";#N/A,#N/A,TRUE,"Inside";#N/A,#N/A,TRUE,"Contents";#N/A,#N/A,TRUE,"Basis";#N/A,#N/A,TRUE,"Inclusions";#N/A,#N/A,TRUE,"Exclusions";#N/A,#N/A,TRUE,"Areas";#N/A,#N/A,TRUE,"Summary";#N/A,#N/A,TRUE,"Detail"}</definedName>
    <definedName localSheetId="16" name="GHFGHHF">{#N/A,#N/A,TRUE,"Front";#N/A,#N/A,TRUE,"Simple Letter";#N/A,#N/A,TRUE,"Inside";#N/A,#N/A,TRUE,"Contents";#N/A,#N/A,TRUE,"Basis";#N/A,#N/A,TRUE,"Inclusions";#N/A,#N/A,TRUE,"Exclusions";#N/A,#N/A,TRUE,"Areas";#N/A,#N/A,TRUE,"Summary";#N/A,#N/A,TRUE,"Detail"}</definedName>
    <definedName name="GHFGHHF">{#N/A,#N/A,TRUE,"Front";#N/A,#N/A,TRUE,"Simple Letter";#N/A,#N/A,TRUE,"Inside";#N/A,#N/A,TRUE,"Contents";#N/A,#N/A,TRUE,"Basis";#N/A,#N/A,TRUE,"Inclusions";#N/A,#N/A,TRUE,"Exclusions";#N/A,#N/A,TRUE,"Areas";#N/A,#N/A,TRUE,"Summary";#N/A,#N/A,TRUE,"Detail"}</definedName>
    <definedName localSheetId="11" name="ghj">{#N/A,#N/A,FALSE,"gc (2)"}</definedName>
    <definedName localSheetId="16" name="ghj">{#N/A,#N/A,FALSE,"gc (2)"}</definedName>
    <definedName name="ghj">{#N/A,#N/A,FALSE,"gc (2)"}</definedName>
    <definedName localSheetId="11" name="ghnjgf">{#N/A,#N/A,TRUE,"Front";#N/A,#N/A,TRUE,"Simple Letter";#N/A,#N/A,TRUE,"Inside";#N/A,#N/A,TRUE,"Contents";#N/A,#N/A,TRUE,"Basis";#N/A,#N/A,TRUE,"Inclusions";#N/A,#N/A,TRUE,"Exclusions";#N/A,#N/A,TRUE,"Areas";#N/A,#N/A,TRUE,"Summary";#N/A,#N/A,TRUE,"Detail"}</definedName>
    <definedName localSheetId="16" name="ghnjgf">{#N/A,#N/A,TRUE,"Front";#N/A,#N/A,TRUE,"Simple Letter";#N/A,#N/A,TRUE,"Inside";#N/A,#N/A,TRUE,"Contents";#N/A,#N/A,TRUE,"Basis";#N/A,#N/A,TRUE,"Inclusions";#N/A,#N/A,TRUE,"Exclusions";#N/A,#N/A,TRUE,"Areas";#N/A,#N/A,TRUE,"Summary";#N/A,#N/A,TRUE,"Detail"}</definedName>
    <definedName name="ghnjgf">{#N/A,#N/A,TRUE,"Front";#N/A,#N/A,TRUE,"Simple Letter";#N/A,#N/A,TRUE,"Inside";#N/A,#N/A,TRUE,"Contents";#N/A,#N/A,TRUE,"Basis";#N/A,#N/A,TRUE,"Inclusions";#N/A,#N/A,TRUE,"Exclusions";#N/A,#N/A,TRUE,"Areas";#N/A,#N/A,TRUE,"Summary";#N/A,#N/A,TRUE,"Detail"}</definedName>
    <definedName localSheetId="11" name="GJMHM">{#N/A,#N/A,TRUE,"Front";#N/A,#N/A,TRUE,"Simple Letter";#N/A,#N/A,TRUE,"Inside";#N/A,#N/A,TRUE,"Contents";#N/A,#N/A,TRUE,"Basis";#N/A,#N/A,TRUE,"Inclusions";#N/A,#N/A,TRUE,"Exclusions";#N/A,#N/A,TRUE,"Areas";#N/A,#N/A,TRUE,"Summary";#N/A,#N/A,TRUE,"Detail"}</definedName>
    <definedName localSheetId="16" name="GJMHM">{#N/A,#N/A,TRUE,"Front";#N/A,#N/A,TRUE,"Simple Letter";#N/A,#N/A,TRUE,"Inside";#N/A,#N/A,TRUE,"Contents";#N/A,#N/A,TRUE,"Basis";#N/A,#N/A,TRUE,"Inclusions";#N/A,#N/A,TRUE,"Exclusions";#N/A,#N/A,TRUE,"Areas";#N/A,#N/A,TRUE,"Summary";#N/A,#N/A,TRUE,"Detail"}</definedName>
    <definedName name="GJMHM">{#N/A,#N/A,TRUE,"Front";#N/A,#N/A,TRUE,"Simple Letter";#N/A,#N/A,TRUE,"Inside";#N/A,#N/A,TRUE,"Contents";#N/A,#N/A,TRUE,"Basis";#N/A,#N/A,TRUE,"Inclusions";#N/A,#N/A,TRUE,"Exclusions";#N/A,#N/A,TRUE,"Areas";#N/A,#N/A,TRUE,"Summary";#N/A,#N/A,TRUE,"Detail"}</definedName>
    <definedName localSheetId="11" name="glbalances_1">{#N/A,#N/A,FALSE,"Aging Summary";#N/A,#N/A,FALSE,"Ratio Analysis";#N/A,#N/A,FALSE,"Test 120 Day Accts";#N/A,#N/A,FALSE,"Tickmarks"}</definedName>
    <definedName localSheetId="16" name="glbalances_1">{#N/A,#N/A,FALSE,"Aging Summary";#N/A,#N/A,FALSE,"Ratio Analysis";#N/A,#N/A,FALSE,"Test 120 Day Accts";#N/A,#N/A,FALSE,"Tickmarks"}</definedName>
    <definedName name="glbalances_1">{#N/A,#N/A,FALSE,"Aging Summary";#N/A,#N/A,FALSE,"Ratio Analysis";#N/A,#N/A,FALSE,"Test 120 Day Accts";#N/A,#N/A,FALSE,"Tickmarks"}</definedName>
    <definedName localSheetId="11" name="GMN">{"'Sheet1'!$A$4386:$N$4591"}</definedName>
    <definedName localSheetId="16" name="GMN">{"'Sheet1'!$A$4386:$N$4591"}</definedName>
    <definedName name="GMN">{"'Sheet1'!$A$4386:$N$4591"}</definedName>
    <definedName localSheetId="11" name="grtr">{#N/A,#N/A,TRUE,"Front";#N/A,#N/A,TRUE,"Simple Letter";#N/A,#N/A,TRUE,"Inside";#N/A,#N/A,TRUE,"Contents";#N/A,#N/A,TRUE,"Basis";#N/A,#N/A,TRUE,"Inclusions";#N/A,#N/A,TRUE,"Exclusions";#N/A,#N/A,TRUE,"Areas";#N/A,#N/A,TRUE,"Summary";#N/A,#N/A,TRUE,"Detail"}</definedName>
    <definedName localSheetId="16" name="grtr">{#N/A,#N/A,TRUE,"Front";#N/A,#N/A,TRUE,"Simple Letter";#N/A,#N/A,TRUE,"Inside";#N/A,#N/A,TRUE,"Contents";#N/A,#N/A,TRUE,"Basis";#N/A,#N/A,TRUE,"Inclusions";#N/A,#N/A,TRUE,"Exclusions";#N/A,#N/A,TRUE,"Areas";#N/A,#N/A,TRUE,"Summary";#N/A,#N/A,TRUE,"Detail"}</definedName>
    <definedName name="grtr">{#N/A,#N/A,TRUE,"Front";#N/A,#N/A,TRUE,"Simple Letter";#N/A,#N/A,TRUE,"Inside";#N/A,#N/A,TRUE,"Contents";#N/A,#N/A,TRUE,"Basis";#N/A,#N/A,TRUE,"Inclusions";#N/A,#N/A,TRUE,"Exclusions";#N/A,#N/A,TRUE,"Areas";#N/A,#N/A,TRUE,"Summary";#N/A,#N/A,TRUE,"Detail"}</definedName>
    <definedName localSheetId="11" name="gthh">{#N/A,#N/A,TRUE,"Front";#N/A,#N/A,TRUE,"Simple Letter";#N/A,#N/A,TRUE,"Inside";#N/A,#N/A,TRUE,"Contents";#N/A,#N/A,TRUE,"Basis";#N/A,#N/A,TRUE,"Inclusions";#N/A,#N/A,TRUE,"Exclusions";#N/A,#N/A,TRUE,"Areas";#N/A,#N/A,TRUE,"Summary";#N/A,#N/A,TRUE,"Detail"}</definedName>
    <definedName localSheetId="16" name="gthh">{#N/A,#N/A,TRUE,"Front";#N/A,#N/A,TRUE,"Simple Letter";#N/A,#N/A,TRUE,"Inside";#N/A,#N/A,TRUE,"Contents";#N/A,#N/A,TRUE,"Basis";#N/A,#N/A,TRUE,"Inclusions";#N/A,#N/A,TRUE,"Exclusions";#N/A,#N/A,TRUE,"Areas";#N/A,#N/A,TRUE,"Summary";#N/A,#N/A,TRUE,"Detail"}</definedName>
    <definedName name="gthh">{#N/A,#N/A,TRUE,"Front";#N/A,#N/A,TRUE,"Simple Letter";#N/A,#N/A,TRUE,"Inside";#N/A,#N/A,TRUE,"Contents";#N/A,#N/A,TRUE,"Basis";#N/A,#N/A,TRUE,"Inclusions";#N/A,#N/A,TRUE,"Exclusions";#N/A,#N/A,TRUE,"Areas";#N/A,#N/A,TRUE,"Summary";#N/A,#N/A,TRUE,"Detail"}</definedName>
    <definedName localSheetId="11"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gyt">{#N/A,#N/A,TRUE,"Front";#N/A,#N/A,TRUE,"Simple Letter";#N/A,#N/A,TRUE,"Inside";#N/A,#N/A,TRUE,"Contents";#N/A,#N/A,TRUE,"Basis";#N/A,#N/A,TRUE,"Inclusions";#N/A,#N/A,TRUE,"Exclusions";#N/A,#N/A,TRUE,"Areas";#N/A,#N/A,TRUE,"Summary";#N/A,#N/A,TRUE,"Detail"}</definedName>
    <definedName localSheetId="16" name="gyt">{#N/A,#N/A,TRUE,"Front";#N/A,#N/A,TRUE,"Simple Letter";#N/A,#N/A,TRUE,"Inside";#N/A,#N/A,TRUE,"Contents";#N/A,#N/A,TRUE,"Basis";#N/A,#N/A,TRUE,"Inclusions";#N/A,#N/A,TRUE,"Exclusions";#N/A,#N/A,TRUE,"Areas";#N/A,#N/A,TRUE,"Summary";#N/A,#N/A,TRUE,"Detail"}</definedName>
    <definedName name="gyt">{#N/A,#N/A,TRUE,"Front";#N/A,#N/A,TRUE,"Simple Letter";#N/A,#N/A,TRUE,"Inside";#N/A,#N/A,TRUE,"Contents";#N/A,#N/A,TRUE,"Basis";#N/A,#N/A,TRUE,"Inclusions";#N/A,#N/A,TRUE,"Exclusions";#N/A,#N/A,TRUE,"Areas";#N/A,#N/A,TRUE,"Summary";#N/A,#N/A,TRUE,"Detail"}</definedName>
    <definedName localSheetId="11" name="haha">{#N/A,#N/A,FALSE,"asset plan";#N/A,#N/A,FALSE,"Mgmt Report";#N/A,#N/A,FALSE,"sensitivities (2)";#N/A,#N/A,FALSE,"sensitivities";#N/A,#N/A,FALSE,"let up 10  Mort";#N/A,#N/A,FALSE,"let up 12 Mort";#N/A,#N/A,FALSE,"Capex";#N/A,#N/A,FALSE,"Capex Cashflow (2)";#N/A,#N/A,FALSE,"Capex Cashflow (3)";#N/A,#N/A,FALSE,"House View";#N/A,#N/A,FALSE,"kpi"}</definedName>
    <definedName localSheetId="16" name="haha">{#N/A,#N/A,FALSE,"asset plan";#N/A,#N/A,FALSE,"Mgmt Report";#N/A,#N/A,FALSE,"sensitivities (2)";#N/A,#N/A,FALSE,"sensitivities";#N/A,#N/A,FALSE,"let up 10  Mort";#N/A,#N/A,FALSE,"let up 12 Mort";#N/A,#N/A,FALSE,"Capex";#N/A,#N/A,FALSE,"Capex Cashflow (2)";#N/A,#N/A,FALSE,"Capex Cashflow (3)";#N/A,#N/A,FALSE,"House View";#N/A,#N/A,FALSE,"kpi"}</definedName>
    <definedName name="haha">{#N/A,#N/A,FALSE,"asset plan";#N/A,#N/A,FALSE,"Mgmt Report";#N/A,#N/A,FALSE,"sensitivities (2)";#N/A,#N/A,FALSE,"sensitivities";#N/A,#N/A,FALSE,"let up 10  Mort";#N/A,#N/A,FALSE,"let up 12 Mort";#N/A,#N/A,FALSE,"Capex";#N/A,#N/A,FALSE,"Capex Cashflow (2)";#N/A,#N/A,FALSE,"Capex Cashflow (3)";#N/A,#N/A,FALSE,"House View";#N/A,#N/A,FALSE,"kpi"}</definedName>
    <definedName localSheetId="11" name="hap">{#N/A,#N/A,FALSE,"COVER1.XLS ";#N/A,#N/A,FALSE,"RACT1.XLS";#N/A,#N/A,FALSE,"RACT2.XLS";#N/A,#N/A,FALSE,"ECCMP";#N/A,#N/A,FALSE,"WELDER.XLS"}</definedName>
    <definedName localSheetId="16" name="hap">{#N/A,#N/A,FALSE,"COVER1.XLS ";#N/A,#N/A,FALSE,"RACT1.XLS";#N/A,#N/A,FALSE,"RACT2.XLS";#N/A,#N/A,FALSE,"ECCMP";#N/A,#N/A,FALSE,"WELDER.XLS"}</definedName>
    <definedName name="hap">{#N/A,#N/A,FALSE,"COVER1.XLS ";#N/A,#N/A,FALSE,"RACT1.XLS";#N/A,#N/A,FALSE,"RACT2.XLS";#N/A,#N/A,FALSE,"ECCMP";#N/A,#N/A,FALSE,"WELDER.XLS"}</definedName>
    <definedName localSheetId="11" name="HBVIFAOI">{#N/A,#N/A,FALSE,"견적대비-2"}</definedName>
    <definedName localSheetId="16" name="HBVIFAOI">{#N/A,#N/A,FALSE,"견적대비-2"}</definedName>
    <definedName name="HBVIFAOI">{#N/A,#N/A,FALSE,"견적대비-2"}</definedName>
    <definedName localSheetId="11" name="hdgfjdhkh">{#N/A,#N/A,TRUE,"Front";#N/A,#N/A,TRUE,"Simple Letter";#N/A,#N/A,TRUE,"Inside";#N/A,#N/A,TRUE,"Contents";#N/A,#N/A,TRUE,"Basis";#N/A,#N/A,TRUE,"Inclusions";#N/A,#N/A,TRUE,"Exclusions";#N/A,#N/A,TRUE,"Areas";#N/A,#N/A,TRUE,"Summary";#N/A,#N/A,TRUE,"Detail"}</definedName>
    <definedName localSheetId="16" name="hdgfjdhkh">{#N/A,#N/A,TRUE,"Front";#N/A,#N/A,TRUE,"Simple Letter";#N/A,#N/A,TRUE,"Inside";#N/A,#N/A,TRUE,"Contents";#N/A,#N/A,TRUE,"Basis";#N/A,#N/A,TRUE,"Inclusions";#N/A,#N/A,TRUE,"Exclusions";#N/A,#N/A,TRUE,"Areas";#N/A,#N/A,TRUE,"Summary";#N/A,#N/A,TRUE,"Detail"}</definedName>
    <definedName name="hdgfjdhkh">{#N/A,#N/A,TRUE,"Front";#N/A,#N/A,TRUE,"Simple Letter";#N/A,#N/A,TRUE,"Inside";#N/A,#N/A,TRUE,"Contents";#N/A,#N/A,TRUE,"Basis";#N/A,#N/A,TRUE,"Inclusions";#N/A,#N/A,TRUE,"Exclusions";#N/A,#N/A,TRUE,"Areas";#N/A,#N/A,TRUE,"Summary";#N/A,#N/A,TRUE,"Detail"}</definedName>
    <definedName localSheetId="11" name="hhhh">{#N/A,#N/A,TRUE,"Front";#N/A,#N/A,TRUE,"Simple Letter";#N/A,#N/A,TRUE,"Inside";#N/A,#N/A,TRUE,"Contents";#N/A,#N/A,TRUE,"Basis";#N/A,#N/A,TRUE,"Inclusions";#N/A,#N/A,TRUE,"Exclusions";#N/A,#N/A,TRUE,"Areas";#N/A,#N/A,TRUE,"Summary";#N/A,#N/A,TRUE,"Detail"}</definedName>
    <definedName localSheetId="16" name="hhhh">{#N/A,#N/A,TRUE,"Front";#N/A,#N/A,TRUE,"Simple Letter";#N/A,#N/A,TRUE,"Inside";#N/A,#N/A,TRUE,"Contents";#N/A,#N/A,TRUE,"Basis";#N/A,#N/A,TRUE,"Inclusions";#N/A,#N/A,TRUE,"Exclusions";#N/A,#N/A,TRUE,"Areas";#N/A,#N/A,TRUE,"Summary";#N/A,#N/A,TRUE,"Detail"}</definedName>
    <definedName name="hhhh">{#N/A,#N/A,TRUE,"Front";#N/A,#N/A,TRUE,"Simple Letter";#N/A,#N/A,TRUE,"Inside";#N/A,#N/A,TRUE,"Contents";#N/A,#N/A,TRUE,"Basis";#N/A,#N/A,TRUE,"Inclusions";#N/A,#N/A,TRUE,"Exclusions";#N/A,#N/A,TRUE,"Areas";#N/A,#N/A,TRUE,"Summary";#N/A,#N/A,TRUE,"Detail"}</definedName>
    <definedName localSheetId="11" name="HLKHLHFSD">{#N/A,#N/A,TRUE,"Front";#N/A,#N/A,TRUE,"Simple Letter";#N/A,#N/A,TRUE,"Inside";#N/A,#N/A,TRUE,"Contents";#N/A,#N/A,TRUE,"Basis";#N/A,#N/A,TRUE,"Inclusions";#N/A,#N/A,TRUE,"Exclusions";#N/A,#N/A,TRUE,"Areas";#N/A,#N/A,TRUE,"Summary";#N/A,#N/A,TRUE,"Detail"}</definedName>
    <definedName localSheetId="16" name="HLKHLHFSD">{#N/A,#N/A,TRUE,"Front";#N/A,#N/A,TRUE,"Simple Letter";#N/A,#N/A,TRUE,"Inside";#N/A,#N/A,TRUE,"Contents";#N/A,#N/A,TRUE,"Basis";#N/A,#N/A,TRUE,"Inclusions";#N/A,#N/A,TRUE,"Exclusions";#N/A,#N/A,TRUE,"Areas";#N/A,#N/A,TRUE,"Summary";#N/A,#N/A,TRUE,"Detail"}</definedName>
    <definedName name="HLKHLHFSD">{#N/A,#N/A,TRUE,"Front";#N/A,#N/A,TRUE,"Simple Letter";#N/A,#N/A,TRUE,"Inside";#N/A,#N/A,TRUE,"Contents";#N/A,#N/A,TRUE,"Basis";#N/A,#N/A,TRUE,"Inclusions";#N/A,#N/A,TRUE,"Exclusions";#N/A,#N/A,TRUE,"Areas";#N/A,#N/A,TRUE,"Summary";#N/A,#N/A,TRUE,"Detail"}</definedName>
    <definedName name="HTML_CodePage">1252</definedName>
    <definedName localSheetId="11" name="HTML_Control">{"'Sheet1'!$A$4386:$N$4591"}</definedName>
    <definedName localSheetId="16" name="HTML_Control">{"'Sheet1'!$A$4386:$N$4591"}</definedName>
    <definedName name="HTML_Control">{"'Sheet1'!$A$4386:$N$4591"}</definedName>
    <definedName name="HTML_Description">""</definedName>
    <definedName name="HTML_Email">""</definedName>
    <definedName name="HTML_Header">"Sheet1"</definedName>
    <definedName name="HTML_LastUpdate">"7/1/03"</definedName>
    <definedName name="HTML_LineAfter">FALSE</definedName>
    <definedName name="HTML_LineBefore">FALSE</definedName>
    <definedName name="HTML_Name">"m.p.raval"</definedName>
    <definedName name="HTML_OBDlg2">TRUE</definedName>
    <definedName name="HTML_OBDlg3">TRUE</definedName>
    <definedName name="HTML_OBDlg4">TRUE</definedName>
    <definedName name="HTML_OS">0</definedName>
    <definedName name="HTML_PathFile">"A:\MyHTML.htm"</definedName>
    <definedName name="HTML_PathTemplate">"C:\My Documents\HTMLTemp.htm"</definedName>
    <definedName name="HTML_Title">"Break_down"</definedName>
    <definedName name="HTML1_1">"[CPATIME.xls]Schedule!$B$3:$E$39"</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10_1">"'[SETTLE.XLS]Settlement Summary'!$A$3:$Q$80"</definedName>
    <definedName name="HTML10_10">""</definedName>
    <definedName name="HTML10_11">1</definedName>
    <definedName name="HTML10_12">"G:\INTRANET\settle.htm"</definedName>
    <definedName name="HTML10_2">1</definedName>
    <definedName name="HTML10_3">""</definedName>
    <definedName name="HTML10_4">"Settlement Summary"</definedName>
    <definedName name="HTML10_5">""</definedName>
    <definedName name="HTML10_6">-4146</definedName>
    <definedName name="HTML10_7">-4146</definedName>
    <definedName name="HTML10_8">"6/24/97"</definedName>
    <definedName name="HTML10_9">"Delta Air Lines, Inc."</definedName>
    <definedName name="HTML2_1">"[LOG.XLS]Log!$A$2:$L$38"</definedName>
    <definedName name="HTML2_10">""</definedName>
    <definedName name="HTML2_11">1</definedName>
    <definedName name="HTML2_12">"G:\MIKEH\Risklog.htm"</definedName>
    <definedName name="HTML2_2">1</definedName>
    <definedName name="HTML2_3">""</definedName>
    <definedName name="HTML2_4">"Risk Management Transaction Log"</definedName>
    <definedName name="HTML2_5">""</definedName>
    <definedName name="HTML2_6">1</definedName>
    <definedName name="HTML2_7">1</definedName>
    <definedName name="HTML2_8">"3/6/97"</definedName>
    <definedName name="HTML2_9">"Delta Air Lines, Inc."</definedName>
    <definedName name="HTML3_1">"[LOG.XLS]Log!$A$2:$L$37"</definedName>
    <definedName name="HTML3_10">""</definedName>
    <definedName name="HTML3_11">1</definedName>
    <definedName name="HTML3_12">"G:\MIKEH\risklog.htm"</definedName>
    <definedName name="HTML3_2">1</definedName>
    <definedName name="HTML3_3">""</definedName>
    <definedName name="HTML3_4">"Risk Management Transaction Log"</definedName>
    <definedName name="HTML3_5">""</definedName>
    <definedName name="HTML3_6">1</definedName>
    <definedName name="HTML3_7">1</definedName>
    <definedName name="HTML3_8">"3/6/97"</definedName>
    <definedName name="HTML3_9">"Delta Air Lines, Inc."</definedName>
    <definedName name="HTML4_1">"[LOG.XLS]Log!$A$1:$L$37"</definedName>
    <definedName name="HTML4_10">""</definedName>
    <definedName name="HTML4_11">1</definedName>
    <definedName name="HTML4_12">"G:\MIKEH\Risklog.htm"</definedName>
    <definedName name="HTML4_2">1</definedName>
    <definedName name="HTML4_3">""</definedName>
    <definedName name="HTML4_4">""</definedName>
    <definedName name="HTML4_5">""</definedName>
    <definedName name="HTML4_6">-4146</definedName>
    <definedName name="HTML4_7">-4146</definedName>
    <definedName name="HTML4_8">"3/11/97"</definedName>
    <definedName name="HTML4_9">"Delta Air Lines, Inc."</definedName>
    <definedName name="HTML5_1">"[LOG.XLS]Log!$A$1:$M$34"</definedName>
    <definedName name="HTML5_10">""</definedName>
    <definedName name="HTML5_11">1</definedName>
    <definedName name="HTML5_12">"G:\MIKEH\Risklog.htm"</definedName>
    <definedName name="HTML5_2">1</definedName>
    <definedName name="HTML5_3">""</definedName>
    <definedName name="HTML5_4">""</definedName>
    <definedName name="HTML5_5">""</definedName>
    <definedName name="HTML5_6">-4146</definedName>
    <definedName name="HTML5_7">-4146</definedName>
    <definedName name="HTML5_8">"3/11/97"</definedName>
    <definedName name="HTML5_9">"Delta Air Lines, Inc."</definedName>
    <definedName name="HTML6_1">"[LOG.XLS]Log!$A$1:$L$34"</definedName>
    <definedName name="HTML6_10">""</definedName>
    <definedName name="HTML6_11">1</definedName>
    <definedName name="HTML6_12">"G:\MIKEH\risklog.htm"</definedName>
    <definedName name="HTML6_2">1</definedName>
    <definedName name="HTML6_3">""</definedName>
    <definedName name="HTML6_4">""</definedName>
    <definedName name="HTML6_5">""</definedName>
    <definedName name="HTML6_6">-4146</definedName>
    <definedName name="HTML6_7">-4146</definedName>
    <definedName name="HTML6_8">"3/11/97"</definedName>
    <definedName name="HTML6_9">"Delta Air Lines, Inc."</definedName>
    <definedName name="HTML7_1">"[LOG.XLS]Log!$A$1:$M$37"</definedName>
    <definedName name="HTML7_10">""</definedName>
    <definedName name="HTML7_11">1</definedName>
    <definedName name="HTML7_12">"G:\MIKEH\risklog.htm"</definedName>
    <definedName name="HTML7_2">1</definedName>
    <definedName name="HTML7_3">""</definedName>
    <definedName name="HTML7_4">""</definedName>
    <definedName name="HTML7_5">""</definedName>
    <definedName name="HTML7_6">-4146</definedName>
    <definedName name="HTML7_7">-4146</definedName>
    <definedName name="HTML7_8">"3/11/97"</definedName>
    <definedName name="HTML7_9">"Delta Air Lines, Inc."</definedName>
    <definedName name="HTML8_1">"[LOG.XLS]Log!$A$1:$M$35"</definedName>
    <definedName name="HTML8_10">""</definedName>
    <definedName name="HTML8_11">1</definedName>
    <definedName name="HTML8_12">"G:\MIKEH\risklog.htm"</definedName>
    <definedName name="HTML8_2">1</definedName>
    <definedName name="HTML8_3">""</definedName>
    <definedName name="HTML8_4">""</definedName>
    <definedName name="HTML8_5">""</definedName>
    <definedName name="HTML8_6">-4146</definedName>
    <definedName name="HTML8_7">-4146</definedName>
    <definedName name="HTML8_8">"3/11/97"</definedName>
    <definedName name="HTML8_9">"Delta Air Lines, Inc."</definedName>
    <definedName name="HTML9_1">"[LOG.XLS]sr120798!$A$1:$K$21"</definedName>
    <definedName name="HTML9_10">""</definedName>
    <definedName name="HTML9_11">1</definedName>
    <definedName name="HTML9_12">"G:\INTRANET\Risklog.htm"</definedName>
    <definedName name="HTML9_2">1</definedName>
    <definedName name="HTML9_3">"LOG"</definedName>
    <definedName name="HTML9_4">"sr120798"</definedName>
    <definedName name="HTML9_5">""</definedName>
    <definedName name="HTML9_6">1</definedName>
    <definedName name="HTML9_7">1</definedName>
    <definedName name="HTML9_8">"12/9/98"</definedName>
    <definedName name="HTML9_9">"Delta Air Lines, Inc."</definedName>
    <definedName name="HTMLCount">1</definedName>
    <definedName localSheetId="11" name="huy">{"'Sheet1'!$L$16"}</definedName>
    <definedName localSheetId="16" name="huy">{"'Sheet1'!$L$16"}</definedName>
    <definedName name="huy">{"'Sheet1'!$L$16"}</definedName>
    <definedName localSheetId="11" name="HVAC_BOQ">{#N/A,#N/A,TRUE,"Front";#N/A,#N/A,TRUE,"Simple Letter";#N/A,#N/A,TRUE,"Inside";#N/A,#N/A,TRUE,"Contents";#N/A,#N/A,TRUE,"Basis";#N/A,#N/A,TRUE,"Inclusions";#N/A,#N/A,TRUE,"Exclusions";#N/A,#N/A,TRUE,"Areas";#N/A,#N/A,TRUE,"Summary";#N/A,#N/A,TRUE,"Detail"}</definedName>
    <definedName localSheetId="16" name="HVAC_BOQ">{#N/A,#N/A,TRUE,"Front";#N/A,#N/A,TRUE,"Simple Letter";#N/A,#N/A,TRUE,"Inside";#N/A,#N/A,TRUE,"Contents";#N/A,#N/A,TRUE,"Basis";#N/A,#N/A,TRUE,"Inclusions";#N/A,#N/A,TRUE,"Exclusions";#N/A,#N/A,TRUE,"Areas";#N/A,#N/A,TRUE,"Summary";#N/A,#N/A,TRUE,"Detail"}</definedName>
    <definedName name="HVAC_BOQ">{#N/A,#N/A,TRUE,"Front";#N/A,#N/A,TRUE,"Simple Letter";#N/A,#N/A,TRUE,"Inside";#N/A,#N/A,TRUE,"Contents";#N/A,#N/A,TRUE,"Basis";#N/A,#N/A,TRUE,"Inclusions";#N/A,#N/A,TRUE,"Exclusions";#N/A,#N/A,TRUE,"Areas";#N/A,#N/A,TRUE,"Summary";#N/A,#N/A,TRUE,"Detail"}</definedName>
    <definedName localSheetId="11" name="hytuj">{#N/A,#N/A,TRUE,"Front";#N/A,#N/A,TRUE,"Simple Letter";#N/A,#N/A,TRUE,"Inside";#N/A,#N/A,TRUE,"Contents";#N/A,#N/A,TRUE,"Basis";#N/A,#N/A,TRUE,"Inclusions";#N/A,#N/A,TRUE,"Exclusions";#N/A,#N/A,TRUE,"Areas";#N/A,#N/A,TRUE,"Summary";#N/A,#N/A,TRUE,"Detail"}</definedName>
    <definedName localSheetId="16" name="hytuj">{#N/A,#N/A,TRUE,"Front";#N/A,#N/A,TRUE,"Simple Letter";#N/A,#N/A,TRUE,"Inside";#N/A,#N/A,TRUE,"Contents";#N/A,#N/A,TRUE,"Basis";#N/A,#N/A,TRUE,"Inclusions";#N/A,#N/A,TRUE,"Exclusions";#N/A,#N/A,TRUE,"Areas";#N/A,#N/A,TRUE,"Summary";#N/A,#N/A,TRUE,"Detail"}</definedName>
    <definedName name="hytuj">{#N/A,#N/A,TRUE,"Front";#N/A,#N/A,TRUE,"Simple Letter";#N/A,#N/A,TRUE,"Inside";#N/A,#N/A,TRUE,"Contents";#N/A,#N/A,TRUE,"Basis";#N/A,#N/A,TRUE,"Inclusions";#N/A,#N/A,TRUE,"Exclusions";#N/A,#N/A,TRUE,"Areas";#N/A,#N/A,TRUE,"Summary";#N/A,#N/A,TRUE,"Detail"}</definedName>
    <definedName localSheetId="11" name="idc">{#N/A,#N/A,TRUE,"Front";#N/A,#N/A,TRUE,"Simple Letter";#N/A,#N/A,TRUE,"Inside";#N/A,#N/A,TRUE,"Contents";#N/A,#N/A,TRUE,"Basis";#N/A,#N/A,TRUE,"Inclusions";#N/A,#N/A,TRUE,"Exclusions";#N/A,#N/A,TRUE,"Areas";#N/A,#N/A,TRUE,"Summary";#N/A,#N/A,TRUE,"Detail"}</definedName>
    <definedName localSheetId="16" name="idc">{#N/A,#N/A,TRUE,"Front";#N/A,#N/A,TRUE,"Simple Letter";#N/A,#N/A,TRUE,"Inside";#N/A,#N/A,TRUE,"Contents";#N/A,#N/A,TRUE,"Basis";#N/A,#N/A,TRUE,"Inclusions";#N/A,#N/A,TRUE,"Exclusions";#N/A,#N/A,TRUE,"Areas";#N/A,#N/A,TRUE,"Summary";#N/A,#N/A,TRUE,"Detail"}</definedName>
    <definedName name="idc">{#N/A,#N/A,TRUE,"Front";#N/A,#N/A,TRUE,"Simple Letter";#N/A,#N/A,TRUE,"Inside";#N/A,#N/A,TRUE,"Contents";#N/A,#N/A,TRUE,"Basis";#N/A,#N/A,TRUE,"Inclusions";#N/A,#N/A,TRUE,"Exclusions";#N/A,#N/A,TRUE,"Areas";#N/A,#N/A,TRUE,"Summary";#N/A,#N/A,TRUE,"Detail"}</definedName>
    <definedName localSheetId="11" name="idiot">{"dep. full detail",#N/A,FALSE,"annex";"3cd annex",#N/A,FALSE,"annex";"co. dep.",#N/A,FALSE,"annex"}</definedName>
    <definedName localSheetId="16" name="idiot">{"dep. full detail",#N/A,FALSE,"annex";"3cd annex",#N/A,FALSE,"annex";"co. dep.",#N/A,FALSE,"annex"}</definedName>
    <definedName name="idiot">{"dep. full detail",#N/A,FALSE,"annex";"3cd annex",#N/A,FALSE,"annex";"co. dep.",#N/A,FALSE,"annex"}</definedName>
    <definedName localSheetId="11" name="In">{#N/A,#N/A,FALSE,"gc (2)"}</definedName>
    <definedName localSheetId="16" name="In">{#N/A,#N/A,FALSE,"gc (2)"}</definedName>
    <definedName name="In">{#N/A,#N/A,FALSE,"gc (2)"}</definedName>
    <definedName localSheetId="11" name="Incurr">{#N/A,#N/A,FALSE,"gc (2)"}</definedName>
    <definedName localSheetId="16" name="Incurr">{#N/A,#N/A,FALSE,"gc (2)"}</definedName>
    <definedName name="Incurr">{#N/A,#N/A,FALSE,"gc (2)"}</definedName>
    <definedName localSheetId="11" name="ING">{#N/A,#N/A,TRUE,"Front";#N/A,#N/A,TRUE,"Simple Letter";#N/A,#N/A,TRUE,"Inside";#N/A,#N/A,TRUE,"Contents";#N/A,#N/A,TRUE,"Basis";#N/A,#N/A,TRUE,"Inclusions";#N/A,#N/A,TRUE,"Exclusions";#N/A,#N/A,TRUE,"Areas";#N/A,#N/A,TRUE,"Summary";#N/A,#N/A,TRUE,"Detail"}</definedName>
    <definedName localSheetId="16" name="ING">{#N/A,#N/A,TRUE,"Front";#N/A,#N/A,TRUE,"Simple Letter";#N/A,#N/A,TRUE,"Inside";#N/A,#N/A,TRUE,"Contents";#N/A,#N/A,TRUE,"Basis";#N/A,#N/A,TRUE,"Inclusions";#N/A,#N/A,TRUE,"Exclusions";#N/A,#N/A,TRUE,"Areas";#N/A,#N/A,TRUE,"Summary";#N/A,#N/A,TRUE,"Detail"}</definedName>
    <definedName name="ING">{#N/A,#N/A,TRUE,"Front";#N/A,#N/A,TRUE,"Simple Letter";#N/A,#N/A,TRUE,"Inside";#N/A,#N/A,TRUE,"Contents";#N/A,#N/A,TRUE,"Basis";#N/A,#N/A,TRUE,"Inclusions";#N/A,#N/A,TRUE,"Exclusions";#N/A,#N/A,TRUE,"Areas";#N/A,#N/A,TRUE,"Summary";#N/A,#N/A,TRUE,"Detail"}</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Q_INC">"c3498"</definedName>
    <definedName name="IQ_EBIT_EQ_INC_EXCL_SBC">"c3502"</definedName>
    <definedName name="IQ_EBIT_EST">"c1681"</definedName>
    <definedName name="IQ_EBIT_EXCL_SBC">"c3082"</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XCL_SBC">"c3081"</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"c1635"</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PAYOUT_RATIO">"c3492"</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_STOCK_COMP">"c3506"</definedName>
    <definedName name="IQ_RESTR_STOCK_COMP_PRETAX">"c3504"</definedName>
    <definedName name="IQ_RESTR_STOCK_COMP_TAX">"c3505"</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39125.8198842593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ING_CAP">"c3494"</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localSheetId="11" name="IRMA">{"process graphs",#N/A,FALSE,"graphs&amp;data"}</definedName>
    <definedName localSheetId="16" name="IRMA">{"process graphs",#N/A,FALSE,"graphs&amp;data"}</definedName>
    <definedName name="IRMA">{"process graphs",#N/A,FALSE,"graphs&amp;data"}</definedName>
    <definedName localSheetId="11" name="Jay">{#N/A,#N/A,FALSE,"gc (2)"}</definedName>
    <definedName localSheetId="16" name="Jay">{#N/A,#N/A,FALSE,"gc (2)"}</definedName>
    <definedName name="Jay">{#N/A,#N/A,FALSE,"gc (2)"}</definedName>
    <definedName localSheetId="11" name="jjyjy">{#N/A,#N/A,FALSE,"PSU"}</definedName>
    <definedName localSheetId="16" name="jjyjy">{#N/A,#N/A,FALSE,"PSU"}</definedName>
    <definedName name="jjyjy">{#N/A,#N/A,FALSE,"PSU"}</definedName>
    <definedName localSheetId="11" name="jpg">{#N/A,#N/A,TRUE,"Front";#N/A,#N/A,TRUE,"Simple Letter";#N/A,#N/A,TRUE,"Inside";#N/A,#N/A,TRUE,"Contents";#N/A,#N/A,TRUE,"Basis";#N/A,#N/A,TRUE,"Inclusions";#N/A,#N/A,TRUE,"Exclusions";#N/A,#N/A,TRUE,"Areas";#N/A,#N/A,TRUE,"Summary";#N/A,#N/A,TRUE,"Detail"}</definedName>
    <definedName localSheetId="16" name="jpg">{#N/A,#N/A,TRUE,"Front";#N/A,#N/A,TRUE,"Simple Letter";#N/A,#N/A,TRUE,"Inside";#N/A,#N/A,TRUE,"Contents";#N/A,#N/A,TRUE,"Basis";#N/A,#N/A,TRUE,"Inclusions";#N/A,#N/A,TRUE,"Exclusions";#N/A,#N/A,TRUE,"Areas";#N/A,#N/A,TRUE,"Summary";#N/A,#N/A,TRUE,"Detail"}</definedName>
    <definedName name="jpg">{#N/A,#N/A,TRUE,"Front";#N/A,#N/A,TRUE,"Simple Letter";#N/A,#N/A,TRUE,"Inside";#N/A,#N/A,TRUE,"Contents";#N/A,#N/A,TRUE,"Basis";#N/A,#N/A,TRUE,"Inclusions";#N/A,#N/A,TRUE,"Exclusions";#N/A,#N/A,TRUE,"Areas";#N/A,#N/A,TRUE,"Summary";#N/A,#N/A,TRUE,"Detail"}</definedName>
    <definedName localSheetId="11" name="JT">{#N/A,#N/A,TRUE,"Flooring "}</definedName>
    <definedName localSheetId="16" name="JT">{#N/A,#N/A,TRUE,"Flooring "}</definedName>
    <definedName name="JT">{#N/A,#N/A,TRUE,"Flooring "}</definedName>
    <definedName localSheetId="11" name="ju">{#N/A,#N/A,TRUE,"Front";#N/A,#N/A,TRUE,"Simple Letter";#N/A,#N/A,TRUE,"Inside";#N/A,#N/A,TRUE,"Contents";#N/A,#N/A,TRUE,"Basis";#N/A,#N/A,TRUE,"Inclusions";#N/A,#N/A,TRUE,"Exclusions";#N/A,#N/A,TRUE,"Areas";#N/A,#N/A,TRUE,"Summary";#N/A,#N/A,TRUE,"Detail"}</definedName>
    <definedName localSheetId="16" name="ju">{#N/A,#N/A,TRUE,"Front";#N/A,#N/A,TRUE,"Simple Letter";#N/A,#N/A,TRUE,"Inside";#N/A,#N/A,TRUE,"Contents";#N/A,#N/A,TRUE,"Basis";#N/A,#N/A,TRUE,"Inclusions";#N/A,#N/A,TRUE,"Exclusions";#N/A,#N/A,TRUE,"Areas";#N/A,#N/A,TRUE,"Summary";#N/A,#N/A,TRUE,"Detail"}</definedName>
    <definedName name="ju">{#N/A,#N/A,TRUE,"Front";#N/A,#N/A,TRUE,"Simple Letter";#N/A,#N/A,TRUE,"Inside";#N/A,#N/A,TRUE,"Contents";#N/A,#N/A,TRUE,"Basis";#N/A,#N/A,TRUE,"Inclusions";#N/A,#N/A,TRUE,"Exclusions";#N/A,#N/A,TRUE,"Areas";#N/A,#N/A,TRUE,"Summary";#N/A,#N/A,TRUE,"Detail"}</definedName>
    <definedName localSheetId="11" name="JWM">{#N/A,#N/A,TRUE,"Front";#N/A,#N/A,TRUE,"Simple Letter";#N/A,#N/A,TRUE,"Inside";#N/A,#N/A,TRUE,"Contents";#N/A,#N/A,TRUE,"Basis";#N/A,#N/A,TRUE,"Inclusions";#N/A,#N/A,TRUE,"Exclusions";#N/A,#N/A,TRUE,"Areas";#N/A,#N/A,TRUE,"Summary";#N/A,#N/A,TRUE,"Detail"}</definedName>
    <definedName localSheetId="16" name="JWM">{#N/A,#N/A,TRUE,"Front";#N/A,#N/A,TRUE,"Simple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localSheetId="11" name="JWM_1">{#N/A,#N/A,TRUE,"Front";#N/A,#N/A,TRUE,"Simple Letter";#N/A,#N/A,TRUE,"Inside";#N/A,#N/A,TRUE,"Contents";#N/A,#N/A,TRUE,"Basis";#N/A,#N/A,TRUE,"Inclusions";#N/A,#N/A,TRUE,"Exclusions";#N/A,#N/A,TRUE,"Areas";#N/A,#N/A,TRUE,"Summary";#N/A,#N/A,TRUE,"Detail"}</definedName>
    <definedName localSheetId="16" name="JWM_1">{#N/A,#N/A,TRUE,"Front";#N/A,#N/A,TRUE,"Simple Letter";#N/A,#N/A,TRUE,"Inside";#N/A,#N/A,TRUE,"Contents";#N/A,#N/A,TRUE,"Basis";#N/A,#N/A,TRUE,"Inclusions";#N/A,#N/A,TRUE,"Exclusions";#N/A,#N/A,TRUE,"Areas";#N/A,#N/A,TRUE,"Summary";#N/A,#N/A,TRUE,"Detail"}</definedName>
    <definedName name="JWM_1">{#N/A,#N/A,TRUE,"Front";#N/A,#N/A,TRUE,"Simple Letter";#N/A,#N/A,TRUE,"Inside";#N/A,#N/A,TRUE,"Contents";#N/A,#N/A,TRUE,"Basis";#N/A,#N/A,TRUE,"Inclusions";#N/A,#N/A,TRUE,"Exclusions";#N/A,#N/A,TRUE,"Areas";#N/A,#N/A,TRUE,"Summary";#N/A,#N/A,TRUE,"Detail"}</definedName>
    <definedName localSheetId="11" name="jyoti">{#N/A,#N/A,FALSE,"mpph1";#N/A,#N/A,FALSE,"mpmseb";#N/A,#N/A,FALSE,"mpph2"}</definedName>
    <definedName localSheetId="16" name="jyoti">{#N/A,#N/A,FALSE,"mpph1";#N/A,#N/A,FALSE,"mpmseb";#N/A,#N/A,FALSE,"mpph2"}</definedName>
    <definedName name="jyoti">{#N/A,#N/A,FALSE,"mpph1";#N/A,#N/A,FALSE,"mpmseb";#N/A,#N/A,FALSE,"mpph2"}</definedName>
    <definedName localSheetId="11" name="kadam">{#N/A,#N/A,TRUE,"Front";#N/A,#N/A,TRUE,"Simple Letter";#N/A,#N/A,TRUE,"Inside";#N/A,#N/A,TRUE,"Contents";#N/A,#N/A,TRUE,"Basis";#N/A,#N/A,TRUE,"Inclusions";#N/A,#N/A,TRUE,"Exclusions";#N/A,#N/A,TRUE,"Areas";#N/A,#N/A,TRUE,"Summary";#N/A,#N/A,TRUE,"Detail"}</definedName>
    <definedName localSheetId="16" name="kadam">{#N/A,#N/A,TRUE,"Front";#N/A,#N/A,TRUE,"Simple Letter";#N/A,#N/A,TRUE,"Inside";#N/A,#N/A,TRUE,"Contents";#N/A,#N/A,TRUE,"Basis";#N/A,#N/A,TRUE,"Inclusions";#N/A,#N/A,TRUE,"Exclusions";#N/A,#N/A,TRUE,"Areas";#N/A,#N/A,TRUE,"Summary";#N/A,#N/A,TRUE,"Detail"}</definedName>
    <definedName name="kadam">{#N/A,#N/A,TRUE,"Front";#N/A,#N/A,TRUE,"Simple Letter";#N/A,#N/A,TRUE,"Inside";#N/A,#N/A,TRUE,"Contents";#N/A,#N/A,TRUE,"Basis";#N/A,#N/A,TRUE,"Inclusions";#N/A,#N/A,TRUE,"Exclusions";#N/A,#N/A,TRUE,"Areas";#N/A,#N/A,TRUE,"Summary";#N/A,#N/A,TRUE,"Detail"}</definedName>
    <definedName localSheetId="11" name="karthick">{#N/A,#N/A,TRUE,"Front";#N/A,#N/A,TRUE,"Simple Letter";#N/A,#N/A,TRUE,"Inside";#N/A,#N/A,TRUE,"Contents";#N/A,#N/A,TRUE,"Basis";#N/A,#N/A,TRUE,"Inclusions";#N/A,#N/A,TRUE,"Exclusions";#N/A,#N/A,TRUE,"Areas";#N/A,#N/A,TRUE,"Summary";#N/A,#N/A,TRUE,"Detail"}</definedName>
    <definedName localSheetId="16" name="karthick">{#N/A,#N/A,TRUE,"Front";#N/A,#N/A,TRUE,"Simple Letter";#N/A,#N/A,TRUE,"Inside";#N/A,#N/A,TRUE,"Contents";#N/A,#N/A,TRUE,"Basis";#N/A,#N/A,TRUE,"Inclusions";#N/A,#N/A,TRUE,"Exclusions";#N/A,#N/A,TRUE,"Areas";#N/A,#N/A,TRUE,"Summary";#N/A,#N/A,TRUE,"Detail"}</definedName>
    <definedName name="karthick">{#N/A,#N/A,TRUE,"Front";#N/A,#N/A,TRUE,"Simple Letter";#N/A,#N/A,TRUE,"Inside";#N/A,#N/A,TRUE,"Contents";#N/A,#N/A,TRUE,"Basis";#N/A,#N/A,TRUE,"Inclusions";#N/A,#N/A,TRUE,"Exclusions";#N/A,#N/A,TRUE,"Areas";#N/A,#N/A,TRUE,"Summary";#N/A,#N/A,TRUE,"Detail"}</definedName>
    <definedName localSheetId="11" name="kasdfjhd">{"'Typical Costs Estimates'!$C$158:$H$161"}</definedName>
    <definedName localSheetId="16" name="kasdfjhd">{"'Typical Costs Estimates'!$C$158:$H$161"}</definedName>
    <definedName name="kasdfjhd">{"'Typical Costs Estimates'!$C$158:$H$161"}</definedName>
    <definedName localSheetId="11" name="kil">{#N/A,#N/A,TRUE,"Front";#N/A,#N/A,TRUE,"Simple Letter";#N/A,#N/A,TRUE,"Inside";#N/A,#N/A,TRUE,"Contents";#N/A,#N/A,TRUE,"Basis";#N/A,#N/A,TRUE,"Inclusions";#N/A,#N/A,TRUE,"Exclusions";#N/A,#N/A,TRUE,"Areas";#N/A,#N/A,TRUE,"Summary";#N/A,#N/A,TRUE,"Detail"}</definedName>
    <definedName localSheetId="16" name="kil">{#N/A,#N/A,TRUE,"Front";#N/A,#N/A,TRUE,"Simple Letter";#N/A,#N/A,TRUE,"Inside";#N/A,#N/A,TRUE,"Contents";#N/A,#N/A,TRUE,"Basis";#N/A,#N/A,TRUE,"Inclusions";#N/A,#N/A,TRUE,"Exclusions";#N/A,#N/A,TRUE,"Areas";#N/A,#N/A,TRUE,"Summary";#N/A,#N/A,TRUE,"Detail"}</definedName>
    <definedName name="kil">{#N/A,#N/A,TRUE,"Front";#N/A,#N/A,TRUE,"Simple Letter";#N/A,#N/A,TRUE,"Inside";#N/A,#N/A,TRUE,"Contents";#N/A,#N/A,TRUE,"Basis";#N/A,#N/A,TRUE,"Inclusions";#N/A,#N/A,TRUE,"Exclusions";#N/A,#N/A,TRUE,"Areas";#N/A,#N/A,TRUE,"Summary";#N/A,#N/A,TRUE,"Detail"}</definedName>
    <definedName localSheetId="11" name="kju">{#N/A,#N/A,TRUE,"Front";#N/A,#N/A,TRUE,"Simple Letter";#N/A,#N/A,TRUE,"Inside";#N/A,#N/A,TRUE,"Contents";#N/A,#N/A,TRUE,"Basis";#N/A,#N/A,TRUE,"Inclusions";#N/A,#N/A,TRUE,"Exclusions";#N/A,#N/A,TRUE,"Areas";#N/A,#N/A,TRUE,"Summary";#N/A,#N/A,TRUE,"Detail"}</definedName>
    <definedName localSheetId="16" name="kju">{#N/A,#N/A,TRUE,"Front";#N/A,#N/A,TRUE,"Simple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localSheetId="11" name="kk">{#N/A,#N/A,FALSE,"견적대비-2"}</definedName>
    <definedName localSheetId="16" name="kk">{#N/A,#N/A,FALSE,"견적대비-2"}</definedName>
    <definedName name="kk">{#N/A,#N/A,FALSE,"견적대비-2"}</definedName>
    <definedName localSheetId="11" name="kkk">{#N/A,#N/A,FALSE,"COVER1.XLS ";#N/A,#N/A,FALSE,"RACT1.XLS";#N/A,#N/A,FALSE,"RACT2.XLS";#N/A,#N/A,FALSE,"ECCMP";#N/A,#N/A,FALSE,"WELDER.XLS"}</definedName>
    <definedName localSheetId="16" name="kkk">{#N/A,#N/A,FALSE,"COVER1.XLS ";#N/A,#N/A,FALSE,"RACT1.XLS";#N/A,#N/A,FALSE,"RACT2.XLS";#N/A,#N/A,FALSE,"ECCMP";#N/A,#N/A,FALSE,"WELDER.XLS"}</definedName>
    <definedName name="kkk">{#N/A,#N/A,FALSE,"COVER1.XLS ";#N/A,#N/A,FALSE,"RACT1.XLS";#N/A,#N/A,FALSE,"RACT2.XLS";#N/A,#N/A,FALSE,"ECCMP";#N/A,#N/A,FALSE,"WELDER.XLS"}</definedName>
    <definedName localSheetId="11" name="kl">{#N/A,#N/A,TRUE,"Front";#N/A,#N/A,TRUE,"Simple Letter";#N/A,#N/A,TRUE,"Inside";#N/A,#N/A,TRUE,"Contents";#N/A,#N/A,TRUE,"Basis";#N/A,#N/A,TRUE,"Inclusions";#N/A,#N/A,TRUE,"Exclusions";#N/A,#N/A,TRUE,"Areas";#N/A,#N/A,TRUE,"Summary";#N/A,#N/A,TRUE,"Detail"}</definedName>
    <definedName localSheetId="16" name="kl">{#N/A,#N/A,TRUE,"Front";#N/A,#N/A,TRUE,"Simple Letter";#N/A,#N/A,TRUE,"Inside";#N/A,#N/A,TRUE,"Contents";#N/A,#N/A,TRUE,"Basis";#N/A,#N/A,TRUE,"Inclusions";#N/A,#N/A,TRUE,"Exclusions";#N/A,#N/A,TRUE,"Areas";#N/A,#N/A,TRUE,"Summary";#N/A,#N/A,TRUE,"Detail"}</definedName>
    <definedName name="kl">{#N/A,#N/A,TRUE,"Front";#N/A,#N/A,TRUE,"Simple Letter";#N/A,#N/A,TRUE,"Inside";#N/A,#N/A,TRUE,"Contents";#N/A,#N/A,TRUE,"Basis";#N/A,#N/A,TRUE,"Inclusions";#N/A,#N/A,TRUE,"Exclusions";#N/A,#N/A,TRUE,"Areas";#N/A,#N/A,TRUE,"Summary";#N/A,#N/A,TRUE,"Detail"}</definedName>
    <definedName localSheetId="11" name="KLDNG">{#N/A,#N/A,TRUE,"Front";#N/A,#N/A,TRUE,"Simple Letter";#N/A,#N/A,TRUE,"Inside";#N/A,#N/A,TRUE,"Contents";#N/A,#N/A,TRUE,"Basis";#N/A,#N/A,TRUE,"Inclusions";#N/A,#N/A,TRUE,"Exclusions";#N/A,#N/A,TRUE,"Areas";#N/A,#N/A,TRUE,"Summary";#N/A,#N/A,TRUE,"Detail"}</definedName>
    <definedName localSheetId="16" name="KLDNG">{#N/A,#N/A,TRUE,"Front";#N/A,#N/A,TRUE,"Simple Letter";#N/A,#N/A,TRUE,"Inside";#N/A,#N/A,TRUE,"Contents";#N/A,#N/A,TRUE,"Basis";#N/A,#N/A,TRUE,"Inclusions";#N/A,#N/A,TRUE,"Exclusions";#N/A,#N/A,TRUE,"Areas";#N/A,#N/A,TRUE,"Summary";#N/A,#N/A,TRUE,"Detail"}</definedName>
    <definedName name="KLDNG">{#N/A,#N/A,TRUE,"Front";#N/A,#N/A,TRUE,"Simple Letter";#N/A,#N/A,TRUE,"Inside";#N/A,#N/A,TRUE,"Contents";#N/A,#N/A,TRUE,"Basis";#N/A,#N/A,TRUE,"Inclusions";#N/A,#N/A,TRUE,"Exclusions";#N/A,#N/A,TRUE,"Areas";#N/A,#N/A,TRUE,"Summary";#N/A,#N/A,TRUE,"Detail"}</definedName>
    <definedName localSheetId="11" name="Kondhwa.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localSheetId="16" name="Kondhwa.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localSheetId="11" name="Kondhwa_Div">{#N/A,#N/A,FALSE,"Occ and Rate";#N/A,#N/A,FALSE,"PF Input";#N/A,#N/A,FALSE,"Capital Input";#N/A,#N/A,FALSE,"Proforma Five Yr";#N/A,#N/A,FALSE,"Calculations";#N/A,#N/A,FALSE,"Transaction Summary-DTW"}</definedName>
    <definedName localSheetId="16" name="Kondhwa_Div">{#N/A,#N/A,FALSE,"Occ and Rate";#N/A,#N/A,FALSE,"PF Input";#N/A,#N/A,FALSE,"Capital Input";#N/A,#N/A,FALSE,"Proforma Five Yr";#N/A,#N/A,FALSE,"Calculations";#N/A,#N/A,FALSE,"Transaction Summary-DTW"}</definedName>
    <definedName name="Kondhwa_Div">{#N/A,#N/A,FALSE,"Occ and Rate";#N/A,#N/A,FALSE,"PF Input";#N/A,#N/A,FALSE,"Capital Input";#N/A,#N/A,FALSE,"Proforma Five Yr";#N/A,#N/A,FALSE,"Calculations";#N/A,#N/A,FALSE,"Transaction Summary-DTW"}</definedName>
    <definedName localSheetId="11" name="Kondhwa_O">{#N/A,#N/A,FALSE,"New Depr Sch-150% DB";#N/A,#N/A,FALSE,"Cash Flows RLP";#N/A,#N/A,FALSE,"IRR";#N/A,#N/A,FALSE,"Proforma IS";#N/A,#N/A,FALSE,"Assumptions"}</definedName>
    <definedName localSheetId="16" name="Kondhwa_O">{#N/A,#N/A,FALSE,"New Depr Sch-150% DB";#N/A,#N/A,FALSE,"Cash Flows RLP";#N/A,#N/A,FALSE,"IRR";#N/A,#N/A,FALSE,"Proforma IS";#N/A,#N/A,FALSE,"Assumptions"}</definedName>
    <definedName name="Kondhwa_O">{#N/A,#N/A,FALSE,"New Depr Sch-150% DB";#N/A,#N/A,FALSE,"Cash Flows RLP";#N/A,#N/A,FALSE,"IRR";#N/A,#N/A,FALSE,"Proforma IS";#N/A,#N/A,FALSE,"Assumptions"}</definedName>
    <definedName localSheetId="11" name="Kondhwa_wrn.Aging._.and._.Trend._.Analysis.">{#N/A,#N/A,FALSE,"Aging Summary";#N/A,#N/A,FALSE,"Ratio Analysis";#N/A,#N/A,FALSE,"Test 120 Day Accts";#N/A,#N/A,FALSE,"Tickmarks"}</definedName>
    <definedName localSheetId="16" name="Kondhwa_wrn.Aging._.and._.Trend._.Analysis.">{#N/A,#N/A,FALSE,"Aging Summary";#N/A,#N/A,FALSE,"Ratio Analysis";#N/A,#N/A,FALSE,"Test 120 Day Accts";#N/A,#N/A,FALSE,"Tickmarks"}</definedName>
    <definedName name="Kondhwa_wrn.Aging._.and._.Trend._.Analysis.">{#N/A,#N/A,FALSE,"Aging Summary";#N/A,#N/A,FALSE,"Ratio Analysis";#N/A,#N/A,FALSE,"Test 120 Day Accts";#N/A,#N/A,FALSE,"Tickmarks"}</definedName>
    <definedName localSheetId="11" name="Kondhwa_wrn.ALL.">{#N/A,#N/A,FALSE,"מאזן";#N/A,#N/A,FALSE,"רווהפ";#N/A,#N/A,FALSE,"שינויים בהון";#N/A,#N/A,FALSE,"תזרים";#N/A,#N/A,FALSE,"נספח - התאמות";#N/A,#N/A,FALSE,"ני""ע לתזרים";#N/A,#N/A,FALSE,"פירוטים לדוחות"}</definedName>
    <definedName localSheetId="16" name="Kondhwa_wrn.ALL.">{#N/A,#N/A,FALSE,"מאזן";#N/A,#N/A,FALSE,"רווהפ";#N/A,#N/A,FALSE,"שינויים בהון";#N/A,#N/A,FALSE,"תזרים";#N/A,#N/A,FALSE,"נספח - התאמות";#N/A,#N/A,FALSE,"ני""ע לתזרים";#N/A,#N/A,FALSE,"פירוטים לדוחות"}</definedName>
    <definedName name="Kondhwa_wrn.ALL.">{#N/A,#N/A,FALSE,"מאזן";#N/A,#N/A,FALSE,"רווהפ";#N/A,#N/A,FALSE,"שינויים בהון";#N/A,#N/A,FALSE,"תזרים";#N/A,#N/A,FALSE,"נספח - התאמות";#N/A,#N/A,FALSE,"ני""ע לתזרים";#N/A,#N/A,FALSE,"פירוטים לדוחות"}</definedName>
    <definedName localSheetId="11" name="Kondhwa_wrn.Basic._.Report.">{#N/A,#N/A,FALSE,"New Depr Sch-150% DB";#N/A,#N/A,FALSE,"Cash Flows RLP";#N/A,#N/A,FALSE,"IRR";#N/A,#N/A,FALSE,"Proforma IS";#N/A,#N/A,FALSE,"Assumptions"}</definedName>
    <definedName localSheetId="16" name="Kondhwa_wrn.Basic._.Report.">{#N/A,#N/A,FALSE,"New Depr Sch-150% DB";#N/A,#N/A,FALSE,"Cash Flows RLP";#N/A,#N/A,FALSE,"IRR";#N/A,#N/A,FALSE,"Proforma IS";#N/A,#N/A,FALSE,"Assumptions"}</definedName>
    <definedName name="Kondhwa_wrn.Basic._.Report.">{#N/A,#N/A,FALSE,"New Depr Sch-150% DB";#N/A,#N/A,FALSE,"Cash Flows RLP";#N/A,#N/A,FALSE,"IRR";#N/A,#N/A,FALSE,"Proforma IS";#N/A,#N/A,FALSE,"Assumptions"}</definedName>
    <definedName localSheetId="11" name="Kondhwa_wrn.Complete._.Report.">{#N/A,#N/A,FALSE,"Assumptions";#N/A,#N/A,FALSE,"Proforma IS";#N/A,#N/A,FALSE,"Cash Flows RLP";#N/A,#N/A,FALSE,"IRR";#N/A,#N/A,FALSE,"New Depr Sch-150% DB";#N/A,#N/A,FALSE,"Comments"}</definedName>
    <definedName localSheetId="16" name="Kondhwa_wrn.Complete._.Report.">{#N/A,#N/A,FALSE,"Assumptions";#N/A,#N/A,FALSE,"Proforma IS";#N/A,#N/A,FALSE,"Cash Flows RLP";#N/A,#N/A,FALSE,"IRR";#N/A,#N/A,FALSE,"New Depr Sch-150% DB";#N/A,#N/A,FALSE,"Comments"}</definedName>
    <definedName name="Kondhwa_wrn.Complete._.Report.">{#N/A,#N/A,FALSE,"Assumptions";#N/A,#N/A,FALSE,"Proforma IS";#N/A,#N/A,FALSE,"Cash Flows RLP";#N/A,#N/A,FALSE,"IRR";#N/A,#N/A,FALSE,"New Depr Sch-150% DB";#N/A,#N/A,FALSE,"Comments"}</definedName>
    <definedName localSheetId="11" name="Kondhwa_wrn.Complete._.Review.">{#N/A,#N/A,FALSE,"Occ and Rate";#N/A,#N/A,FALSE,"PF Input";#N/A,#N/A,FALSE,"Capital Input";#N/A,#N/A,FALSE,"Proforma Five Yr";#N/A,#N/A,FALSE,"Calculations";#N/A,#N/A,FALSE,"Transaction Summary-DTW"}</definedName>
    <definedName localSheetId="16" name="Kondhwa_wrn.Complete._.Review.">{#N/A,#N/A,FALSE,"Occ and Rate";#N/A,#N/A,FALSE,"PF Input";#N/A,#N/A,FALSE,"Capital Input";#N/A,#N/A,FALSE,"Proforma Five Yr";#N/A,#N/A,FALSE,"Calculations";#N/A,#N/A,FALSE,"Transaction Summary-DTW"}</definedName>
    <definedName name="Kondhwa_wrn.Complete._.Review.">{#N/A,#N/A,FALSE,"Occ and Rate";#N/A,#N/A,FALSE,"PF Input";#N/A,#N/A,FALSE,"Capital Input";#N/A,#N/A,FALSE,"Proforma Five Yr";#N/A,#N/A,FALSE,"Calculations";#N/A,#N/A,FALSE,"Transaction Summary-DTW"}</definedName>
    <definedName localSheetId="11" name="Kondhwa_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localSheetId="16" name="Kondhwa_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localSheetId="11" name="Kondhwa_wrn.Investment._.Review.">{#N/A,#N/A,FALSE,"Proforma Five Yr";#N/A,#N/A,FALSE,"Capital Input";#N/A,#N/A,FALSE,"Calculations";#N/A,#N/A,FALSE,"Transaction Summary-DTW"}</definedName>
    <definedName localSheetId="16" name="Kondhwa_wrn.Investment._.Review.">{#N/A,#N/A,FALSE,"Proforma Five Yr";#N/A,#N/A,FALSE,"Capital Input";#N/A,#N/A,FALSE,"Calculations";#N/A,#N/A,FALSE,"Transaction Summary-DTW"}</definedName>
    <definedName name="Kondhwa_wrn.Investment._.Review.">{#N/A,#N/A,FALSE,"Proforma Five Yr";#N/A,#N/A,FALSE,"Capital Input";#N/A,#N/A,FALSE,"Calculations";#N/A,#N/A,FALSE,"Transaction Summary-DTW"}</definedName>
    <definedName localSheetId="11" name="Kondhwa_wrn.Operation._.Review.">{#N/A,#N/A,FALSE,"Proforma Five Yr";#N/A,#N/A,FALSE,"Occ and Rate";#N/A,#N/A,FALSE,"PF Input";#N/A,#N/A,FALSE,"Hotcomps"}</definedName>
    <definedName localSheetId="16" name="Kondhwa_wrn.Operation._.Review.">{#N/A,#N/A,FALSE,"Proforma Five Yr";#N/A,#N/A,FALSE,"Occ and Rate";#N/A,#N/A,FALSE,"PF Input";#N/A,#N/A,FALSE,"Hotcomps"}</definedName>
    <definedName name="Kondhwa_wrn.Operation._.Review.">{#N/A,#N/A,FALSE,"Proforma Five Yr";#N/A,#N/A,FALSE,"Occ and Rate";#N/A,#N/A,FALSE,"PF Input";#N/A,#N/A,FALSE,"Hotcomps"}</definedName>
    <definedName localSheetId="11" name="Kondhwa_wrn.Phase._.I.">{#N/A,#N/A,FALSE,"Transaction Summary-DTW";#N/A,#N/A,FALSE,"Proforma Five Yr";#N/A,#N/A,FALSE,"Occ and Rate"}</definedName>
    <definedName localSheetId="16" name="Kondhwa_wrn.Phase._.I.">{#N/A,#N/A,FALSE,"Transaction Summary-DTW";#N/A,#N/A,FALSE,"Proforma Five Yr";#N/A,#N/A,FALSE,"Occ and Rate"}</definedName>
    <definedName name="Kondhwa_wrn.Phase._.I.">{#N/A,#N/A,FALSE,"Transaction Summary-DTW";#N/A,#N/A,FALSE,"Proforma Five Yr";#N/A,#N/A,FALSE,"Occ and Rate"}</definedName>
    <definedName localSheetId="11" name="Kondhwa_wrn.print">{#N/A,#N/A,FALSE,"Japan 2003";#N/A,#N/A,FALSE,"Sheet2"}</definedName>
    <definedName localSheetId="16" name="Kondhwa_wrn.print">{#N/A,#N/A,FALSE,"Japan 2003";#N/A,#N/A,FALSE,"Sheet2"}</definedName>
    <definedName name="Kondhwa_wrn.print">{#N/A,#N/A,FALSE,"Japan 2003";#N/A,#N/A,FALSE,"Sheet2"}</definedName>
    <definedName localSheetId="11" name="Kondhwa_wrn.Proforma._.Review">{#N/A,#N/A,FALSE,"Occ and Rate";#N/A,#N/A,FALSE,"PF Input";#N/A,#N/A,FALSE,"Proforma Five Yr";#N/A,#N/A,FALSE,"Hotcomps"}</definedName>
    <definedName localSheetId="16" name="Kondhwa_wrn.Proforma._.Review">{#N/A,#N/A,FALSE,"Occ and Rate";#N/A,#N/A,FALSE,"PF Input";#N/A,#N/A,FALSE,"Proforma Five Yr";#N/A,#N/A,FALSE,"Hotcomps"}</definedName>
    <definedName name="Kondhwa_wrn.Proforma._.Review">{#N/A,#N/A,FALSE,"Occ and Rate";#N/A,#N/A,FALSE,"PF Input";#N/A,#N/A,FALSE,"Proforma Five Yr";#N/A,#N/A,FALSE,"Hotcomps"}</definedName>
    <definedName localSheetId="11" name="kp">{#N/A,#N/A,TRUE,"Front";#N/A,#N/A,TRUE,"Simple Letter";#N/A,#N/A,TRUE,"Inside";#N/A,#N/A,TRUE,"Contents";#N/A,#N/A,TRUE,"Basis";#N/A,#N/A,TRUE,"Inclusions";#N/A,#N/A,TRUE,"Exclusions";#N/A,#N/A,TRUE,"Areas";#N/A,#N/A,TRUE,"Summary";#N/A,#N/A,TRUE,"Detail"}</definedName>
    <definedName localSheetId="16" name="kp">{#N/A,#N/A,TRUE,"Front";#N/A,#N/A,TRUE,"Simple Letter";#N/A,#N/A,TRUE,"Inside";#N/A,#N/A,TRUE,"Contents";#N/A,#N/A,TRUE,"Basis";#N/A,#N/A,TRUE,"Inclusions";#N/A,#N/A,TRUE,"Exclusions";#N/A,#N/A,TRUE,"Areas";#N/A,#N/A,TRUE,"Summary";#N/A,#N/A,TRUE,"Detail"}</definedName>
    <definedName name="kp">{#N/A,#N/A,TRUE,"Front";#N/A,#N/A,TRUE,"Simple Letter";#N/A,#N/A,TRUE,"Inside";#N/A,#N/A,TRUE,"Contents";#N/A,#N/A,TRUE,"Basis";#N/A,#N/A,TRUE,"Inclusions";#N/A,#N/A,TRUE,"Exclusions";#N/A,#N/A,TRUE,"Areas";#N/A,#N/A,TRUE,"Summary";#N/A,#N/A,TRUE,"Detail"}</definedName>
    <definedName localSheetId="11" name="kskk">{#N/A,#N/A,FALSE,"COVER.XLS";#N/A,#N/A,FALSE,"RACT1.XLS";#N/A,#N/A,FALSE,"RACT2.XLS";#N/A,#N/A,FALSE,"ECCMP";#N/A,#N/A,FALSE,"WELDER.XLS"}</definedName>
    <definedName localSheetId="16" name="kskk">{#N/A,#N/A,FALSE,"COVER.XLS";#N/A,#N/A,FALSE,"RACT1.XLS";#N/A,#N/A,FALSE,"RACT2.XLS";#N/A,#N/A,FALSE,"ECCMP";#N/A,#N/A,FALSE,"WELDER.XLS"}</definedName>
    <definedName name="kskk">{#N/A,#N/A,FALSE,"COVER.XLS";#N/A,#N/A,FALSE,"RACT1.XLS";#N/A,#N/A,FALSE,"RACT2.XLS";#N/A,#N/A,FALSE,"ECCMP";#N/A,#N/A,FALSE,"WELDER.XLS"}</definedName>
    <definedName localSheetId="11" name="KUWAIT">{#N/A,#N/A,TRUE,"Front";#N/A,#N/A,TRUE,"Simple Letter";#N/A,#N/A,TRUE,"Inside";#N/A,#N/A,TRUE,"Contents";#N/A,#N/A,TRUE,"Basis";#N/A,#N/A,TRUE,"Inclusions";#N/A,#N/A,TRUE,"Exclusions";#N/A,#N/A,TRUE,"Areas";#N/A,#N/A,TRUE,"Summary";#N/A,#N/A,TRUE,"Detail"}</definedName>
    <definedName localSheetId="16" name="KUWAIT">{#N/A,#N/A,TRUE,"Front";#N/A,#N/A,TRUE,"Simple Letter";#N/A,#N/A,TRUE,"Inside";#N/A,#N/A,TRUE,"Contents";#N/A,#N/A,TRUE,"Basis";#N/A,#N/A,TRUE,"Inclusions";#N/A,#N/A,TRUE,"Exclusions";#N/A,#N/A,TRUE,"Areas";#N/A,#N/A,TRUE,"Summary";#N/A,#N/A,TRUE,"Detail"}</definedName>
    <definedName name="KUWAIT">{#N/A,#N/A,TRUE,"Front";#N/A,#N/A,TRUE,"Simple Letter";#N/A,#N/A,TRUE,"Inside";#N/A,#N/A,TRUE,"Contents";#N/A,#N/A,TRUE,"Basis";#N/A,#N/A,TRUE,"Inclusions";#N/A,#N/A,TRUE,"Exclusions";#N/A,#N/A,TRUE,"Areas";#N/A,#N/A,TRUE,"Summary";#N/A,#N/A,TRUE,"Detail"}</definedName>
    <definedName localSheetId="11" name="kuyk">{#N/A,#N/A,FALSE,"PSU"}</definedName>
    <definedName localSheetId="16" name="kuyk">{#N/A,#N/A,FALSE,"PSU"}</definedName>
    <definedName name="kuyk">{#N/A,#N/A,FALSE,"PSU"}</definedName>
    <definedName localSheetId="11" name="kvs">{#N/A,#N/A,FALSE,"COVER1.XLS ";#N/A,#N/A,FALSE,"RACT1.XLS";#N/A,#N/A,FALSE,"RACT2.XLS";#N/A,#N/A,FALSE,"ECCMP";#N/A,#N/A,FALSE,"WELDER.XLS"}</definedName>
    <definedName localSheetId="16" name="kvs">{#N/A,#N/A,FALSE,"COVER1.XLS ";#N/A,#N/A,FALSE,"RACT1.XLS";#N/A,#N/A,FALSE,"RACT2.XLS";#N/A,#N/A,FALSE,"ECCMP";#N/A,#N/A,FALSE,"WELDER.XLS"}</definedName>
    <definedName name="kvs">{#N/A,#N/A,FALSE,"COVER1.XLS ";#N/A,#N/A,FALSE,"RACT1.XLS";#N/A,#N/A,FALSE,"RACT2.XLS";#N/A,#N/A,FALSE,"ECCMP";#N/A,#N/A,FALSE,"WELDER.XLS"}</definedName>
    <definedName name="kyd.CounterLimitCell.01.">"x"</definedName>
    <definedName name="kyd.Dim.01.">"tm1serv:company"</definedName>
    <definedName name="kyd.ElementType.01.">1</definedName>
    <definedName name="kyd.ItemType.01.">2</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oCtrlNum.">0</definedName>
    <definedName name="kyd.MemoSortHide.">FALSE</definedName>
    <definedName name="kyd.NumLevels.01.">999</definedName>
    <definedName name="kyd.PanicStop.">FALSE</definedName>
    <definedName name="kyd.ParentName.01.">""</definedName>
    <definedName name="kyd.PreScreenData.">FALSE</definedName>
    <definedName name="kyd.PrintMemo.">FALSE</definedName>
    <definedName name="kyd.PrintParent.01.">TRUE</definedName>
    <definedName name="kyd.PrintStdWhen.">1</definedName>
    <definedName name="kyd.PrintToWbk.">FALSE</definedName>
    <definedName name="kyd.ProcessInCycle.">FALSE</definedName>
    <definedName name="kyd.SaveAsFile.">FALSE</definedName>
    <definedName name="kyd.SaveMemo.">FALSE</definedName>
    <definedName name="kyd.SelectString.01.">"*"</definedName>
    <definedName name="kyd.Shortcut.">FALSE</definedName>
    <definedName name="kyd.StdSortHide.">FALSE</definedName>
    <definedName name="kyd.StopRow.">65536</definedName>
    <definedName name="kyd.WriteMemWhenOptn.">3</definedName>
    <definedName localSheetId="11" name="la">{#N/A,#N/A,TRUE,"Front";#N/A,#N/A,TRUE,"Simple Letter";#N/A,#N/A,TRUE,"Inside";#N/A,#N/A,TRUE,"Contents";#N/A,#N/A,TRUE,"Basis";#N/A,#N/A,TRUE,"Inclusions";#N/A,#N/A,TRUE,"Exclusions";#N/A,#N/A,TRUE,"Areas";#N/A,#N/A,TRUE,"Summary";#N/A,#N/A,TRUE,"Detail"}</definedName>
    <definedName localSheetId="16" name="la">{#N/A,#N/A,TRUE,"Front";#N/A,#N/A,TRUE,"Simple Letter";#N/A,#N/A,TRUE,"Inside";#N/A,#N/A,TRUE,"Contents";#N/A,#N/A,TRUE,"Basis";#N/A,#N/A,TRUE,"Inclusions";#N/A,#N/A,TRUE,"Exclusions";#N/A,#N/A,TRUE,"Areas";#N/A,#N/A,TRUE,"Summary";#N/A,#N/A,TRUE,"Detail"}</definedName>
    <definedName name="la">{#N/A,#N/A,TRUE,"Front";#N/A,#N/A,TRUE,"Simple Letter";#N/A,#N/A,TRUE,"Inside";#N/A,#N/A,TRUE,"Contents";#N/A,#N/A,TRUE,"Basis";#N/A,#N/A,TRUE,"Inclusions";#N/A,#N/A,TRUE,"Exclusions";#N/A,#N/A,TRUE,"Areas";#N/A,#N/A,TRUE,"Summary";#N/A,#N/A,TRUE,"Detail"}</definedName>
    <definedName localSheetId="11" name="Lab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6" name="Lab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1" name="LALA">{#N/A,#N/A,TRUE,"Front";#N/A,#N/A,TRUE,"Simple Letter";#N/A,#N/A,TRUE,"Inside";#N/A,#N/A,TRUE,"Contents";#N/A,#N/A,TRUE,"Basis";#N/A,#N/A,TRUE,"Inclusions";#N/A,#N/A,TRUE,"Exclusions";#N/A,#N/A,TRUE,"Areas";#N/A,#N/A,TRUE,"Summary";#N/A,#N/A,TRUE,"Detail"}</definedName>
    <definedName localSheetId="16" name="LALA">{#N/A,#N/A,TRUE,"Front";#N/A,#N/A,TRUE,"Simple Letter";#N/A,#N/A,TRUE,"Inside";#N/A,#N/A,TRUE,"Contents";#N/A,#N/A,TRUE,"Basis";#N/A,#N/A,TRUE,"Inclusions";#N/A,#N/A,TRUE,"Exclusions";#N/A,#N/A,TRUE,"Areas";#N/A,#N/A,TRUE,"Summary";#N/A,#N/A,TRUE,"Detail"}</definedName>
    <definedName name="LALA">{#N/A,#N/A,TRUE,"Front";#N/A,#N/A,TRUE,"Simple Letter";#N/A,#N/A,TRUE,"Inside";#N/A,#N/A,TRUE,"Contents";#N/A,#N/A,TRUE,"Basis";#N/A,#N/A,TRUE,"Inclusions";#N/A,#N/A,TRUE,"Exclusions";#N/A,#N/A,TRUE,"Areas";#N/A,#N/A,TRUE,"Summary";#N/A,#N/A,TRUE,"Detail"}</definedName>
    <definedName name="limcount">1</definedName>
    <definedName localSheetId="11" name="liner">{#N/A,#N/A,TRUE,"Front";#N/A,#N/A,TRUE,"Simple Letter";#N/A,#N/A,TRUE,"Inside";#N/A,#N/A,TRUE,"Contents";#N/A,#N/A,TRUE,"Basis";#N/A,#N/A,TRUE,"Inclusions";#N/A,#N/A,TRUE,"Exclusions";#N/A,#N/A,TRUE,"Areas";#N/A,#N/A,TRUE,"Summary";#N/A,#N/A,TRUE,"Detail"}</definedName>
    <definedName localSheetId="16" name="liner">{#N/A,#N/A,TRUE,"Front";#N/A,#N/A,TRUE,"Simple Letter";#N/A,#N/A,TRUE,"Inside";#N/A,#N/A,TRUE,"Contents";#N/A,#N/A,TRUE,"Basis";#N/A,#N/A,TRUE,"Inclusions";#N/A,#N/A,TRUE,"Exclusions";#N/A,#N/A,TRUE,"Areas";#N/A,#N/A,TRUE,"Summary";#N/A,#N/A,TRUE,"Detail"}</definedName>
    <definedName name="liner">{#N/A,#N/A,TRUE,"Front";#N/A,#N/A,TRUE,"Simple Letter";#N/A,#N/A,TRUE,"Inside";#N/A,#N/A,TRUE,"Contents";#N/A,#N/A,TRUE,"Basis";#N/A,#N/A,TRUE,"Inclusions";#N/A,#N/A,TRUE,"Exclusions";#N/A,#N/A,TRUE,"Areas";#N/A,#N/A,TRUE,"Summary";#N/A,#N/A,TRUE,"Detail"}</definedName>
    <definedName name="ListOffset">1</definedName>
    <definedName localSheetId="11" name="LITHIN">{#N/A,#N/A,TRUE,"Front";#N/A,#N/A,TRUE,"Simple Letter";#N/A,#N/A,TRUE,"Inside";#N/A,#N/A,TRUE,"Contents";#N/A,#N/A,TRUE,"Basis";#N/A,#N/A,TRUE,"Inclusions";#N/A,#N/A,TRUE,"Exclusions";#N/A,#N/A,TRUE,"Areas";#N/A,#N/A,TRUE,"Summary";#N/A,#N/A,TRUE,"Detail"}</definedName>
    <definedName localSheetId="16" name="LITHIN">{#N/A,#N/A,TRUE,"Front";#N/A,#N/A,TRUE,"Simple Letter";#N/A,#N/A,TRUE,"Inside";#N/A,#N/A,TRUE,"Contents";#N/A,#N/A,TRUE,"Basis";#N/A,#N/A,TRUE,"Inclusions";#N/A,#N/A,TRUE,"Exclusions";#N/A,#N/A,TRUE,"Areas";#N/A,#N/A,TRUE,"Summary";#N/A,#N/A,TRUE,"Detail"}</definedName>
    <definedName name="LITHIN">{#N/A,#N/A,TRUE,"Front";#N/A,#N/A,TRUE,"Simple Letter";#N/A,#N/A,TRUE,"Inside";#N/A,#N/A,TRUE,"Contents";#N/A,#N/A,TRUE,"Basis";#N/A,#N/A,TRUE,"Inclusions";#N/A,#N/A,TRUE,"Exclusions";#N/A,#N/A,TRUE,"Areas";#N/A,#N/A,TRUE,"Summary";#N/A,#N/A,TRUE,"Detail"}</definedName>
    <definedName localSheetId="11" name="lk">{#N/A,#N/A,FALSE,"mgtsum.XLS";#N/A,#N/A,FALSE,"CAPONE";#N/A,#N/A,FALSE,"CAPTWO";#N/A,#N/A,FALSE,"CAPTHREE"}</definedName>
    <definedName localSheetId="16" name="lk">{#N/A,#N/A,FALSE,"mgtsum.XLS";#N/A,#N/A,FALSE,"CAPONE";#N/A,#N/A,FALSE,"CAPTWO";#N/A,#N/A,FALSE,"CAPTHREE"}</definedName>
    <definedName name="lk">{#N/A,#N/A,FALSE,"mgtsum.XLS";#N/A,#N/A,FALSE,"CAPONE";#N/A,#N/A,FALSE,"CAPTWO";#N/A,#N/A,FALSE,"CAPTHREE"}</definedName>
    <definedName localSheetId="11" name="lkl">{#N/A,#N/A,TRUE,"Front";#N/A,#N/A,TRUE,"Simple Letter";#N/A,#N/A,TRUE,"Inside";#N/A,#N/A,TRUE,"Contents";#N/A,#N/A,TRUE,"Basis";#N/A,#N/A,TRUE,"Inclusions";#N/A,#N/A,TRUE,"Exclusions";#N/A,#N/A,TRUE,"Areas";#N/A,#N/A,TRUE,"Summary";#N/A,#N/A,TRUE,"Detail"}</definedName>
    <definedName localSheetId="16" name="lkl">{#N/A,#N/A,TRUE,"Front";#N/A,#N/A,TRUE,"Simple Letter";#N/A,#N/A,TRUE,"Inside";#N/A,#N/A,TRUE,"Contents";#N/A,#N/A,TRUE,"Basis";#N/A,#N/A,TRUE,"Inclusions";#N/A,#N/A,TRUE,"Exclusions";#N/A,#N/A,TRUE,"Areas";#N/A,#N/A,TRUE,"Summary";#N/A,#N/A,TRUE,"Detail"}</definedName>
    <definedName name="lkl">{#N/A,#N/A,TRUE,"Front";#N/A,#N/A,TRUE,"Simple Letter";#N/A,#N/A,TRUE,"Inside";#N/A,#N/A,TRUE,"Contents";#N/A,#N/A,TRUE,"Basis";#N/A,#N/A,TRUE,"Inclusions";#N/A,#N/A,TRUE,"Exclusions";#N/A,#N/A,TRUE,"Areas";#N/A,#N/A,TRUE,"Summary";#N/A,#N/A,TRUE,"Detail"}</definedName>
    <definedName localSheetId="11" name="LLALALLA">{#N/A,#N/A,TRUE,"Front";#N/A,#N/A,TRUE,"Simple Letter";#N/A,#N/A,TRUE,"Inside";#N/A,#N/A,TRUE,"Contents";#N/A,#N/A,TRUE,"Basis";#N/A,#N/A,TRUE,"Inclusions";#N/A,#N/A,TRUE,"Exclusions";#N/A,#N/A,TRUE,"Areas";#N/A,#N/A,TRUE,"Summary";#N/A,#N/A,TRUE,"Detail"}</definedName>
    <definedName localSheetId="16" name="LLALALLA">{#N/A,#N/A,TRUE,"Front";#N/A,#N/A,TRUE,"Simple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localSheetId="11" name="lll">{#N/A,#N/A,TRUE,"Front";#N/A,#N/A,TRUE,"Simple Letter";#N/A,#N/A,TRUE,"Inside";#N/A,#N/A,TRUE,"Contents";#N/A,#N/A,TRUE,"Basis";#N/A,#N/A,TRUE,"Inclusions";#N/A,#N/A,TRUE,"Exclusions";#N/A,#N/A,TRUE,"Areas";#N/A,#N/A,TRUE,"Summary";#N/A,#N/A,TRUE,"Detail"}</definedName>
    <definedName localSheetId="16" name="lll">{#N/A,#N/A,TRUE,"Front";#N/A,#N/A,TRUE,"Simple Letter";#N/A,#N/A,TRUE,"Inside";#N/A,#N/A,TRUE,"Contents";#N/A,#N/A,TRUE,"Basis";#N/A,#N/A,TRUE,"Inclusions";#N/A,#N/A,TRUE,"Exclusions";#N/A,#N/A,TRUE,"Areas";#N/A,#N/A,TRUE,"Summary";#N/A,#N/A,TRUE,"Detail"}</definedName>
    <definedName name="lll">{#N/A,#N/A,TRUE,"Front";#N/A,#N/A,TRUE,"Simple Letter";#N/A,#N/A,TRUE,"Inside";#N/A,#N/A,TRUE,"Contents";#N/A,#N/A,TRUE,"Basis";#N/A,#N/A,TRUE,"Inclusions";#N/A,#N/A,TRUE,"Exclusions";#N/A,#N/A,TRUE,"Areas";#N/A,#N/A,TRUE,"Summary";#N/A,#N/A,TRUE,"Detail"}</definedName>
    <definedName localSheetId="11" name="llll">{#N/A,#N/A,FALSE,"ActPrior";#N/A,#N/A,FALSE,"ActPlan";#N/A,#N/A,FALSE,"ActFore"}</definedName>
    <definedName localSheetId="16" name="llll">{#N/A,#N/A,FALSE,"ActPrior";#N/A,#N/A,FALSE,"ActPlan";#N/A,#N/A,FALSE,"ActFore"}</definedName>
    <definedName name="llll">{#N/A,#N/A,FALSE,"ActPrior";#N/A,#N/A,FALSE,"ActPlan";#N/A,#N/A,FALSE,"ActFore"}</definedName>
    <definedName localSheetId="11" name="LM">{"form-D1",#N/A,FALSE,"FORM-D1";"form-D1_amt",#N/A,FALSE,"FORM-D1"}</definedName>
    <definedName localSheetId="16" name="LM">{"form-D1",#N/A,FALSE,"FORM-D1";"form-D1_amt",#N/A,FALSE,"FORM-D1"}</definedName>
    <definedName name="LM">{"form-D1",#N/A,FALSE,"FORM-D1";"form-D1_amt",#N/A,FALSE,"FORM-D1"}</definedName>
    <definedName localSheetId="11" name="lob.all">{#N/A,#N/A,FALSE,"PHASED";#N/A,#N/A,FALSE,"DETAIL OF SITE";#N/A,#N/A,FALSE,"MSTR SUMMARY";#N/A,#N/A,FALSE,"CAT1-16 SUMM";#N/A,#N/A,FALSE,"ELEVATOR";#N/A,#N/A,FALSE,"PHASE 2 COSTS"}</definedName>
    <definedName localSheetId="16" name="lob.all">{#N/A,#N/A,FALSE,"PHASED";#N/A,#N/A,FALSE,"DETAIL OF SITE";#N/A,#N/A,FALSE,"MSTR SUMMARY";#N/A,#N/A,FALSE,"CAT1-16 SUMM";#N/A,#N/A,FALSE,"ELEVATOR";#N/A,#N/A,FALSE,"PHASE 2 COSTS"}</definedName>
    <definedName name="lob.all">{#N/A,#N/A,FALSE,"PHASED";#N/A,#N/A,FALSE,"DETAIL OF SITE";#N/A,#N/A,FALSE,"MSTR SUMMARY";#N/A,#N/A,FALSE,"CAT1-16 SUMM";#N/A,#N/A,FALSE,"ELEVATOR";#N/A,#N/A,FALSE,"PHASE 2 COSTS"}</definedName>
    <definedName localSheetId="11" name="loi">{#N/A,#N/A,TRUE,"Front";#N/A,#N/A,TRUE,"Simple Letter";#N/A,#N/A,TRUE,"Inside";#N/A,#N/A,TRUE,"Contents";#N/A,#N/A,TRUE,"Basis";#N/A,#N/A,TRUE,"Inclusions";#N/A,#N/A,TRUE,"Exclusions";#N/A,#N/A,TRUE,"Areas";#N/A,#N/A,TRUE,"Summary";#N/A,#N/A,TRUE,"Detail"}</definedName>
    <definedName localSheetId="16" name="loi">{#N/A,#N/A,TRUE,"Front";#N/A,#N/A,TRUE,"Simple Letter";#N/A,#N/A,TRUE,"Inside";#N/A,#N/A,TRUE,"Contents";#N/A,#N/A,TRUE,"Basis";#N/A,#N/A,TRUE,"Inclusions";#N/A,#N/A,TRUE,"Exclusions";#N/A,#N/A,TRUE,"Areas";#N/A,#N/A,TRUE,"Summary";#N/A,#N/A,TRUE,"Detail"}</definedName>
    <definedName name="loi">{#N/A,#N/A,TRUE,"Front";#N/A,#N/A,TRUE,"Simple Letter";#N/A,#N/A,TRUE,"Inside";#N/A,#N/A,TRUE,"Contents";#N/A,#N/A,TRUE,"Basis";#N/A,#N/A,TRUE,"Inclusions";#N/A,#N/A,TRUE,"Exclusions";#N/A,#N/A,TRUE,"Areas";#N/A,#N/A,TRUE,"Summary";#N/A,#N/A,TRUE,"Detail"}</definedName>
    <definedName localSheetId="11" name="lol">{#N/A,#N/A,TRUE,"Front";#N/A,#N/A,TRUE,"Simple Letter";#N/A,#N/A,TRUE,"Inside";#N/A,#N/A,TRUE,"Contents";#N/A,#N/A,TRUE,"Basis";#N/A,#N/A,TRUE,"Inclusions";#N/A,#N/A,TRUE,"Exclusions";#N/A,#N/A,TRUE,"Areas";#N/A,#N/A,TRUE,"Summary";#N/A,#N/A,TRUE,"Detail"}</definedName>
    <definedName localSheetId="16" name="lol">{#N/A,#N/A,TRUE,"Front";#N/A,#N/A,TRUE,"Simple Letter";#N/A,#N/A,TRUE,"Inside";#N/A,#N/A,TRUE,"Contents";#N/A,#N/A,TRUE,"Basis";#N/A,#N/A,TRUE,"Inclusions";#N/A,#N/A,TRUE,"Exclusions";#N/A,#N/A,TRUE,"Areas";#N/A,#N/A,TRUE,"Summary";#N/A,#N/A,TRUE,"Detail"}</definedName>
    <definedName name="lol">{#N/A,#N/A,TRUE,"Front";#N/A,#N/A,TRUE,"Simple Letter";#N/A,#N/A,TRUE,"Inside";#N/A,#N/A,TRUE,"Contents";#N/A,#N/A,TRUE,"Basis";#N/A,#N/A,TRUE,"Inclusions";#N/A,#N/A,TRUE,"Exclusions";#N/A,#N/A,TRUE,"Areas";#N/A,#N/A,TRUE,"Summary";#N/A,#N/A,TRUE,"Detail"}</definedName>
    <definedName localSheetId="11" name="lumnm">{#N/A,#N/A,TRUE,"Front";#N/A,#N/A,TRUE,"Simple Letter";#N/A,#N/A,TRUE,"Inside";#N/A,#N/A,TRUE,"Contents";#N/A,#N/A,TRUE,"Basis";#N/A,#N/A,TRUE,"Inclusions";#N/A,#N/A,TRUE,"Exclusions";#N/A,#N/A,TRUE,"Areas";#N/A,#N/A,TRUE,"Summary";#N/A,#N/A,TRUE,"Detail"}</definedName>
    <definedName localSheetId="16" name="lumnm">{#N/A,#N/A,TRUE,"Front";#N/A,#N/A,TRUE,"Simple Letter";#N/A,#N/A,TRUE,"Inside";#N/A,#N/A,TRUE,"Contents";#N/A,#N/A,TRUE,"Basis";#N/A,#N/A,TRUE,"Inclusions";#N/A,#N/A,TRUE,"Exclusions";#N/A,#N/A,TRUE,"Areas";#N/A,#N/A,TRUE,"Summary";#N/A,#N/A,TRUE,"Detail"}</definedName>
    <definedName name="lumnm">{#N/A,#N/A,TRUE,"Front";#N/A,#N/A,TRUE,"Simple Letter";#N/A,#N/A,TRUE,"Inside";#N/A,#N/A,TRUE,"Contents";#N/A,#N/A,TRUE,"Basis";#N/A,#N/A,TRUE,"Inclusions";#N/A,#N/A,TRUE,"Exclusions";#N/A,#N/A,TRUE,"Areas";#N/A,#N/A,TRUE,"Summary";#N/A,#N/A,TRUE,"Detail"}</definedName>
    <definedName localSheetId="11" name="manju">{#N/A,#N/A,TRUE,"Front";#N/A,#N/A,TRUE,"Simple Letter";#N/A,#N/A,TRUE,"Inside";#N/A,#N/A,TRUE,"Contents";#N/A,#N/A,TRUE,"Basis";#N/A,#N/A,TRUE,"Inclusions";#N/A,#N/A,TRUE,"Exclusions";#N/A,#N/A,TRUE,"Areas";#N/A,#N/A,TRUE,"Summary";#N/A,#N/A,TRUE,"Detail"}</definedName>
    <definedName localSheetId="16" name="manju">{#N/A,#N/A,TRUE,"Front";#N/A,#N/A,TRUE,"Simple Letter";#N/A,#N/A,TRUE,"Inside";#N/A,#N/A,TRUE,"Contents";#N/A,#N/A,TRUE,"Basis";#N/A,#N/A,TRUE,"Inclusions";#N/A,#N/A,TRUE,"Exclusions";#N/A,#N/A,TRUE,"Areas";#N/A,#N/A,TRUE,"Summary";#N/A,#N/A,TRUE,"Detail"}</definedName>
    <definedName name="manju">{#N/A,#N/A,TRUE,"Front";#N/A,#N/A,TRUE,"Simple Letter";#N/A,#N/A,TRUE,"Inside";#N/A,#N/A,TRUE,"Contents";#N/A,#N/A,TRUE,"Basis";#N/A,#N/A,TRUE,"Inclusions";#N/A,#N/A,TRUE,"Exclusions";#N/A,#N/A,TRUE,"Areas";#N/A,#N/A,TRUE,"Summary";#N/A,#N/A,TRUE,"Detail"}</definedName>
    <definedName localSheetId="11" name="Marathe">{#N/A,#N/A,FALSE,"mpph1";#N/A,#N/A,FALSE,"mpmseb";#N/A,#N/A,FALSE,"mpph2"}</definedName>
    <definedName localSheetId="16" name="Marathe">{#N/A,#N/A,FALSE,"mpph1";#N/A,#N/A,FALSE,"mpmseb";#N/A,#N/A,FALSE,"mpph2"}</definedName>
    <definedName name="Marathe">{#N/A,#N/A,FALSE,"mpph1";#N/A,#N/A,FALSE,"mpmseb";#N/A,#N/A,FALSE,"mpph2"}</definedName>
    <definedName localSheetId="11" name="mat">{#N/A,#N/A,TRUE,"Front";#N/A,#N/A,TRUE,"Simple Letter";#N/A,#N/A,TRUE,"Inside";#N/A,#N/A,TRUE,"Contents";#N/A,#N/A,TRUE,"Basis";#N/A,#N/A,TRUE,"Inclusions";#N/A,#N/A,TRUE,"Exclusions";#N/A,#N/A,TRUE,"Areas";#N/A,#N/A,TRUE,"Summary";#N/A,#N/A,TRUE,"Detail"}</definedName>
    <definedName localSheetId="16" name="mat">{#N/A,#N/A,TRUE,"Front";#N/A,#N/A,TRUE,"Simple Letter";#N/A,#N/A,TRUE,"Inside";#N/A,#N/A,TRUE,"Contents";#N/A,#N/A,TRUE,"Basis";#N/A,#N/A,TRUE,"Inclusions";#N/A,#N/A,TRUE,"Exclusions";#N/A,#N/A,TRUE,"Areas";#N/A,#N/A,TRUE,"Summary";#N/A,#N/A,TRUE,"Detail"}</definedName>
    <definedName name="mat">{#N/A,#N/A,TRUE,"Front";#N/A,#N/A,TRUE,"Simple Letter";#N/A,#N/A,TRUE,"Inside";#N/A,#N/A,TRUE,"Contents";#N/A,#N/A,TRUE,"Basis";#N/A,#N/A,TRUE,"Inclusions";#N/A,#N/A,TRUE,"Exclusions";#N/A,#N/A,TRUE,"Areas";#N/A,#N/A,TRUE,"Summary";#N/A,#N/A,TRUE,"Detail"}</definedName>
    <definedName localSheetId="11" name="MB">{#N/A,#N/A,TRUE,"Front";#N/A,#N/A,TRUE,"Simple Letter";#N/A,#N/A,TRUE,"Inside";#N/A,#N/A,TRUE,"Contents";#N/A,#N/A,TRUE,"Basis";#N/A,#N/A,TRUE,"Inclusions";#N/A,#N/A,TRUE,"Exclusions";#N/A,#N/A,TRUE,"Areas";#N/A,#N/A,TRUE,"Summary";#N/A,#N/A,TRUE,"Detail"}</definedName>
    <definedName localSheetId="16" name="MB">{#N/A,#N/A,TRUE,"Front";#N/A,#N/A,TRUE,"Simple Letter";#N/A,#N/A,TRUE,"Inside";#N/A,#N/A,TRUE,"Contents";#N/A,#N/A,TRUE,"Basis";#N/A,#N/A,TRUE,"Inclusions";#N/A,#N/A,TRUE,"Exclusions";#N/A,#N/A,TRUE,"Areas";#N/A,#N/A,TRUE,"Summary";#N/A,#N/A,TRUE,"Detail"}</definedName>
    <definedName name="MB">{#N/A,#N/A,TRUE,"Front";#N/A,#N/A,TRUE,"Simple Letter";#N/A,#N/A,TRUE,"Inside";#N/A,#N/A,TRUE,"Contents";#N/A,#N/A,TRUE,"Basis";#N/A,#N/A,TRUE,"Inclusions";#N/A,#N/A,TRUE,"Exclusions";#N/A,#N/A,TRUE,"Areas";#N/A,#N/A,TRUE,"Summary";#N/A,#N/A,TRUE,"Detail"}</definedName>
    <definedName localSheetId="11" name="MCBDB">{#N/A,#N/A,FALSE,"mpph1";#N/A,#N/A,FALSE,"mpmseb";#N/A,#N/A,FALSE,"mpph2"}</definedName>
    <definedName localSheetId="16" name="MCBDB">{#N/A,#N/A,FALSE,"mpph1";#N/A,#N/A,FALSE,"mpmseb";#N/A,#N/A,FALSE,"mpph2"}</definedName>
    <definedName name="MCBDB">{#N/A,#N/A,FALSE,"mpph1";#N/A,#N/A,FALSE,"mpmseb";#N/A,#N/A,FALSE,"mpph2"}</definedName>
    <definedName localSheetId="11" name="measu">{#N/A,#N/A,TRUE,"Front";#N/A,#N/A,TRUE,"Simple Letter";#N/A,#N/A,TRUE,"Inside";#N/A,#N/A,TRUE,"Contents";#N/A,#N/A,TRUE,"Basis";#N/A,#N/A,TRUE,"Inclusions";#N/A,#N/A,TRUE,"Exclusions";#N/A,#N/A,TRUE,"Areas";#N/A,#N/A,TRUE,"Summary";#N/A,#N/A,TRUE,"Detail"}</definedName>
    <definedName localSheetId="16" name="measu">{#N/A,#N/A,TRUE,"Front";#N/A,#N/A,TRUE,"Simple Letter";#N/A,#N/A,TRUE,"Inside";#N/A,#N/A,TRUE,"Contents";#N/A,#N/A,TRUE,"Basis";#N/A,#N/A,TRUE,"Inclusions";#N/A,#N/A,TRUE,"Exclusions";#N/A,#N/A,TRUE,"Areas";#N/A,#N/A,TRUE,"Summary";#N/A,#N/A,TRUE,"Detail"}</definedName>
    <definedName name="measu">{#N/A,#N/A,TRUE,"Front";#N/A,#N/A,TRUE,"Simple Letter";#N/A,#N/A,TRUE,"Inside";#N/A,#N/A,TRUE,"Contents";#N/A,#N/A,TRUE,"Basis";#N/A,#N/A,TRUE,"Inclusions";#N/A,#N/A,TRUE,"Exclusions";#N/A,#N/A,TRUE,"Areas";#N/A,#N/A,TRUE,"Summary";#N/A,#N/A,TRUE,"Detail"}</definedName>
    <definedName localSheetId="11" name="MEP">{#N/A,#N/A,TRUE,"Front";#N/A,#N/A,TRUE,"Simple Letter";#N/A,#N/A,TRUE,"Inside";#N/A,#N/A,TRUE,"Contents";#N/A,#N/A,TRUE,"Basis";#N/A,#N/A,TRUE,"Inclusions";#N/A,#N/A,TRUE,"Exclusions";#N/A,#N/A,TRUE,"Areas";#N/A,#N/A,TRUE,"Summary";#N/A,#N/A,TRUE,"Detail"}</definedName>
    <definedName localSheetId="16" name="MEP">{#N/A,#N/A,TRUE,"Front";#N/A,#N/A,TRUE,"Simple Letter";#N/A,#N/A,TRUE,"Inside";#N/A,#N/A,TRUE,"Contents";#N/A,#N/A,TRUE,"Basis";#N/A,#N/A,TRUE,"Inclusions";#N/A,#N/A,TRUE,"Exclusions";#N/A,#N/A,TRUE,"Areas";#N/A,#N/A,TRUE,"Summary";#N/A,#N/A,TRUE,"Detail"}</definedName>
    <definedName name="MEP">{#N/A,#N/A,TRUE,"Front";#N/A,#N/A,TRUE,"Simple Letter";#N/A,#N/A,TRUE,"Inside";#N/A,#N/A,TRUE,"Contents";#N/A,#N/A,TRUE,"Basis";#N/A,#N/A,TRUE,"Inclusions";#N/A,#N/A,TRUE,"Exclusions";#N/A,#N/A,TRUE,"Areas";#N/A,#N/A,TRUE,"Summary";#N/A,#N/A,TRUE,"Detail"}</definedName>
    <definedName localSheetId="11" name="mgs">{#N/A,#N/A,TRUE,"Front";#N/A,#N/A,TRUE,"Simple Letter";#N/A,#N/A,TRUE,"Inside";#N/A,#N/A,TRUE,"Contents";#N/A,#N/A,TRUE,"Basis";#N/A,#N/A,TRUE,"Inclusions";#N/A,#N/A,TRUE,"Exclusions";#N/A,#N/A,TRUE,"Areas";#N/A,#N/A,TRUE,"Summary";#N/A,#N/A,TRUE,"Detail"}</definedName>
    <definedName localSheetId="16" name="mgs">{#N/A,#N/A,TRUE,"Front";#N/A,#N/A,TRUE,"Simple Letter";#N/A,#N/A,TRUE,"Inside";#N/A,#N/A,TRUE,"Contents";#N/A,#N/A,TRUE,"Basis";#N/A,#N/A,TRUE,"Inclusions";#N/A,#N/A,TRUE,"Exclusions";#N/A,#N/A,TRUE,"Areas";#N/A,#N/A,TRUE,"Summary";#N/A,#N/A,TRUE,"Detail"}</definedName>
    <definedName name="mgs">{#N/A,#N/A,TRUE,"Front";#N/A,#N/A,TRUE,"Simple Letter";#N/A,#N/A,TRUE,"Inside";#N/A,#N/A,TRUE,"Contents";#N/A,#N/A,TRUE,"Basis";#N/A,#N/A,TRUE,"Inclusions";#N/A,#N/A,TRUE,"Exclusions";#N/A,#N/A,TRUE,"Areas";#N/A,#N/A,TRUE,"Summary";#N/A,#N/A,TRUE,"Detail"}</definedName>
    <definedName localSheetId="11" name="mhjj">{"'Bill No. 7'!$A$1:$G$32"}</definedName>
    <definedName localSheetId="16" name="mhjj">{"'Bill No. 7'!$A$1:$G$32"}</definedName>
    <definedName name="mhjj">{"'Bill No. 7'!$A$1:$G$32"}</definedName>
    <definedName localSheetId="11" name="MN">{"form-D1",#N/A,FALSE,"FORM-D1";"form-D1_amt",#N/A,FALSE,"FORM-D1"}</definedName>
    <definedName localSheetId="16" name="MN">{"form-D1",#N/A,FALSE,"FORM-D1";"form-D1_amt",#N/A,FALSE,"FORM-D1"}</definedName>
    <definedName name="MN">{"form-D1",#N/A,FALSE,"FORM-D1";"form-D1_amt",#N/A,FALSE,"FORM-D1"}</definedName>
    <definedName localSheetId="11" name="MOBIL.INTR">{"'AC LOAD'!$H$14:$J$15"}</definedName>
    <definedName localSheetId="16" name="MOBIL.INTR">{"'AC LOAD'!$H$14:$J$15"}</definedName>
    <definedName name="MOBIL.INTR">{"'AC LOAD'!$H$14:$J$15"}</definedName>
    <definedName localSheetId="11" name="mohan">{"form-D1",#N/A,FALSE,"FORM-D1";"form-D1_amt",#N/A,FALSE,"FORM-D1"}</definedName>
    <definedName localSheetId="16" name="mohan">{"form-D1",#N/A,FALSE,"FORM-D1";"form-D1_amt",#N/A,FALSE,"FORM-D1"}</definedName>
    <definedName name="mohan">{"form-D1",#N/A,FALSE,"FORM-D1";"form-D1_amt",#N/A,FALSE,"FORM-D1"}</definedName>
    <definedName localSheetId="11" name="MOTOR">{#N/A,#N/A,TRUE,"Vergabe-Regeln";#N/A,#N/A,TRUE,"Baugruppen";#N/A,#N/A,TRUE,"Geräte";#N/A,#N/A,TRUE,"PC-Software";#N/A,#N/A,TRUE,"Software";#N/A,#N/A,TRUE,"SW-Reg";#N/A,#N/A,TRUE,"Dokumentation"}</definedName>
    <definedName localSheetId="16" name="MOTOR">{#N/A,#N/A,TRUE,"Vergabe-Regeln";#N/A,#N/A,TRUE,"Baugruppen";#N/A,#N/A,TRUE,"Geräte";#N/A,#N/A,TRUE,"PC-Software";#N/A,#N/A,TRUE,"Software";#N/A,#N/A,TRUE,"SW-Reg";#N/A,#N/A,TRUE,"Dokumentation"}</definedName>
    <definedName name="MOTOR">{#N/A,#N/A,TRUE,"Vergabe-Regeln";#N/A,#N/A,TRUE,"Baugruppen";#N/A,#N/A,TRUE,"Geräte";#N/A,#N/A,TRUE,"PC-Software";#N/A,#N/A,TRUE,"Software";#N/A,#N/A,TRUE,"SW-Reg";#N/A,#N/A,TRUE,"Dokumentation"}</definedName>
    <definedName localSheetId="11"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mr10residen">{#N/A,#N/A,TRUE,"Financials";#N/A,#N/A,TRUE,"Operating Statistics";#N/A,#N/A,TRUE,"Capex &amp; Depreciation";#N/A,#N/A,TRUE,"Debt"}</definedName>
    <definedName localSheetId="16" name="mr10residen">{#N/A,#N/A,TRUE,"Financials";#N/A,#N/A,TRUE,"Operating Statistics";#N/A,#N/A,TRUE,"Capex &amp; Depreciation";#N/A,#N/A,TRUE,"Debt"}</definedName>
    <definedName name="mr10residen">{#N/A,#N/A,TRUE,"Financials";#N/A,#N/A,TRUE,"Operating Statistics";#N/A,#N/A,TRUE,"Capex &amp; Depreciation";#N/A,#N/A,TRUE,"Debt"}</definedName>
    <definedName localSheetId="11" name="mukesh">{#N/A,#N/A,TRUE,"Front";#N/A,#N/A,TRUE,"Simple Letter";#N/A,#N/A,TRUE,"Inside";#N/A,#N/A,TRUE,"Contents";#N/A,#N/A,TRUE,"Basis";#N/A,#N/A,TRUE,"Inclusions";#N/A,#N/A,TRUE,"Exclusions";#N/A,#N/A,TRUE,"Areas";#N/A,#N/A,TRUE,"Summary";#N/A,#N/A,TRUE,"Detail"}</definedName>
    <definedName localSheetId="16" name="mukesh">{#N/A,#N/A,TRUE,"Front";#N/A,#N/A,TRUE,"Simple Letter";#N/A,#N/A,TRUE,"Inside";#N/A,#N/A,TRUE,"Contents";#N/A,#N/A,TRUE,"Basis";#N/A,#N/A,TRUE,"Inclusions";#N/A,#N/A,TRUE,"Exclusions";#N/A,#N/A,TRUE,"Areas";#N/A,#N/A,TRUE,"Summary";#N/A,#N/A,TRUE,"Detail"}</definedName>
    <definedName name="mukesh">{#N/A,#N/A,TRUE,"Front";#N/A,#N/A,TRUE,"Simple Letter";#N/A,#N/A,TRUE,"Inside";#N/A,#N/A,TRUE,"Contents";#N/A,#N/A,TRUE,"Basis";#N/A,#N/A,TRUE,"Inclusions";#N/A,#N/A,TRUE,"Exclusions";#N/A,#N/A,TRUE,"Areas";#N/A,#N/A,TRUE,"Summary";#N/A,#N/A,TRUE,"Detail"}</definedName>
    <definedName localSheetId="11" name="Mullions">{#N/A,#N/A,TRUE,"Front";#N/A,#N/A,TRUE,"Simple Letter";#N/A,#N/A,TRUE,"Inside";#N/A,#N/A,TRUE,"Contents";#N/A,#N/A,TRUE,"Basis";#N/A,#N/A,TRUE,"Inclusions";#N/A,#N/A,TRUE,"Exclusions";#N/A,#N/A,TRUE,"Areas";#N/A,#N/A,TRUE,"Summary";#N/A,#N/A,TRUE,"Detail"}</definedName>
    <definedName localSheetId="16" name="Mullions">{#N/A,#N/A,TRUE,"Front";#N/A,#N/A,TRUE,"Simple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localSheetId="11" name="MUNNA">{#N/A,#N/A,TRUE,"Front";#N/A,#N/A,TRUE,"Simple Letter";#N/A,#N/A,TRUE,"Inside";#N/A,#N/A,TRUE,"Contents";#N/A,#N/A,TRUE,"Basis";#N/A,#N/A,TRUE,"Inclusions";#N/A,#N/A,TRUE,"Exclusions";#N/A,#N/A,TRUE,"Areas";#N/A,#N/A,TRUE,"Summary";#N/A,#N/A,TRUE,"Detail"}</definedName>
    <definedName localSheetId="16" name="MUNNA">{#N/A,#N/A,TRUE,"Front";#N/A,#N/A,TRUE,"Simple Letter";#N/A,#N/A,TRUE,"Inside";#N/A,#N/A,TRUE,"Contents";#N/A,#N/A,TRUE,"Basis";#N/A,#N/A,TRUE,"Inclusions";#N/A,#N/A,TRUE,"Exclusions";#N/A,#N/A,TRUE,"Areas";#N/A,#N/A,TRUE,"Summary";#N/A,#N/A,TRUE,"Detail"}</definedName>
    <definedName name="MUNNA">{#N/A,#N/A,TRUE,"Front";#N/A,#N/A,TRUE,"Simple Letter";#N/A,#N/A,TRUE,"Inside";#N/A,#N/A,TRUE,"Contents";#N/A,#N/A,TRUE,"Basis";#N/A,#N/A,TRUE,"Inclusions";#N/A,#N/A,TRUE,"Exclusions";#N/A,#N/A,TRUE,"Areas";#N/A,#N/A,TRUE,"Summary";#N/A,#N/A,TRUE,"Detail"}</definedName>
    <definedName localSheetId="11"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6"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nbc">{#N/A,#N/A,TRUE,"Front";#N/A,#N/A,TRUE,"Simple Letter";#N/A,#N/A,TRUE,"Inside";#N/A,#N/A,TRUE,"Contents";#N/A,#N/A,TRUE,"Basis";#N/A,#N/A,TRUE,"Inclusions";#N/A,#N/A,TRUE,"Exclusions";#N/A,#N/A,TRUE,"Areas";#N/A,#N/A,TRUE,"Summary";#N/A,#N/A,TRUE,"Detail"}</definedName>
    <definedName localSheetId="16" name="nbc">{#N/A,#N/A,TRUE,"Front";#N/A,#N/A,TRUE,"Simple Letter";#N/A,#N/A,TRUE,"Inside";#N/A,#N/A,TRUE,"Contents";#N/A,#N/A,TRUE,"Basis";#N/A,#N/A,TRUE,"Inclusions";#N/A,#N/A,TRUE,"Exclusions";#N/A,#N/A,TRUE,"Areas";#N/A,#N/A,TRUE,"Summary";#N/A,#N/A,TRUE,"Detail"}</definedName>
    <definedName name="nbc">{#N/A,#N/A,TRUE,"Front";#N/A,#N/A,TRUE,"Simple Letter";#N/A,#N/A,TRUE,"Inside";#N/A,#N/A,TRUE,"Contents";#N/A,#N/A,TRUE,"Basis";#N/A,#N/A,TRUE,"Inclusions";#N/A,#N/A,TRUE,"Exclusions";#N/A,#N/A,TRUE,"Areas";#N/A,#N/A,TRUE,"Summary";#N/A,#N/A,TRUE,"Detail"}</definedName>
    <definedName localSheetId="11" name="nci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nci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ngfng">{#N/A,#N/A,FALSE,"Aging Summary";#N/A,#N/A,FALSE,"Ratio Analysis";#N/A,#N/A,FALSE,"Test 120 Day Accts";#N/A,#N/A,FALSE,"Tickmarks"}</definedName>
    <definedName localSheetId="16" name="ngfng">{#N/A,#N/A,FALSE,"Aging Summary";#N/A,#N/A,FALSE,"Ratio Analysis";#N/A,#N/A,FALSE,"Test 120 Day Accts";#N/A,#N/A,FALSE,"Tickmarks"}</definedName>
    <definedName name="ngfng">{#N/A,#N/A,FALSE,"Aging Summary";#N/A,#N/A,FALSE,"Ratio Analysis";#N/A,#N/A,FALSE,"Test 120 Day Accts";#N/A,#N/A,FALSE,"Tickmarks"}</definedName>
    <definedName localSheetId="11" name="Nic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Nic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nss">{#N/A,#N/A,FALSE,"consu_cover";#N/A,#N/A,FALSE,"consu_strategy";#N/A,#N/A,FALSE,"consu_flow";#N/A,#N/A,FALSE,"Summary_reqmt";#N/A,#N/A,FALSE,"field_ppg";#N/A,#N/A,FALSE,"ppg_shop";#N/A,#N/A,FALSE,"strl";#N/A,#N/A,FALSE,"tankages";#N/A,#N/A,FALSE,"gases"}</definedName>
    <definedName localSheetId="16" name="nss">{#N/A,#N/A,FALSE,"consu_cover";#N/A,#N/A,FALSE,"consu_strategy";#N/A,#N/A,FALSE,"consu_flow";#N/A,#N/A,FALSE,"Summary_reqmt";#N/A,#N/A,FALSE,"field_ppg";#N/A,#N/A,FALSE,"ppg_shop";#N/A,#N/A,FALSE,"strl";#N/A,#N/A,FALSE,"tankages";#N/A,#N/A,FALSE,"gases"}</definedName>
    <definedName name="nss">{#N/A,#N/A,FALSE,"consu_cover";#N/A,#N/A,FALSE,"consu_strategy";#N/A,#N/A,FALSE,"consu_flow";#N/A,#N/A,FALSE,"Summary_reqmt";#N/A,#N/A,FALSE,"field_ppg";#N/A,#N/A,FALSE,"ppg_shop";#N/A,#N/A,FALSE,"strl";#N/A,#N/A,FALSE,"tankages";#N/A,#N/A,FALSE,"gases"}</definedName>
    <definedName localSheetId="11" name="o">{#N/A,#N/A,TRUE,"Front";#N/A,#N/A,TRUE,"Simple Letter";#N/A,#N/A,TRUE,"Inside";#N/A,#N/A,TRUE,"Contents";#N/A,#N/A,TRUE,"Basis";#N/A,#N/A,TRUE,"Inclusions";#N/A,#N/A,TRUE,"Exclusions";#N/A,#N/A,TRUE,"Areas";#N/A,#N/A,TRUE,"Summary";#N/A,#N/A,TRUE,"Detail"}</definedName>
    <definedName localSheetId="16" name="o">{#N/A,#N/A,TRUE,"Front";#N/A,#N/A,TRUE,"Simple Letter";#N/A,#N/A,TRUE,"Inside";#N/A,#N/A,TRUE,"Contents";#N/A,#N/A,TRUE,"Basis";#N/A,#N/A,TRUE,"Inclusions";#N/A,#N/A,TRUE,"Exclusions";#N/A,#N/A,TRUE,"Areas";#N/A,#N/A,TRUE,"Summary";#N/A,#N/A,TRUE,"Detail"}</definedName>
    <definedName name="o">{#N/A,#N/A,TRUE,"Front";#N/A,#N/A,TRUE,"Simple Letter";#N/A,#N/A,TRUE,"Inside";#N/A,#N/A,TRUE,"Contents";#N/A,#N/A,TRUE,"Basis";#N/A,#N/A,TRUE,"Inclusions";#N/A,#N/A,TRUE,"Exclusions";#N/A,#N/A,TRUE,"Areas";#N/A,#N/A,TRUE,"Summary";#N/A,#N/A,TRUE,"Detail"}</definedName>
    <definedName localSheetId="11" name="okay">{#N/A,#N/A,FALSE,"mgtsum.XLS";#N/A,#N/A,FALSE,"CAPONE";#N/A,#N/A,FALSE,"CAPTWO";#N/A,#N/A,FALSE,"CAPTHREE"}</definedName>
    <definedName localSheetId="16" name="okay">{#N/A,#N/A,FALSE,"mgtsum.XLS";#N/A,#N/A,FALSE,"CAPONE";#N/A,#N/A,FALSE,"CAPTWO";#N/A,#N/A,FALSE,"CAPTHREE"}</definedName>
    <definedName name="okay">{#N/A,#N/A,FALSE,"mgtsum.XLS";#N/A,#N/A,FALSE,"CAPONE";#N/A,#N/A,FALSE,"CAPTWO";#N/A,#N/A,FALSE,"CAPTHREE"}</definedName>
    <definedName localSheetId="11" name="ol">{#N/A,#N/A,FALSE,"PSU"}</definedName>
    <definedName localSheetId="16" name="ol">{#N/A,#N/A,FALSE,"PSU"}</definedName>
    <definedName name="ol">{#N/A,#N/A,FALSE,"PSU"}</definedName>
    <definedName localSheetId="11" name="olk">{#N/A,#N/A,TRUE,"Front";#N/A,#N/A,TRUE,"Simple Letter";#N/A,#N/A,TRUE,"Inside";#N/A,#N/A,TRUE,"Contents";#N/A,#N/A,TRUE,"Basis";#N/A,#N/A,TRUE,"Inclusions";#N/A,#N/A,TRUE,"Exclusions";#N/A,#N/A,TRUE,"Areas";#N/A,#N/A,TRUE,"Summary";#N/A,#N/A,TRUE,"Detail"}</definedName>
    <definedName localSheetId="16" name="olk">{#N/A,#N/A,TRUE,"Front";#N/A,#N/A,TRUE,"Simple Letter";#N/A,#N/A,TRUE,"Inside";#N/A,#N/A,TRUE,"Contents";#N/A,#N/A,TRUE,"Basis";#N/A,#N/A,TRUE,"Inclusions";#N/A,#N/A,TRUE,"Exclusions";#N/A,#N/A,TRUE,"Areas";#N/A,#N/A,TRUE,"Summary";#N/A,#N/A,TRUE,"Detail"}</definedName>
    <definedName name="olk">{#N/A,#N/A,TRUE,"Front";#N/A,#N/A,TRUE,"Simple Letter";#N/A,#N/A,TRUE,"Inside";#N/A,#N/A,TRUE,"Contents";#N/A,#N/A,TRUE,"Basis";#N/A,#N/A,TRUE,"Inclusions";#N/A,#N/A,TRUE,"Exclusions";#N/A,#N/A,TRUE,"Areas";#N/A,#N/A,TRUE,"Summary";#N/A,#N/A,TRUE,"Detail"}</definedName>
    <definedName localSheetId="11" name="opopo">{#N/A,#N/A,FALSE,"견적대비-2"}</definedName>
    <definedName localSheetId="16" name="opopo">{#N/A,#N/A,FALSE,"견적대비-2"}</definedName>
    <definedName name="opopo">{#N/A,#N/A,FALSE,"견적대비-2"}</definedName>
    <definedName localSheetId="11" name="Org">{#N/A,#N/A,TRUE,"Front";#N/A,#N/A,TRUE,"Simple Letter";#N/A,#N/A,TRUE,"Inside";#N/A,#N/A,TRUE,"Contents";#N/A,#N/A,TRUE,"Basis";#N/A,#N/A,TRUE,"Inclusions";#N/A,#N/A,TRUE,"Exclusions";#N/A,#N/A,TRUE,"Areas";#N/A,#N/A,TRUE,"Summary";#N/A,#N/A,TRUE,"Detail"}</definedName>
    <definedName localSheetId="16" name="Org">{#N/A,#N/A,TRUE,"Front";#N/A,#N/A,TRUE,"Simple Letter";#N/A,#N/A,TRUE,"Inside";#N/A,#N/A,TRUE,"Contents";#N/A,#N/A,TRUE,"Basis";#N/A,#N/A,TRUE,"Inclusions";#N/A,#N/A,TRUE,"Exclusions";#N/A,#N/A,TRUE,"Areas";#N/A,#N/A,TRUE,"Summary";#N/A,#N/A,TRUE,"Detail"}</definedName>
    <definedName name="Org">{#N/A,#N/A,TRUE,"Front";#N/A,#N/A,TRUE,"Simple Letter";#N/A,#N/A,TRUE,"Inside";#N/A,#N/A,TRUE,"Contents";#N/A,#N/A,TRUE,"Basis";#N/A,#N/A,TRUE,"Inclusions";#N/A,#N/A,TRUE,"Exclusions";#N/A,#N/A,TRUE,"Areas";#N/A,#N/A,TRUE,"Summary";#N/A,#N/A,TRUE,"Detail"}</definedName>
    <definedName localSheetId="11" name="organ">{#N/A,#N/A,TRUE,"Front";#N/A,#N/A,TRUE,"Simple Letter";#N/A,#N/A,TRUE,"Inside";#N/A,#N/A,TRUE,"Contents";#N/A,#N/A,TRUE,"Basis";#N/A,#N/A,TRUE,"Inclusions";#N/A,#N/A,TRUE,"Exclusions";#N/A,#N/A,TRUE,"Areas";#N/A,#N/A,TRUE,"Summary";#N/A,#N/A,TRUE,"Detail"}</definedName>
    <definedName localSheetId="16" name="organ">{#N/A,#N/A,TRUE,"Front";#N/A,#N/A,TRUE,"Simple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localSheetId="11" name="Page3a">{"proc_tot_nums",#N/A,TRUE,"Act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Page3a">{"proc_tot_nums",#N/A,TRUE,"Act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l_Workbook_GUID">"8C9FWPDC58HV91KMPNBD5P58"</definedName>
    <definedName localSheetId="11" name="pccm15">{#N/A,#N/A,TRUE,"Front";#N/A,#N/A,TRUE,"Simple Letter";#N/A,#N/A,TRUE,"Inside";#N/A,#N/A,TRUE,"Contents";#N/A,#N/A,TRUE,"Basis";#N/A,#N/A,TRUE,"Inclusions";#N/A,#N/A,TRUE,"Exclusions";#N/A,#N/A,TRUE,"Areas";#N/A,#N/A,TRUE,"Summary";#N/A,#N/A,TRUE,"Detail"}</definedName>
    <definedName localSheetId="16" name="pccm15">{#N/A,#N/A,TRUE,"Front";#N/A,#N/A,TRUE,"Simple Letter";#N/A,#N/A,TRUE,"Inside";#N/A,#N/A,TRUE,"Contents";#N/A,#N/A,TRUE,"Basis";#N/A,#N/A,TRUE,"Inclusions";#N/A,#N/A,TRUE,"Exclusions";#N/A,#N/A,TRUE,"Areas";#N/A,#N/A,TRUE,"Summary";#N/A,#N/A,TRUE,"Detail"}</definedName>
    <definedName name="pccm15">{#N/A,#N/A,TRUE,"Front";#N/A,#N/A,TRUE,"Simple Letter";#N/A,#N/A,TRUE,"Inside";#N/A,#N/A,TRUE,"Contents";#N/A,#N/A,TRUE,"Basis";#N/A,#N/A,TRUE,"Inclusions";#N/A,#N/A,TRUE,"Exclusions";#N/A,#N/A,TRUE,"Areas";#N/A,#N/A,TRUE,"Summary";#N/A,#N/A,TRUE,"Detail"}</definedName>
    <definedName localSheetId="11" name="PK">{"form-D1",#N/A,FALSE,"FORM-D1";"form-D1_amt",#N/A,FALSE,"FORM-D1"}</definedName>
    <definedName localSheetId="16" name="PK">{"form-D1",#N/A,FALSE,"FORM-D1";"form-D1_amt",#N/A,FALSE,"FORM-D1"}</definedName>
    <definedName name="PK">{"form-D1",#N/A,FALSE,"FORM-D1";"form-D1_amt",#N/A,FALSE,"FORM-D1"}</definedName>
    <definedName localSheetId="11" name="pkg">{#N/A,#N/A,TRUE,"Front";#N/A,#N/A,TRUE,"Simple Letter";#N/A,#N/A,TRUE,"Inside";#N/A,#N/A,TRUE,"Contents";#N/A,#N/A,TRUE,"Basis";#N/A,#N/A,TRUE,"Inclusions";#N/A,#N/A,TRUE,"Exclusions";#N/A,#N/A,TRUE,"Areas";#N/A,#N/A,TRUE,"Summary";#N/A,#N/A,TRUE,"Detail"}</definedName>
    <definedName localSheetId="16" name="pkg">{#N/A,#N/A,TRUE,"Front";#N/A,#N/A,TRUE,"Simple Letter";#N/A,#N/A,TRUE,"Inside";#N/A,#N/A,TRUE,"Contents";#N/A,#N/A,TRUE,"Basis";#N/A,#N/A,TRUE,"Inclusions";#N/A,#N/A,TRUE,"Exclusions";#N/A,#N/A,TRUE,"Areas";#N/A,#N/A,TRUE,"Summary";#N/A,#N/A,TRUE,"Detail"}</definedName>
    <definedName name="pkg">{#N/A,#N/A,TRUE,"Front";#N/A,#N/A,TRUE,"Simple Letter";#N/A,#N/A,TRUE,"Inside";#N/A,#N/A,TRUE,"Contents";#N/A,#N/A,TRUE,"Basis";#N/A,#N/A,TRUE,"Inclusions";#N/A,#N/A,TRUE,"Exclusions";#N/A,#N/A,TRUE,"Areas";#N/A,#N/A,TRUE,"Summary";#N/A,#N/A,TRUE,"Detail"}</definedName>
    <definedName localSheetId="11" name="plants">{#N/A,#N/A,FALSE,"abs";#N/A,#N/A,FALSE,"Annex-I";#N/A,#N/A,FALSE,"Annex-II";#N/A,#N/A,FALSE,"Annex-III";#N/A,#N/A,FALSE,"Annex-IV";#N/A,#N/A,FALSE,"Annex-V";#N/A,#N/A,FALSE,"Annex-VI"}</definedName>
    <definedName localSheetId="16" name="plants">{#N/A,#N/A,FALSE,"abs";#N/A,#N/A,FALSE,"Annex-I";#N/A,#N/A,FALSE,"Annex-II";#N/A,#N/A,FALSE,"Annex-III";#N/A,#N/A,FALSE,"Annex-IV";#N/A,#N/A,FALSE,"Annex-V";#N/A,#N/A,FALSE,"Annex-VI"}</definedName>
    <definedName name="plants">{#N/A,#N/A,FALSE,"abs";#N/A,#N/A,FALSE,"Annex-I";#N/A,#N/A,FALSE,"Annex-II";#N/A,#N/A,FALSE,"Annex-III";#N/A,#N/A,FALSE,"Annex-IV";#N/A,#N/A,FALSE,"Annex-V";#N/A,#N/A,FALSE,"Annex-VI"}</definedName>
    <definedName localSheetId="11" name="powernew">{#N/A,#N/A,TRUE,"Front";#N/A,#N/A,TRUE,"Simple Letter";#N/A,#N/A,TRUE,"Inside";#N/A,#N/A,TRUE,"Contents";#N/A,#N/A,TRUE,"Basis";#N/A,#N/A,TRUE,"Inclusions";#N/A,#N/A,TRUE,"Exclusions";#N/A,#N/A,TRUE,"Areas";#N/A,#N/A,TRUE,"Summary";#N/A,#N/A,TRUE,"Detail"}</definedName>
    <definedName localSheetId="16" name="powernew">{#N/A,#N/A,TRUE,"Front";#N/A,#N/A,TRUE,"Simple Letter";#N/A,#N/A,TRUE,"Inside";#N/A,#N/A,TRUE,"Contents";#N/A,#N/A,TRUE,"Basis";#N/A,#N/A,TRUE,"Inclusions";#N/A,#N/A,TRUE,"Exclusions";#N/A,#N/A,TRUE,"Areas";#N/A,#N/A,TRUE,"Summary";#N/A,#N/A,TRUE,"Detail"}</definedName>
    <definedName name="powernew">{#N/A,#N/A,TRUE,"Front";#N/A,#N/A,TRUE,"Simple Letter";#N/A,#N/A,TRUE,"Inside";#N/A,#N/A,TRUE,"Contents";#N/A,#N/A,TRUE,"Basis";#N/A,#N/A,TRUE,"Inclusions";#N/A,#N/A,TRUE,"Exclusions";#N/A,#N/A,TRUE,"Areas";#N/A,#N/A,TRUE,"Summary";#N/A,#N/A,TRUE,"Detail"}</definedName>
    <definedName localSheetId="11" name="ppit">{#N/A,#N/A,TRUE,"Front";#N/A,#N/A,TRUE,"Simple Letter";#N/A,#N/A,TRUE,"Inside";#N/A,#N/A,TRUE,"Contents";#N/A,#N/A,TRUE,"Basis";#N/A,#N/A,TRUE,"Inclusions";#N/A,#N/A,TRUE,"Exclusions";#N/A,#N/A,TRUE,"Areas";#N/A,#N/A,TRUE,"Summary";#N/A,#N/A,TRUE,"Detail"}</definedName>
    <definedName localSheetId="16" name="ppit">{#N/A,#N/A,TRUE,"Front";#N/A,#N/A,TRUE,"Simple Letter";#N/A,#N/A,TRUE,"Inside";#N/A,#N/A,TRUE,"Contents";#N/A,#N/A,TRUE,"Basis";#N/A,#N/A,TRUE,"Inclusions";#N/A,#N/A,TRUE,"Exclusions";#N/A,#N/A,TRUE,"Areas";#N/A,#N/A,TRUE,"Summary";#N/A,#N/A,TRUE,"Detail"}</definedName>
    <definedName name="ppit">{#N/A,#N/A,TRUE,"Front";#N/A,#N/A,TRUE,"Simple Letter";#N/A,#N/A,TRUE,"Inside";#N/A,#N/A,TRUE,"Contents";#N/A,#N/A,TRUE,"Basis";#N/A,#N/A,TRUE,"Inclusions";#N/A,#N/A,TRUE,"Exclusions";#N/A,#N/A,TRUE,"Areas";#N/A,#N/A,TRUE,"Summary";#N/A,#N/A,TRUE,"Detail"}</definedName>
    <definedName localSheetId="11" name="ppl">{#N/A,#N/A,FALSE,"gc (2)"}</definedName>
    <definedName localSheetId="16" name="ppl">{#N/A,#N/A,FALSE,"gc (2)"}</definedName>
    <definedName name="ppl">{#N/A,#N/A,FALSE,"gc (2)"}</definedName>
    <definedName localSheetId="11" name="prelimnaries">{#N/A,#N/A,TRUE,"Front";#N/A,#N/A,TRUE,"Simple Letter";#N/A,#N/A,TRUE,"Inside";#N/A,#N/A,TRUE,"Contents";#N/A,#N/A,TRUE,"Basis";#N/A,#N/A,TRUE,"Inclusions";#N/A,#N/A,TRUE,"Exclusions";#N/A,#N/A,TRUE,"Areas";#N/A,#N/A,TRUE,"Summary";#N/A,#N/A,TRUE,"Detail"}</definedName>
    <definedName localSheetId="16" name="prelimnaries">{#N/A,#N/A,TRUE,"Front";#N/A,#N/A,TRUE,"Simple Letter";#N/A,#N/A,TRUE,"Inside";#N/A,#N/A,TRUE,"Contents";#N/A,#N/A,TRUE,"Basis";#N/A,#N/A,TRUE,"Inclusions";#N/A,#N/A,TRUE,"Exclusions";#N/A,#N/A,TRUE,"Areas";#N/A,#N/A,TRUE,"Summary";#N/A,#N/A,TRUE,"Detail"}</definedName>
    <definedName name="prelimnaries">{#N/A,#N/A,TRUE,"Front";#N/A,#N/A,TRUE,"Simple Letter";#N/A,#N/A,TRUE,"Inside";#N/A,#N/A,TRUE,"Contents";#N/A,#N/A,TRUE,"Basis";#N/A,#N/A,TRUE,"Inclusions";#N/A,#N/A,TRUE,"Exclusions";#N/A,#N/A,TRUE,"Areas";#N/A,#N/A,TRUE,"Summary";#N/A,#N/A,TRUE,"Detail"}</definedName>
    <definedName localSheetId="11" name="prw">{"form-D1",#N/A,FALSE,"FORM-D1";"form-D1_amt",#N/A,FALSE,"FORM-D1"}</definedName>
    <definedName localSheetId="16" name="prw">{"form-D1",#N/A,FALSE,"FORM-D1";"form-D1_amt",#N/A,FALSE,"FORM-D1"}</definedName>
    <definedName name="prw">{"form-D1",#N/A,FALSE,"FORM-D1";"form-D1_amt",#N/A,FALSE,"FORM-D1"}</definedName>
    <definedName name="PUB_FileID">"L10003363.xls"</definedName>
    <definedName name="PUB_UserID">"MAYERX"</definedName>
    <definedName localSheetId="11" name="qap">{"'Typical Costs Estimates'!$C$158:$H$161"}</definedName>
    <definedName localSheetId="16" name="qap">{"'Typical Costs Estimates'!$C$158:$H$161"}</definedName>
    <definedName name="qap">{"'Typical Costs Estimates'!$C$158:$H$161"}</definedName>
    <definedName localSheetId="11" name="qqq">{#N/A,#N/A,TRUE,"Projektierung";#N/A,#N/A,TRUE,"Grundgerät";#N/A,#N/A,TRUE,"Baugruppen"}</definedName>
    <definedName localSheetId="16" name="qqq">{#N/A,#N/A,TRUE,"Projektierung";#N/A,#N/A,TRUE,"Grundgerät";#N/A,#N/A,TRUE,"Baugruppen"}</definedName>
    <definedName name="qqq">{#N/A,#N/A,TRUE,"Projektierung";#N/A,#N/A,TRUE,"Grundgerät";#N/A,#N/A,TRUE,"Baugruppen"}</definedName>
    <definedName localSheetId="11" name="qttty">{#N/A,#N/A,TRUE,"Front";#N/A,#N/A,TRUE,"Simple Letter";#N/A,#N/A,TRUE,"Inside";#N/A,#N/A,TRUE,"Contents";#N/A,#N/A,TRUE,"Basis";#N/A,#N/A,TRUE,"Inclusions";#N/A,#N/A,TRUE,"Exclusions";#N/A,#N/A,TRUE,"Areas";#N/A,#N/A,TRUE,"Summary";#N/A,#N/A,TRUE,"Detail"}</definedName>
    <definedName localSheetId="16" name="qttty">{#N/A,#N/A,TRUE,"Front";#N/A,#N/A,TRUE,"Simple Letter";#N/A,#N/A,TRUE,"Inside";#N/A,#N/A,TRUE,"Contents";#N/A,#N/A,TRUE,"Basis";#N/A,#N/A,TRUE,"Inclusions";#N/A,#N/A,TRUE,"Exclusions";#N/A,#N/A,TRUE,"Areas";#N/A,#N/A,TRUE,"Summary";#N/A,#N/A,TRUE,"Detail"}</definedName>
    <definedName name="qttty">{#N/A,#N/A,TRUE,"Front";#N/A,#N/A,TRUE,"Simple Letter";#N/A,#N/A,TRUE,"Inside";#N/A,#N/A,TRUE,"Contents";#N/A,#N/A,TRUE,"Basis";#N/A,#N/A,TRUE,"Inclusions";#N/A,#N/A,TRUE,"Exclusions";#N/A,#N/A,TRUE,"Areas";#N/A,#N/A,TRUE,"Summary";#N/A,#N/A,TRUE,"Detail"}</definedName>
    <definedName localSheetId="11" name="qw">{#N/A,#N/A,FALSE,"Fund-II"}</definedName>
    <definedName localSheetId="16" name="qw">{#N/A,#N/A,FALSE,"Fund-II"}</definedName>
    <definedName name="qw">{#N/A,#N/A,FALSE,"Fund-II"}</definedName>
    <definedName localSheetId="11" name="qwe">{#N/A,#N/A,TRUE,"Front";#N/A,#N/A,TRUE,"Simple Letter";#N/A,#N/A,TRUE,"Inside";#N/A,#N/A,TRUE,"Contents";#N/A,#N/A,TRUE,"Basis";#N/A,#N/A,TRUE,"Inclusions";#N/A,#N/A,TRUE,"Exclusions";#N/A,#N/A,TRUE,"Areas";#N/A,#N/A,TRUE,"Summary";#N/A,#N/A,TRUE,"Detail"}</definedName>
    <definedName localSheetId="16" name="qwe">{#N/A,#N/A,TRUE,"Front";#N/A,#N/A,TRUE,"Simple Letter";#N/A,#N/A,TRUE,"Inside";#N/A,#N/A,TRUE,"Contents";#N/A,#N/A,TRUE,"Basis";#N/A,#N/A,TRUE,"Inclusions";#N/A,#N/A,TRUE,"Exclusions";#N/A,#N/A,TRUE,"Areas";#N/A,#N/A,TRUE,"Summary";#N/A,#N/A,TRUE,"Detail"}</definedName>
    <definedName name="qwe">{#N/A,#N/A,TRUE,"Front";#N/A,#N/A,TRUE,"Simple Letter";#N/A,#N/A,TRUE,"Inside";#N/A,#N/A,TRUE,"Contents";#N/A,#N/A,TRUE,"Basis";#N/A,#N/A,TRUE,"Inclusions";#N/A,#N/A,TRUE,"Exclusions";#N/A,#N/A,TRUE,"Areas";#N/A,#N/A,TRUE,"Summary";#N/A,#N/A,TRUE,"Detail"}</definedName>
    <definedName localSheetId="11" name="qwertyu">{#N/A,#N/A,TRUE,"Front";#N/A,#N/A,TRUE,"Simple Letter";#N/A,#N/A,TRUE,"Inside";#N/A,#N/A,TRUE,"Contents";#N/A,#N/A,TRUE,"Basis";#N/A,#N/A,TRUE,"Inclusions";#N/A,#N/A,TRUE,"Exclusions";#N/A,#N/A,TRUE,"Areas";#N/A,#N/A,TRUE,"Summary";#N/A,#N/A,TRUE,"Detail"}</definedName>
    <definedName localSheetId="16" name="qwertyu">{#N/A,#N/A,TRUE,"Front";#N/A,#N/A,TRUE,"Simple Letter";#N/A,#N/A,TRUE,"Inside";#N/A,#N/A,TRUE,"Contents";#N/A,#N/A,TRUE,"Basis";#N/A,#N/A,TRUE,"Inclusions";#N/A,#N/A,TRUE,"Exclusions";#N/A,#N/A,TRUE,"Areas";#N/A,#N/A,TRUE,"Summary";#N/A,#N/A,TRUE,"Detail"}</definedName>
    <definedName name="qwertyu">{#N/A,#N/A,TRUE,"Front";#N/A,#N/A,TRUE,"Simple Letter";#N/A,#N/A,TRUE,"Inside";#N/A,#N/A,TRUE,"Contents";#N/A,#N/A,TRUE,"Basis";#N/A,#N/A,TRUE,"Inclusions";#N/A,#N/A,TRUE,"Exclusions";#N/A,#N/A,TRUE,"Areas";#N/A,#N/A,TRUE,"Summary";#N/A,#N/A,TRUE,"Detail"}</definedName>
    <definedName localSheetId="11" name="RA">{#N/A,#N/A,TRUE,"Front";#N/A,#N/A,TRUE,"Simple Letter";#N/A,#N/A,TRUE,"Inside";#N/A,#N/A,TRUE,"Contents";#N/A,#N/A,TRUE,"Basis";#N/A,#N/A,TRUE,"Inclusions";#N/A,#N/A,TRUE,"Exclusions";#N/A,#N/A,TRUE,"Areas";#N/A,#N/A,TRUE,"Summary";#N/A,#N/A,TRUE,"Detail"}</definedName>
    <definedName localSheetId="16" name="RA">{#N/A,#N/A,TRUE,"Front";#N/A,#N/A,TRUE,"Simple Letter";#N/A,#N/A,TRUE,"Inside";#N/A,#N/A,TRUE,"Contents";#N/A,#N/A,TRUE,"Basis";#N/A,#N/A,TRUE,"Inclusions";#N/A,#N/A,TRUE,"Exclusions";#N/A,#N/A,TRUE,"Areas";#N/A,#N/A,TRUE,"Summary";#N/A,#N/A,TRUE,"Detail"}</definedName>
    <definedName name="RA">{#N/A,#N/A,TRUE,"Front";#N/A,#N/A,TRUE,"Simple Letter";#N/A,#N/A,TRUE,"Inside";#N/A,#N/A,TRUE,"Contents";#N/A,#N/A,TRUE,"Basis";#N/A,#N/A,TRUE,"Inclusions";#N/A,#N/A,TRUE,"Exclusions";#N/A,#N/A,TRUE,"Areas";#N/A,#N/A,TRUE,"Summary";#N/A,#N/A,TRUE,"Detail"}</definedName>
    <definedName localSheetId="11" name="RA_1">{#N/A,#N/A,TRUE,"Front";#N/A,#N/A,TRUE,"Simple Letter";#N/A,#N/A,TRUE,"Inside";#N/A,#N/A,TRUE,"Contents";#N/A,#N/A,TRUE,"Basis";#N/A,#N/A,TRUE,"Inclusions";#N/A,#N/A,TRUE,"Exclusions";#N/A,#N/A,TRUE,"Areas";#N/A,#N/A,TRUE,"Summary";#N/A,#N/A,TRUE,"Detail"}</definedName>
    <definedName localSheetId="16" name="RA_1">{#N/A,#N/A,TRUE,"Front";#N/A,#N/A,TRUE,"Simple Letter";#N/A,#N/A,TRUE,"Inside";#N/A,#N/A,TRUE,"Contents";#N/A,#N/A,TRUE,"Basis";#N/A,#N/A,TRUE,"Inclusions";#N/A,#N/A,TRUE,"Exclusions";#N/A,#N/A,TRUE,"Areas";#N/A,#N/A,TRUE,"Summary";#N/A,#N/A,TRUE,"Detail"}</definedName>
    <definedName name="RA_1">{#N/A,#N/A,TRUE,"Front";#N/A,#N/A,TRUE,"Simple Letter";#N/A,#N/A,TRUE,"Inside";#N/A,#N/A,TRUE,"Contents";#N/A,#N/A,TRUE,"Basis";#N/A,#N/A,TRUE,"Inclusions";#N/A,#N/A,TRUE,"Exclusions";#N/A,#N/A,TRUE,"Areas";#N/A,#N/A,TRUE,"Summary";#N/A,#N/A,TRUE,"Detail"}</definedName>
    <definedName localSheetId="11" name="raff">{#N/A,#N/A,FALSE,"Fund-II"}</definedName>
    <definedName localSheetId="16" name="raff">{#N/A,#N/A,FALSE,"Fund-II"}</definedName>
    <definedName name="raff">{#N/A,#N/A,FALSE,"Fund-II"}</definedName>
    <definedName localSheetId="11" name="Raj">{"'Sheet1'!$A$4386:$N$4591"}</definedName>
    <definedName localSheetId="16" name="Raj">{"'Sheet1'!$A$4386:$N$4591"}</definedName>
    <definedName name="Raj">{"'Sheet1'!$A$4386:$N$4591"}</definedName>
    <definedName localSheetId="11" name="RATHAN">{#N/A,#N/A,TRUE,"Front";#N/A,#N/A,TRUE,"Simple Letter";#N/A,#N/A,TRUE,"Inside";#N/A,#N/A,TRUE,"Contents";#N/A,#N/A,TRUE,"Basis";#N/A,#N/A,TRUE,"Inclusions";#N/A,#N/A,TRUE,"Exclusions";#N/A,#N/A,TRUE,"Areas";#N/A,#N/A,TRUE,"Summary";#N/A,#N/A,TRUE,"Detail"}</definedName>
    <definedName localSheetId="16" name="RATHAN">{#N/A,#N/A,TRUE,"Front";#N/A,#N/A,TRUE,"Simple Letter";#N/A,#N/A,TRUE,"Inside";#N/A,#N/A,TRUE,"Contents";#N/A,#N/A,TRUE,"Basis";#N/A,#N/A,TRUE,"Inclusions";#N/A,#N/A,TRUE,"Exclusions";#N/A,#N/A,TRUE,"Areas";#N/A,#N/A,TRUE,"Summary";#N/A,#N/A,TRUE,"Detail"}</definedName>
    <definedName name="RATHAN">{#N/A,#N/A,TRUE,"Front";#N/A,#N/A,TRUE,"Simple Letter";#N/A,#N/A,TRUE,"Inside";#N/A,#N/A,TRUE,"Contents";#N/A,#N/A,TRUE,"Basis";#N/A,#N/A,TRUE,"Inclusions";#N/A,#N/A,TRUE,"Exclusions";#N/A,#N/A,TRUE,"Areas";#N/A,#N/A,TRUE,"Summary";#N/A,#N/A,TRUE,"Detail"}</definedName>
    <definedName localSheetId="11" name="RAUL">{#N/A,#N/A,TRUE,"Front";#N/A,#N/A,TRUE,"Simple Letter";#N/A,#N/A,TRUE,"Inside";#N/A,#N/A,TRUE,"Contents";#N/A,#N/A,TRUE,"Basis";#N/A,#N/A,TRUE,"Inclusions";#N/A,#N/A,TRUE,"Exclusions";#N/A,#N/A,TRUE,"Areas";#N/A,#N/A,TRUE,"Summary";#N/A,#N/A,TRUE,"Detail"}</definedName>
    <definedName localSheetId="16" name="RAUL">{#N/A,#N/A,TRUE,"Front";#N/A,#N/A,TRUE,"Simple Letter";#N/A,#N/A,TRUE,"Inside";#N/A,#N/A,TRUE,"Contents";#N/A,#N/A,TRUE,"Basis";#N/A,#N/A,TRUE,"Inclusions";#N/A,#N/A,TRUE,"Exclusions";#N/A,#N/A,TRUE,"Areas";#N/A,#N/A,TRUE,"Summary";#N/A,#N/A,TRUE,"Detail"}</definedName>
    <definedName name="RAUL">{#N/A,#N/A,TRUE,"Front";#N/A,#N/A,TRUE,"Simple Letter";#N/A,#N/A,TRUE,"Inside";#N/A,#N/A,TRUE,"Contents";#N/A,#N/A,TRUE,"Basis";#N/A,#N/A,TRUE,"Inclusions";#N/A,#N/A,TRUE,"Exclusions";#N/A,#N/A,TRUE,"Areas";#N/A,#N/A,TRUE,"Summary";#N/A,#N/A,TRUE,"Detail"}</definedName>
    <definedName localSheetId="11" name="ravi">{#N/A,#N/A,TRUE,"Front";#N/A,#N/A,TRUE,"Simple Letter";#N/A,#N/A,TRUE,"Inside";#N/A,#N/A,TRUE,"Contents";#N/A,#N/A,TRUE,"Basis";#N/A,#N/A,TRUE,"Inclusions";#N/A,#N/A,TRUE,"Exclusions";#N/A,#N/A,TRUE,"Areas";#N/A,#N/A,TRUE,"Summary";#N/A,#N/A,TRUE,"Detail"}</definedName>
    <definedName localSheetId="16" name="ravi">{#N/A,#N/A,TRUE,"Front";#N/A,#N/A,TRUE,"Simple Letter";#N/A,#N/A,TRUE,"Inside";#N/A,#N/A,TRUE,"Contents";#N/A,#N/A,TRUE,"Basis";#N/A,#N/A,TRUE,"Inclusions";#N/A,#N/A,TRUE,"Exclusions";#N/A,#N/A,TRUE,"Areas";#N/A,#N/A,TRUE,"Summary";#N/A,#N/A,TRUE,"Detail"}</definedName>
    <definedName name="ravi">{#N/A,#N/A,TRUE,"Front";#N/A,#N/A,TRUE,"Simple Letter";#N/A,#N/A,TRUE,"Inside";#N/A,#N/A,TRUE,"Contents";#N/A,#N/A,TRUE,"Basis";#N/A,#N/A,TRUE,"Inclusions";#N/A,#N/A,TRUE,"Exclusions";#N/A,#N/A,TRUE,"Areas";#N/A,#N/A,TRUE,"Summary";#N/A,#N/A,TRUE,"Detail"}</definedName>
    <definedName localSheetId="11" name="rdhherjtjtrjtr">{#N/A,#N/A,TRUE,"Front";#N/A,#N/A,TRUE,"Simple Letter";#N/A,#N/A,TRUE,"Inside";#N/A,#N/A,TRUE,"Contents";#N/A,#N/A,TRUE,"Basis";#N/A,#N/A,TRUE,"Inclusions";#N/A,#N/A,TRUE,"Exclusions";#N/A,#N/A,TRUE,"Areas";#N/A,#N/A,TRUE,"Summary";#N/A,#N/A,TRUE,"Detail"}</definedName>
    <definedName localSheetId="16" name="rdhherjtjtrjtr">{#N/A,#N/A,TRUE,"Front";#N/A,#N/A,TRUE,"Simple Letter";#N/A,#N/A,TRUE,"Inside";#N/A,#N/A,TRUE,"Contents";#N/A,#N/A,TRUE,"Basis";#N/A,#N/A,TRUE,"Inclusions";#N/A,#N/A,TRUE,"Exclusions";#N/A,#N/A,TRUE,"Areas";#N/A,#N/A,TRUE,"Summary";#N/A,#N/A,TRUE,"Detail"}</definedName>
    <definedName name="rdhherjtjtrjtr">{#N/A,#N/A,TRUE,"Front";#N/A,#N/A,TRUE,"Simple Letter";#N/A,#N/A,TRUE,"Inside";#N/A,#N/A,TRUE,"Contents";#N/A,#N/A,TRUE,"Basis";#N/A,#N/A,TRUE,"Inclusions";#N/A,#N/A,TRUE,"Exclusions";#N/A,#N/A,TRUE,"Areas";#N/A,#N/A,TRUE,"Summary";#N/A,#N/A,TRUE,"Detail"}</definedName>
    <definedName localSheetId="11" name="RDN">{#N/A,#N/A,FALSE,"COVER.XLS";#N/A,#N/A,FALSE,"RACT1.XLS";#N/A,#N/A,FALSE,"RACT2.XLS";#N/A,#N/A,FALSE,"ECCMP";#N/A,#N/A,FALSE,"WELDER.XLS"}</definedName>
    <definedName localSheetId="16" name="RDN">{#N/A,#N/A,FALSE,"COVER.XLS";#N/A,#N/A,FALSE,"RACT1.XLS";#N/A,#N/A,FALSE,"RACT2.XLS";#N/A,#N/A,FALSE,"ECCMP";#N/A,#N/A,FALSE,"WELDER.XLS"}</definedName>
    <definedName name="RDN">{#N/A,#N/A,FALSE,"COVER.XLS";#N/A,#N/A,FALSE,"RACT1.XLS";#N/A,#N/A,FALSE,"RACT2.XLS";#N/A,#N/A,FALSE,"ECCMP";#N/A,#N/A,FALSE,"WELDER.XLS"}</definedName>
    <definedName localSheetId="11" name="reconequip">{#N/A,#N/A,TRUE,"Front";#N/A,#N/A,TRUE,"Simple Letter";#N/A,#N/A,TRUE,"Inside";#N/A,#N/A,TRUE,"Contents";#N/A,#N/A,TRUE,"Basis";#N/A,#N/A,TRUE,"Inclusions";#N/A,#N/A,TRUE,"Exclusions";#N/A,#N/A,TRUE,"Areas";#N/A,#N/A,TRUE,"Summary";#N/A,#N/A,TRUE,"Detail"}</definedName>
    <definedName localSheetId="16" name="reconequip">{#N/A,#N/A,TRUE,"Front";#N/A,#N/A,TRUE,"Simple Letter";#N/A,#N/A,TRUE,"Inside";#N/A,#N/A,TRUE,"Contents";#N/A,#N/A,TRUE,"Basis";#N/A,#N/A,TRUE,"Inclusions";#N/A,#N/A,TRUE,"Exclusions";#N/A,#N/A,TRUE,"Areas";#N/A,#N/A,TRUE,"Summary";#N/A,#N/A,TRUE,"Detail"}</definedName>
    <definedName name="reconequip">{#N/A,#N/A,TRUE,"Front";#N/A,#N/A,TRUE,"Simple Letter";#N/A,#N/A,TRUE,"Inside";#N/A,#N/A,TRUE,"Contents";#N/A,#N/A,TRUE,"Basis";#N/A,#N/A,TRUE,"Inclusions";#N/A,#N/A,TRUE,"Exclusions";#N/A,#N/A,TRUE,"Areas";#N/A,#N/A,TRUE,"Summary";#N/A,#N/A,TRUE,"Detail"}</definedName>
    <definedName localSheetId="11" name="ree">{#N/A,#N/A,FALSE,"PSU"}</definedName>
    <definedName localSheetId="16" name="ree">{#N/A,#N/A,FALSE,"PSU"}</definedName>
    <definedName name="ree">{#N/A,#N/A,FALSE,"PSU"}</definedName>
    <definedName localSheetId="11" name="Regional">{#N/A,#N/A,FALSE,"mgtsum.XLS";#N/A,#N/A,FALSE,"CAPONE";#N/A,#N/A,FALSE,"CAPTWO";#N/A,#N/A,FALSE,"CAPTHREE"}</definedName>
    <definedName localSheetId="16" name="Regional">{#N/A,#N/A,FALSE,"mgtsum.XLS";#N/A,#N/A,FALSE,"CAPONE";#N/A,#N/A,FALSE,"CAPTWO";#N/A,#N/A,FALSE,"CAPTHREE"}</definedName>
    <definedName name="Regional">{#N/A,#N/A,FALSE,"mgtsum.XLS";#N/A,#N/A,FALSE,"CAPONE";#N/A,#N/A,FALSE,"CAPTWO";#N/A,#N/A,FALSE,"CAPTHREE"}</definedName>
    <definedName localSheetId="11" name="rename">{#N/A,#N/A,TRUE,"Front";#N/A,#N/A,TRUE,"Simple Letter";#N/A,#N/A,TRUE,"Inside";#N/A,#N/A,TRUE,"Contents";#N/A,#N/A,TRUE,"Basis";#N/A,#N/A,TRUE,"Inclusions";#N/A,#N/A,TRUE,"Exclusions";#N/A,#N/A,TRUE,"Areas";#N/A,#N/A,TRUE,"Summary";#N/A,#N/A,TRUE,"Detail"}</definedName>
    <definedName localSheetId="16" name="rename">{#N/A,#N/A,TRUE,"Front";#N/A,#N/A,TRUE,"Simple Letter";#N/A,#N/A,TRUE,"Inside";#N/A,#N/A,TRUE,"Contents";#N/A,#N/A,TRUE,"Basis";#N/A,#N/A,TRUE,"Inclusions";#N/A,#N/A,TRUE,"Exclusions";#N/A,#N/A,TRUE,"Areas";#N/A,#N/A,TRUE,"Summary";#N/A,#N/A,TRUE,"Detail"}</definedName>
    <definedName name="rename">{#N/A,#N/A,TRUE,"Front";#N/A,#N/A,TRUE,"Simple Letter";#N/A,#N/A,TRUE,"Inside";#N/A,#N/A,TRUE,"Contents";#N/A,#N/A,TRUE,"Basis";#N/A,#N/A,TRUE,"Inclusions";#N/A,#N/A,TRUE,"Exclusions";#N/A,#N/A,TRUE,"Areas";#N/A,#N/A,TRUE,"Summary";#N/A,#N/A,TRUE,"Detail"}</definedName>
    <definedName localSheetId="11" name="report2">{#N/A,#N/A,TRUE,"Front";#N/A,#N/A,TRUE,"Simple Letter";#N/A,#N/A,TRUE,"Inside";#N/A,#N/A,TRUE,"Contents";#N/A,#N/A,TRUE,"Basis";#N/A,#N/A,TRUE,"Inclusions";#N/A,#N/A,TRUE,"Exclusions";#N/A,#N/A,TRUE,"Areas";#N/A,#N/A,TRUE,"Summary";#N/A,#N/A,TRUE,"Detail"}</definedName>
    <definedName localSheetId="16" name="report2">{#N/A,#N/A,TRUE,"Front";#N/A,#N/A,TRUE,"Simple Letter";#N/A,#N/A,TRUE,"Inside";#N/A,#N/A,TRUE,"Contents";#N/A,#N/A,TRUE,"Basis";#N/A,#N/A,TRUE,"Inclusions";#N/A,#N/A,TRUE,"Exclusions";#N/A,#N/A,TRUE,"Areas";#N/A,#N/A,TRUE,"Summary";#N/A,#N/A,TRUE,"Detail"}</definedName>
    <definedName name="report2">{#N/A,#N/A,TRUE,"Front";#N/A,#N/A,TRUE,"Simple Letter";#N/A,#N/A,TRUE,"Inside";#N/A,#N/A,TRUE,"Contents";#N/A,#N/A,TRUE,"Basis";#N/A,#N/A,TRUE,"Inclusions";#N/A,#N/A,TRUE,"Exclusions";#N/A,#N/A,TRUE,"Areas";#N/A,#N/A,TRUE,"Summary";#N/A,#N/A,TRUE,"Detail"}</definedName>
    <definedName localSheetId="11" name="res_sum">{#N/A,#N/A,FALSE,"COVER1.XLS ";#N/A,#N/A,FALSE,"RACT1.XLS";#N/A,#N/A,FALSE,"RACT2.XLS";#N/A,#N/A,FALSE,"ECCMP";#N/A,#N/A,FALSE,"WELDER.XLS"}</definedName>
    <definedName localSheetId="16" name="res_sum">{#N/A,#N/A,FALSE,"COVER1.XLS ";#N/A,#N/A,FALSE,"RACT1.XLS";#N/A,#N/A,FALSE,"RACT2.XLS";#N/A,#N/A,FALSE,"ECCMP";#N/A,#N/A,FALSE,"WELDER.XLS"}</definedName>
    <definedName name="res_sum">{#N/A,#N/A,FALSE,"COVER1.XLS ";#N/A,#N/A,FALSE,"RACT1.XLS";#N/A,#N/A,FALSE,"RACT2.XLS";#N/A,#N/A,FALSE,"ECCMP";#N/A,#N/A,FALSE,"WELDER.XLS"}</definedName>
    <definedName localSheetId="11" name="retetrt">{#N/A,#N/A,TRUE,"Front";#N/A,#N/A,TRUE,"Simple Letter";#N/A,#N/A,TRUE,"Inside";#N/A,#N/A,TRUE,"Contents";#N/A,#N/A,TRUE,"Basis";#N/A,#N/A,TRUE,"Inclusions";#N/A,#N/A,TRUE,"Exclusions";#N/A,#N/A,TRUE,"Areas";#N/A,#N/A,TRUE,"Summary";#N/A,#N/A,TRUE,"Detail"}</definedName>
    <definedName localSheetId="16" name="retetrt">{#N/A,#N/A,TRUE,"Front";#N/A,#N/A,TRUE,"Simple Letter";#N/A,#N/A,TRUE,"Inside";#N/A,#N/A,TRUE,"Contents";#N/A,#N/A,TRUE,"Basis";#N/A,#N/A,TRUE,"Inclusions";#N/A,#N/A,TRUE,"Exclusions";#N/A,#N/A,TRUE,"Areas";#N/A,#N/A,TRUE,"Summary";#N/A,#N/A,TRUE,"Detail"}</definedName>
    <definedName name="retetrt">{#N/A,#N/A,TRUE,"Front";#N/A,#N/A,TRUE,"Simple Letter";#N/A,#N/A,TRUE,"Inside";#N/A,#N/A,TRUE,"Contents";#N/A,#N/A,TRUE,"Basis";#N/A,#N/A,TRUE,"Inclusions";#N/A,#N/A,TRUE,"Exclusions";#N/A,#N/A,TRUE,"Areas";#N/A,#N/A,TRUE,"Summary";#N/A,#N/A,TRUE,"Detail"}</definedName>
    <definedName localSheetId="11" name="reu">{#N/A,#N/A,FALSE,"gc (2)"}</definedName>
    <definedName localSheetId="16" name="reu">{#N/A,#N/A,FALSE,"gc (2)"}</definedName>
    <definedName name="reu">{#N/A,#N/A,FALSE,"gc (2)"}</definedName>
    <definedName localSheetId="11" name="reuse">{#N/A,#N/A,FALSE,"mgtsum.XLS";#N/A,#N/A,FALSE,"CAPONE";#N/A,#N/A,FALSE,"CAPTWO";#N/A,#N/A,FALSE,"CAPTHREE"}</definedName>
    <definedName localSheetId="16" name="reuse">{#N/A,#N/A,FALSE,"mgtsum.XLS";#N/A,#N/A,FALSE,"CAPONE";#N/A,#N/A,FALSE,"CAPTWO";#N/A,#N/A,FALSE,"CAPTHREE"}</definedName>
    <definedName name="reuse">{#N/A,#N/A,FALSE,"mgtsum.XLS";#N/A,#N/A,FALSE,"CAPONE";#N/A,#N/A,FALSE,"CAPTWO";#N/A,#N/A,FALSE,"CAPTHREE"}</definedName>
    <definedName localSheetId="11" name="reya">{"office ltcg",#N/A,FALSE,"gain01";"IT LTCG",#N/A,FALSE,"gain01"}</definedName>
    <definedName localSheetId="16" name="reya">{"office ltcg",#N/A,FALSE,"gain01";"IT LTCG",#N/A,FALSE,"gain01"}</definedName>
    <definedName name="reya">{"office ltcg",#N/A,FALSE,"gain01";"IT LTCG",#N/A,FALSE,"gain01"}</definedName>
    <definedName localSheetId="11" name="ripal">{#N/A,#N/A,FALSE,"gc (2)"}</definedName>
    <definedName localSheetId="16" name="ripal">{#N/A,#N/A,FALSE,"gc (2)"}</definedName>
    <definedName name="ripal">{#N/A,#N/A,FALSE,"gc (2)"}</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localSheetId="11" name="rmr">{#N/A,#N/A,TRUE,"Front";#N/A,#N/A,TRUE,"Simple Letter";#N/A,#N/A,TRUE,"Inside";#N/A,#N/A,TRUE,"Contents";#N/A,#N/A,TRUE,"Basis";#N/A,#N/A,TRUE,"Inclusions";#N/A,#N/A,TRUE,"Exclusions";#N/A,#N/A,TRUE,"Areas";#N/A,#N/A,TRUE,"Summary";#N/A,#N/A,TRUE,"Detail"}</definedName>
    <definedName localSheetId="16" name="rmr">{#N/A,#N/A,TRUE,"Front";#N/A,#N/A,TRUE,"Simple Letter";#N/A,#N/A,TRUE,"Inside";#N/A,#N/A,TRUE,"Contents";#N/A,#N/A,TRUE,"Basis";#N/A,#N/A,TRUE,"Inclusions";#N/A,#N/A,TRUE,"Exclusions";#N/A,#N/A,TRUE,"Areas";#N/A,#N/A,TRUE,"Summary";#N/A,#N/A,TRUE,"Detail"}</definedName>
    <definedName name="rmr">{#N/A,#N/A,TRUE,"Front";#N/A,#N/A,TRUE,"Simple Letter";#N/A,#N/A,TRUE,"Inside";#N/A,#N/A,TRUE,"Contents";#N/A,#N/A,TRUE,"Basis";#N/A,#N/A,TRUE,"Inclusions";#N/A,#N/A,TRUE,"Exclusions";#N/A,#N/A,TRUE,"Areas";#N/A,#N/A,TRUE,"Summary";#N/A,#N/A,TRUE,"Detail"}</definedName>
    <definedName localSheetId="11" name="rp">{"'Sheet1'!$A$4386:$N$4591"}</definedName>
    <definedName localSheetId="16" name="rp">{"'Sheet1'!$A$4386:$N$4591"}</definedName>
    <definedName name="rp">{"'Sheet1'!$A$4386:$N$4591"}</definedName>
    <definedName localSheetId="11" name="rr">{#N/A,#N/A,TRUE,"Front";#N/A,#N/A,TRUE,"Simple Letter";#N/A,#N/A,TRUE,"Inside";#N/A,#N/A,TRUE,"Contents";#N/A,#N/A,TRUE,"Basis";#N/A,#N/A,TRUE,"Inclusions";#N/A,#N/A,TRUE,"Exclusions";#N/A,#N/A,TRUE,"Areas";#N/A,#N/A,TRUE,"Summary";#N/A,#N/A,TRUE,"Detail"}</definedName>
    <definedName localSheetId="16" name="rr">{#N/A,#N/A,TRUE,"Front";#N/A,#N/A,TRUE,"Simple Letter";#N/A,#N/A,TRUE,"Inside";#N/A,#N/A,TRUE,"Contents";#N/A,#N/A,TRUE,"Basis";#N/A,#N/A,TRUE,"Inclusions";#N/A,#N/A,TRUE,"Exclusions";#N/A,#N/A,TRUE,"Areas";#N/A,#N/A,TRUE,"Summary";#N/A,#N/A,TRUE,"Detail"}</definedName>
    <definedName name="rr">{#N/A,#N/A,TRUE,"Front";#N/A,#N/A,TRUE,"Simple Letter";#N/A,#N/A,TRUE,"Inside";#N/A,#N/A,TRUE,"Contents";#N/A,#N/A,TRUE,"Basis";#N/A,#N/A,TRUE,"Inclusions";#N/A,#N/A,TRUE,"Exclusions";#N/A,#N/A,TRUE,"Areas";#N/A,#N/A,TRUE,"Summary";#N/A,#N/A,TRUE,"Detail"}</definedName>
    <definedName localSheetId="11" name="rsdec">{#N/A,#N/A,TRUE,"Front";#N/A,#N/A,TRUE,"Simple Letter";#N/A,#N/A,TRUE,"Inside";#N/A,#N/A,TRUE,"Contents";#N/A,#N/A,TRUE,"Basis";#N/A,#N/A,TRUE,"Inclusions";#N/A,#N/A,TRUE,"Exclusions";#N/A,#N/A,TRUE,"Areas";#N/A,#N/A,TRUE,"Summary";#N/A,#N/A,TRUE,"Detail"}</definedName>
    <definedName localSheetId="16" name="rsdec">{#N/A,#N/A,TRUE,"Front";#N/A,#N/A,TRUE,"Simple Letter";#N/A,#N/A,TRUE,"Inside";#N/A,#N/A,TRUE,"Contents";#N/A,#N/A,TRUE,"Basis";#N/A,#N/A,TRUE,"Inclusions";#N/A,#N/A,TRUE,"Exclusions";#N/A,#N/A,TRUE,"Areas";#N/A,#N/A,TRUE,"Summary";#N/A,#N/A,TRUE,"Detail"}</definedName>
    <definedName name="rsdec">{#N/A,#N/A,TRUE,"Front";#N/A,#N/A,TRUE,"Simple Letter";#N/A,#N/A,TRUE,"Inside";#N/A,#N/A,TRUE,"Contents";#N/A,#N/A,TRUE,"Basis";#N/A,#N/A,TRUE,"Inclusions";#N/A,#N/A,TRUE,"Exclusions";#N/A,#N/A,TRUE,"Areas";#N/A,#N/A,TRUE,"Summary";#N/A,#N/A,TRUE,"Detail"}</definedName>
    <definedName localSheetId="11" name="rtg">{#N/A,#N/A,TRUE,"Front";#N/A,#N/A,TRUE,"Simple Letter";#N/A,#N/A,TRUE,"Inside";#N/A,#N/A,TRUE,"Contents";#N/A,#N/A,TRUE,"Basis";#N/A,#N/A,TRUE,"Inclusions";#N/A,#N/A,TRUE,"Exclusions";#N/A,#N/A,TRUE,"Areas";#N/A,#N/A,TRUE,"Summary";#N/A,#N/A,TRUE,"Detail"}</definedName>
    <definedName localSheetId="16" name="rtg">{#N/A,#N/A,TRUE,"Front";#N/A,#N/A,TRUE,"Simple Letter";#N/A,#N/A,TRUE,"Inside";#N/A,#N/A,TRUE,"Contents";#N/A,#N/A,TRUE,"Basis";#N/A,#N/A,TRUE,"Inclusions";#N/A,#N/A,TRUE,"Exclusions";#N/A,#N/A,TRUE,"Areas";#N/A,#N/A,TRUE,"Summary";#N/A,#N/A,TRUE,"Detail"}</definedName>
    <definedName name="rtg">{#N/A,#N/A,TRUE,"Front";#N/A,#N/A,TRUE,"Simple Letter";#N/A,#N/A,TRUE,"Inside";#N/A,#N/A,TRUE,"Contents";#N/A,#N/A,TRUE,"Basis";#N/A,#N/A,TRUE,"Inclusions";#N/A,#N/A,TRUE,"Exclusions";#N/A,#N/A,TRUE,"Areas";#N/A,#N/A,TRUE,"Summary";#N/A,#N/A,TRUE,"Detail"}</definedName>
    <definedName localSheetId="11" name="rtrr">{#N/A,#N/A,TRUE,"Front";#N/A,#N/A,TRUE,"Simple Letter";#N/A,#N/A,TRUE,"Inside";#N/A,#N/A,TRUE,"Contents";#N/A,#N/A,TRUE,"Basis";#N/A,#N/A,TRUE,"Inclusions";#N/A,#N/A,TRUE,"Exclusions";#N/A,#N/A,TRUE,"Areas";#N/A,#N/A,TRUE,"Summary";#N/A,#N/A,TRUE,"Detail"}</definedName>
    <definedName localSheetId="16" name="rtrr">{#N/A,#N/A,TRUE,"Front";#N/A,#N/A,TRUE,"Simple Letter";#N/A,#N/A,TRUE,"Inside";#N/A,#N/A,TRUE,"Contents";#N/A,#N/A,TRUE,"Basis";#N/A,#N/A,TRUE,"Inclusions";#N/A,#N/A,TRUE,"Exclusions";#N/A,#N/A,TRUE,"Areas";#N/A,#N/A,TRUE,"Summary";#N/A,#N/A,TRUE,"Detail"}</definedName>
    <definedName name="rtrr">{#N/A,#N/A,TRUE,"Front";#N/A,#N/A,TRUE,"Simple Letter";#N/A,#N/A,TRUE,"Inside";#N/A,#N/A,TRUE,"Contents";#N/A,#N/A,TRUE,"Basis";#N/A,#N/A,TRUE,"Inclusions";#N/A,#N/A,TRUE,"Exclusions";#N/A,#N/A,TRUE,"Areas";#N/A,#N/A,TRUE,"Summary";#N/A,#N/A,TRUE,"Detail"}</definedName>
    <definedName localSheetId="11" name="rtrt">{#N/A,#N/A,TRUE,"Front";#N/A,#N/A,TRUE,"Simple Letter";#N/A,#N/A,TRUE,"Inside";#N/A,#N/A,TRUE,"Contents";#N/A,#N/A,TRUE,"Basis";#N/A,#N/A,TRUE,"Inclusions";#N/A,#N/A,TRUE,"Exclusions";#N/A,#N/A,TRUE,"Areas";#N/A,#N/A,TRUE,"Summary";#N/A,#N/A,TRUE,"Detail"}</definedName>
    <definedName localSheetId="16" name="rtrt">{#N/A,#N/A,TRUE,"Front";#N/A,#N/A,TRUE,"Simple Letter";#N/A,#N/A,TRUE,"Inside";#N/A,#N/A,TRUE,"Contents";#N/A,#N/A,TRUE,"Basis";#N/A,#N/A,TRUE,"Inclusions";#N/A,#N/A,TRUE,"Exclusions";#N/A,#N/A,TRUE,"Areas";#N/A,#N/A,TRUE,"Summary";#N/A,#N/A,TRUE,"Detail"}</definedName>
    <definedName name="rtrt">{#N/A,#N/A,TRUE,"Front";#N/A,#N/A,TRUE,"Simple Letter";#N/A,#N/A,TRUE,"Inside";#N/A,#N/A,TRUE,"Contents";#N/A,#N/A,TRUE,"Basis";#N/A,#N/A,TRUE,"Inclusions";#N/A,#N/A,TRUE,"Exclusions";#N/A,#N/A,TRUE,"Areas";#N/A,#N/A,TRUE,"Summary";#N/A,#N/A,TRUE,"Detail"}</definedName>
    <definedName localSheetId="11"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rwere">{#N/A,#N/A,FALSE,"COVER1.XLS ";#N/A,#N/A,FALSE,"RACT1.XLS";#N/A,#N/A,FALSE,"RACT2.XLS";#N/A,#N/A,FALSE,"ECCMP";#N/A,#N/A,FALSE,"WELDER.XLS"}</definedName>
    <definedName localSheetId="16" name="rwere">{#N/A,#N/A,FALSE,"COVER1.XLS ";#N/A,#N/A,FALSE,"RACT1.XLS";#N/A,#N/A,FALSE,"RACT2.XLS";#N/A,#N/A,FALSE,"ECCMP";#N/A,#N/A,FALSE,"WELDER.XLS"}</definedName>
    <definedName name="rwere">{#N/A,#N/A,FALSE,"COVER1.XLS ";#N/A,#N/A,FALSE,"RACT1.XLS";#N/A,#N/A,FALSE,"RACT2.XLS";#N/A,#N/A,FALSE,"ECCMP";#N/A,#N/A,FALSE,"WELDER.XLS"}</definedName>
    <definedName localSheetId="11" name="SAFSF">{#N/A,#N/A,FALSE,"mgtsum.XLS";#N/A,#N/A,FALSE,"CAPONE";#N/A,#N/A,FALSE,"CAPTWO";#N/A,#N/A,FALSE,"CAPTHREE"}</definedName>
    <definedName localSheetId="16" name="SAFSF">{#N/A,#N/A,FALSE,"mgtsum.XLS";#N/A,#N/A,FALSE,"CAPONE";#N/A,#N/A,FALSE,"CAPTWO";#N/A,#N/A,FALSE,"CAPTHREE"}</definedName>
    <definedName name="SAFSF">{#N/A,#N/A,FALSE,"mgtsum.XLS";#N/A,#N/A,FALSE,"CAPONE";#N/A,#N/A,FALSE,"CAPTWO";#N/A,#N/A,FALSE,"CAPTHREE"}</definedName>
    <definedName localSheetId="11" name="sagdhag">{#N/A,#N/A,FALSE,"COVER1.XLS ";#N/A,#N/A,FALSE,"RACT1.XLS";#N/A,#N/A,FALSE,"RACT2.XLS";#N/A,#N/A,FALSE,"ECCMP";#N/A,#N/A,FALSE,"WELDER.XLS"}</definedName>
    <definedName localSheetId="16" name="sagdhag">{#N/A,#N/A,FALSE,"COVER1.XLS ";#N/A,#N/A,FALSE,"RACT1.XLS";#N/A,#N/A,FALSE,"RACT2.XLS";#N/A,#N/A,FALSE,"ECCMP";#N/A,#N/A,FALSE,"WELDER.XLS"}</definedName>
    <definedName name="sagdhag">{#N/A,#N/A,FALSE,"COVER1.XLS ";#N/A,#N/A,FALSE,"RACT1.XLS";#N/A,#N/A,FALSE,"RACT2.XLS";#N/A,#N/A,FALSE,"ECCMP";#N/A,#N/A,FALSE,"WELDER.XLS"}</definedName>
    <definedName localSheetId="11" name="sanju">{"office ltcg",#N/A,FALSE,"gain01";"IT LTCG",#N/A,FALSE,"gain01"}</definedName>
    <definedName localSheetId="16" name="sanju">{"office ltcg",#N/A,FALSE,"gain01";"IT LTCG",#N/A,FALSE,"gain01"}</definedName>
    <definedName name="sanju">{"office ltcg",#N/A,FALSE,"gain01";"IT LTCG",#N/A,FALSE,"gain01"}</definedName>
    <definedName name="SAPBEXrevision">3</definedName>
    <definedName name="SAPBEXsysID">"B2P"</definedName>
    <definedName name="SAPBEXwbID">"9AZDQ7N19SPMY2O3UTHJ159PW"</definedName>
    <definedName localSheetId="11" name="Saski">{"COM",#N/A,FALSE,"800 10th"}</definedName>
    <definedName localSheetId="16" name="Saski">{"COM",#N/A,FALSE,"800 10th"}</definedName>
    <definedName name="Saski">{"COM",#N/A,FALSE,"800 10th"}</definedName>
    <definedName localSheetId="11" name="Scorecard">{"COM",#N/A,FALSE,"800 10th"}</definedName>
    <definedName localSheetId="16" name="Scorecard">{"COM",#N/A,FALSE,"800 10th"}</definedName>
    <definedName name="Scorecard">{"COM",#N/A,FALSE,"800 10th"}</definedName>
    <definedName localSheetId="11" name="SCREED">{#N/A,#N/A,TRUE,"Front";#N/A,#N/A,TRUE,"Simple Letter";#N/A,#N/A,TRUE,"Inside";#N/A,#N/A,TRUE,"Contents";#N/A,#N/A,TRUE,"Basis";#N/A,#N/A,TRUE,"Inclusions";#N/A,#N/A,TRUE,"Exclusions";#N/A,#N/A,TRUE,"Areas";#N/A,#N/A,TRUE,"Summary";#N/A,#N/A,TRUE,"Detail"}</definedName>
    <definedName localSheetId="16" name="SCREED">{#N/A,#N/A,TRUE,"Front";#N/A,#N/A,TRUE,"Simple Letter";#N/A,#N/A,TRUE,"Inside";#N/A,#N/A,TRUE,"Contents";#N/A,#N/A,TRUE,"Basis";#N/A,#N/A,TRUE,"Inclusions";#N/A,#N/A,TRUE,"Exclusions";#N/A,#N/A,TRUE,"Areas";#N/A,#N/A,TRUE,"Summary";#N/A,#N/A,TRUE,"Detail"}</definedName>
    <definedName name="SCREED">{#N/A,#N/A,TRUE,"Front";#N/A,#N/A,TRUE,"Simple Letter";#N/A,#N/A,TRUE,"Inside";#N/A,#N/A,TRUE,"Contents";#N/A,#N/A,TRUE,"Basis";#N/A,#N/A,TRUE,"Inclusions";#N/A,#N/A,TRUE,"Exclusions";#N/A,#N/A,TRUE,"Areas";#N/A,#N/A,TRUE,"Summary";#N/A,#N/A,TRUE,"Detail"}</definedName>
    <definedName localSheetId="11" name="sd">{#N/A,#N/A,TRUE,"Front";#N/A,#N/A,TRUE,"Simple Letter";#N/A,#N/A,TRUE,"Inside";#N/A,#N/A,TRUE,"Contents";#N/A,#N/A,TRUE,"Basis";#N/A,#N/A,TRUE,"Inclusions";#N/A,#N/A,TRUE,"Exclusions";#N/A,#N/A,TRUE,"Areas";#N/A,#N/A,TRUE,"Summary";#N/A,#N/A,TRUE,"Detail"}</definedName>
    <definedName localSheetId="16" name="sd">{#N/A,#N/A,TRUE,"Front";#N/A,#N/A,TRUE,"Simple Letter";#N/A,#N/A,TRUE,"Inside";#N/A,#N/A,TRUE,"Contents";#N/A,#N/A,TRUE,"Basis";#N/A,#N/A,TRUE,"Inclusions";#N/A,#N/A,TRUE,"Exclusions";#N/A,#N/A,TRUE,"Areas";#N/A,#N/A,TRUE,"Summary";#N/A,#N/A,TRUE,"Detail"}</definedName>
    <definedName name="sd">{#N/A,#N/A,TRUE,"Front";#N/A,#N/A,TRUE,"Simple Letter";#N/A,#N/A,TRUE,"Inside";#N/A,#N/A,TRUE,"Contents";#N/A,#N/A,TRUE,"Basis";#N/A,#N/A,TRUE,"Inclusions";#N/A,#N/A,TRUE,"Exclusions";#N/A,#N/A,TRUE,"Areas";#N/A,#N/A,TRUE,"Summary";#N/A,#N/A,TRUE,"Detail"}</definedName>
    <definedName localSheetId="11" name="SDAF">{#N/A,#N/A,FALSE,"mgtsum.XLS";#N/A,#N/A,FALSE,"CAPONE";#N/A,#N/A,FALSE,"CAPTWO";#N/A,#N/A,FALSE,"CAPTHREE"}</definedName>
    <definedName localSheetId="16" name="SDAF">{#N/A,#N/A,FALSE,"mgtsum.XLS";#N/A,#N/A,FALSE,"CAPONE";#N/A,#N/A,FALSE,"CAPTWO";#N/A,#N/A,FALSE,"CAPTHREE"}</definedName>
    <definedName name="SDAF">{#N/A,#N/A,FALSE,"mgtsum.XLS";#N/A,#N/A,FALSE,"CAPONE";#N/A,#N/A,FALSE,"CAPTWO";#N/A,#N/A,FALSE,"CAPTHREE"}</definedName>
    <definedName localSheetId="11" name="sdd">{#N/A,#N/A,TRUE,"Front";#N/A,#N/A,TRUE,"Simple Letter";#N/A,#N/A,TRUE,"Inside";#N/A,#N/A,TRUE,"Contents";#N/A,#N/A,TRUE,"Basis";#N/A,#N/A,TRUE,"Inclusions";#N/A,#N/A,TRUE,"Exclusions";#N/A,#N/A,TRUE,"Areas";#N/A,#N/A,TRUE,"Summary";#N/A,#N/A,TRUE,"Detail"}</definedName>
    <definedName localSheetId="16" name="sdd">{#N/A,#N/A,TRUE,"Front";#N/A,#N/A,TRUE,"Simple Letter";#N/A,#N/A,TRUE,"Inside";#N/A,#N/A,TRUE,"Contents";#N/A,#N/A,TRUE,"Basis";#N/A,#N/A,TRUE,"Inclusions";#N/A,#N/A,TRUE,"Exclusions";#N/A,#N/A,TRUE,"Areas";#N/A,#N/A,TRUE,"Summary";#N/A,#N/A,TRUE,"Detail"}</definedName>
    <definedName name="sdd">{#N/A,#N/A,TRUE,"Front";#N/A,#N/A,TRUE,"Simple Letter";#N/A,#N/A,TRUE,"Inside";#N/A,#N/A,TRUE,"Contents";#N/A,#N/A,TRUE,"Basis";#N/A,#N/A,TRUE,"Inclusions";#N/A,#N/A,TRUE,"Exclusions";#N/A,#N/A,TRUE,"Areas";#N/A,#N/A,TRUE,"Summary";#N/A,#N/A,TRUE,"Detail"}</definedName>
    <definedName localSheetId="11" name="sdfd">{#N/A,#N/A,TRUE,"Projektierung";#N/A,#N/A,TRUE,"Grundgerät";#N/A,#N/A,TRUE,"Baugruppen"}</definedName>
    <definedName localSheetId="16" name="sdfd">{#N/A,#N/A,TRUE,"Projektierung";#N/A,#N/A,TRUE,"Grundgerät";#N/A,#N/A,TRUE,"Baugruppen"}</definedName>
    <definedName name="sdfd">{#N/A,#N/A,TRUE,"Projektierung";#N/A,#N/A,TRUE,"Grundgerät";#N/A,#N/A,TRUE,"Baugruppen"}</definedName>
    <definedName localSheetId="11" name="sdsdsds">{#N/A,#N/A,TRUE,"Front";#N/A,#N/A,TRUE,"Simple Letter";#N/A,#N/A,TRUE,"Inside";#N/A,#N/A,TRUE,"Contents";#N/A,#N/A,TRUE,"Basis";#N/A,#N/A,TRUE,"Inclusions";#N/A,#N/A,TRUE,"Exclusions";#N/A,#N/A,TRUE,"Areas";#N/A,#N/A,TRUE,"Summary";#N/A,#N/A,TRUE,"Detail"}</definedName>
    <definedName localSheetId="16" name="sdsdsds">{#N/A,#N/A,TRUE,"Front";#N/A,#N/A,TRUE,"Simple Letter";#N/A,#N/A,TRUE,"Inside";#N/A,#N/A,TRUE,"Contents";#N/A,#N/A,TRUE,"Basis";#N/A,#N/A,TRUE,"Inclusions";#N/A,#N/A,TRUE,"Exclusions";#N/A,#N/A,TRUE,"Areas";#N/A,#N/A,TRUE,"Summary";#N/A,#N/A,TRUE,"Detail"}</definedName>
    <definedName name="sdsdsds">{#N/A,#N/A,TRUE,"Front";#N/A,#N/A,TRUE,"Simple Letter";#N/A,#N/A,TRUE,"Inside";#N/A,#N/A,TRUE,"Contents";#N/A,#N/A,TRUE,"Basis";#N/A,#N/A,TRUE,"Inclusions";#N/A,#N/A,TRUE,"Exclusions";#N/A,#N/A,TRUE,"Areas";#N/A,#N/A,TRUE,"Summary";#N/A,#N/A,TRUE,"Detail"}</definedName>
    <definedName name="sencount">1</definedName>
    <definedName localSheetId="11" name="Sheet2">{#N/A,#N/A,TRUE,"Front";#N/A,#N/A,TRUE,"Simple Letter";#N/A,#N/A,TRUE,"Inside";#N/A,#N/A,TRUE,"Contents";#N/A,#N/A,TRUE,"Basis";#N/A,#N/A,TRUE,"Inclusions";#N/A,#N/A,TRUE,"Exclusions";#N/A,#N/A,TRUE,"Areas";#N/A,#N/A,TRUE,"Summary";#N/A,#N/A,TRUE,"Detail"}</definedName>
    <definedName localSheetId="16" name="Sheet2">{#N/A,#N/A,TRUE,"Front";#N/A,#N/A,TRUE,"Simple Letter";#N/A,#N/A,TRUE,"Inside";#N/A,#N/A,TRUE,"Contents";#N/A,#N/A,TRUE,"Basis";#N/A,#N/A,TRUE,"Inclusions";#N/A,#N/A,TRUE,"Exclusions";#N/A,#N/A,TRUE,"Areas";#N/A,#N/A,TRUE,"Summary";#N/A,#N/A,TRUE,"Detail"}</definedName>
    <definedName name="Sheet2">{#N/A,#N/A,TRUE,"Front";#N/A,#N/A,TRUE,"Simple Letter";#N/A,#N/A,TRUE,"Inside";#N/A,#N/A,TRUE,"Contents";#N/A,#N/A,TRUE,"Basis";#N/A,#N/A,TRUE,"Inclusions";#N/A,#N/A,TRUE,"Exclusions";#N/A,#N/A,TRUE,"Areas";#N/A,#N/A,TRUE,"Summary";#N/A,#N/A,TRUE,"Detail"}</definedName>
    <definedName localSheetId="11" name="Sheet2_1">{#N/A,#N/A,TRUE,"Front";#N/A,#N/A,TRUE,"Simple Letter";#N/A,#N/A,TRUE,"Inside";#N/A,#N/A,TRUE,"Contents";#N/A,#N/A,TRUE,"Basis";#N/A,#N/A,TRUE,"Inclusions";#N/A,#N/A,TRUE,"Exclusions";#N/A,#N/A,TRUE,"Areas";#N/A,#N/A,TRUE,"Summary";#N/A,#N/A,TRUE,"Detail"}</definedName>
    <definedName localSheetId="16" name="Sheet2_1">{#N/A,#N/A,TRUE,"Front";#N/A,#N/A,TRUE,"Simple Letter";#N/A,#N/A,TRUE,"Inside";#N/A,#N/A,TRUE,"Contents";#N/A,#N/A,TRUE,"Basis";#N/A,#N/A,TRUE,"Inclusions";#N/A,#N/A,TRUE,"Exclusions";#N/A,#N/A,TRUE,"Areas";#N/A,#N/A,TRUE,"Summary";#N/A,#N/A,TRUE,"Detail"}</definedName>
    <definedName name="Sheet2_1">{#N/A,#N/A,TRUE,"Front";#N/A,#N/A,TRUE,"Simple Letter";#N/A,#N/A,TRUE,"Inside";#N/A,#N/A,TRUE,"Contents";#N/A,#N/A,TRUE,"Basis";#N/A,#N/A,TRUE,"Inclusions";#N/A,#N/A,TRUE,"Exclusions";#N/A,#N/A,TRUE,"Areas";#N/A,#N/A,TRUE,"Summary";#N/A,#N/A,TRUE,"Detail"}</definedName>
    <definedName localSheetId="11" name="short">{#N/A,#N/A,FALSE,"COVER1.XLS ";#N/A,#N/A,FALSE,"RACT1.XLS";#N/A,#N/A,FALSE,"RACT2.XLS";#N/A,#N/A,FALSE,"ECCMP";#N/A,#N/A,FALSE,"WELDER.XLS"}</definedName>
    <definedName localSheetId="16" name="short">{#N/A,#N/A,FALSE,"COVER1.XLS ";#N/A,#N/A,FALSE,"RACT1.XLS";#N/A,#N/A,FALSE,"RACT2.XLS";#N/A,#N/A,FALSE,"ECCMP";#N/A,#N/A,FALSE,"WELDER.XLS"}</definedName>
    <definedName name="short">{#N/A,#N/A,FALSE,"COVER1.XLS ";#N/A,#N/A,FALSE,"RACT1.XLS";#N/A,#N/A,FALSE,"RACT2.XLS";#N/A,#N/A,FALSE,"ECCMP";#N/A,#N/A,FALSE,"WELDER.XLS"}</definedName>
    <definedName localSheetId="11" name="shuttering">{#N/A,#N/A,TRUE,"Front";#N/A,#N/A,TRUE,"Simple Letter";#N/A,#N/A,TRUE,"Inside";#N/A,#N/A,TRUE,"Contents";#N/A,#N/A,TRUE,"Basis";#N/A,#N/A,TRUE,"Inclusions";#N/A,#N/A,TRUE,"Exclusions";#N/A,#N/A,TRUE,"Areas";#N/A,#N/A,TRUE,"Summary";#N/A,#N/A,TRUE,"Detail"}</definedName>
    <definedName localSheetId="16" name="shuttering">{#N/A,#N/A,TRUE,"Front";#N/A,#N/A,TRUE,"Simple Letter";#N/A,#N/A,TRUE,"Inside";#N/A,#N/A,TRUE,"Contents";#N/A,#N/A,TRUE,"Basis";#N/A,#N/A,TRUE,"Inclusions";#N/A,#N/A,TRUE,"Exclusions";#N/A,#N/A,TRUE,"Areas";#N/A,#N/A,TRUE,"Summary";#N/A,#N/A,TRUE,"Detail"}</definedName>
    <definedName name="shuttering">{#N/A,#N/A,TRUE,"Front";#N/A,#N/A,TRUE,"Simple Letter";#N/A,#N/A,TRUE,"Inside";#N/A,#N/A,TRUE,"Contents";#N/A,#N/A,TRUE,"Basis";#N/A,#N/A,TRUE,"Inclusions";#N/A,#N/A,TRUE,"Exclusions";#N/A,#N/A,TRUE,"Areas";#N/A,#N/A,TRUE,"Summary";#N/A,#N/A,TRUE,"Detail"}</definedName>
    <definedName localSheetId="11" name="Sjdg">{#N/A,#N/A,TRUE,"Front";#N/A,#N/A,TRUE,"Simple Letter";#N/A,#N/A,TRUE,"Inside";#N/A,#N/A,TRUE,"Contents";#N/A,#N/A,TRUE,"Basis";#N/A,#N/A,TRUE,"Inclusions";#N/A,#N/A,TRUE,"Exclusions";#N/A,#N/A,TRUE,"Areas";#N/A,#N/A,TRUE,"Summary";#N/A,#N/A,TRUE,"Detail"}</definedName>
    <definedName localSheetId="16" name="Sjdg">{#N/A,#N/A,TRUE,"Front";#N/A,#N/A,TRUE,"Simple Letter";#N/A,#N/A,TRUE,"Inside";#N/A,#N/A,TRUE,"Contents";#N/A,#N/A,TRUE,"Basis";#N/A,#N/A,TRUE,"Inclusions";#N/A,#N/A,TRUE,"Exclusions";#N/A,#N/A,TRUE,"Areas";#N/A,#N/A,TRUE,"Summary";#N/A,#N/A,TRUE,"Detail"}</definedName>
    <definedName name="Sjdg">{#N/A,#N/A,TRUE,"Front";#N/A,#N/A,TRUE,"Simple Letter";#N/A,#N/A,TRUE,"Inside";#N/A,#N/A,TRUE,"Contents";#N/A,#N/A,TRUE,"Basis";#N/A,#N/A,TRUE,"Inclusions";#N/A,#N/A,TRUE,"Exclusions";#N/A,#N/A,TRUE,"Areas";#N/A,#N/A,TRUE,"Summary";#N/A,#N/A,TRUE,"Detail"}</definedName>
    <definedName localSheetId="11" name="sk">{#N/A,#N/A,TRUE,"Introduction";#N/A,#N/A,TRUE,"Operating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sk">{#N/A,#N/A,TRUE,"Introduction";#N/A,#N/A,TRUE,"Operating Statistics";#N/A,#N/A,TRUE,"Capex &amp; Depreciation";#N/A,#N/A,TRUE,"Equity";#N/A,#N/A,TRUE,"Debt";#N/A,#N/A,TRUE,"Debt (2)";#N/A,#N/A,TRUE,"Financials";#N/A,#N/A,TRUE,"Market Info";#N/A,#N/A,TRUE,"Company Card";#N/A,#N/A,TRUE,"One Pager";#N/A,#N/A,TRUE,"First Page";#N/A,#N/A,TRUE,"Technical";#N/A,#N/A,TRUE,"Range Names"}</definedName>
    <definedName name="sk">{#N/A,#N/A,TRUE,"Introduction";#N/A,#N/A,TRUE,"Operating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ska">{#N/A,#N/A,TRUE,"Front";#N/A,#N/A,TRUE,"Simple Letter";#N/A,#N/A,TRUE,"Inside";#N/A,#N/A,TRUE,"Contents";#N/A,#N/A,TRUE,"Basis";#N/A,#N/A,TRUE,"Inclusions";#N/A,#N/A,TRUE,"Exclusions";#N/A,#N/A,TRUE,"Areas";#N/A,#N/A,TRUE,"Summary";#N/A,#N/A,TRUE,"Detail"}</definedName>
    <definedName localSheetId="16" name="ska">{#N/A,#N/A,TRUE,"Front";#N/A,#N/A,TRUE,"Simple Letter";#N/A,#N/A,TRUE,"Inside";#N/A,#N/A,TRUE,"Contents";#N/A,#N/A,TRUE,"Basis";#N/A,#N/A,TRUE,"Inclusions";#N/A,#N/A,TRUE,"Exclusions";#N/A,#N/A,TRUE,"Areas";#N/A,#N/A,TRUE,"Summary";#N/A,#N/A,TRUE,"Detail"}</definedName>
    <definedName name="ska">{#N/A,#N/A,TRUE,"Front";#N/A,#N/A,TRUE,"Simple Letter";#N/A,#N/A,TRUE,"Inside";#N/A,#N/A,TRUE,"Contents";#N/A,#N/A,TRUE,"Basis";#N/A,#N/A,TRUE,"Inclusions";#N/A,#N/A,TRUE,"Exclusions";#N/A,#N/A,TRUE,"Areas";#N/A,#N/A,TRUE,"Summary";#N/A,#N/A,TRUE,"Detail"}</definedName>
    <definedName localSheetId="11" name="skjha">{#N/A,#N/A,FALSE,"Aging Summary";#N/A,#N/A,FALSE,"Ratio Analysis";#N/A,#N/A,FALSE,"Test 120 Day Accts";#N/A,#N/A,FALSE,"Tickmarks"}</definedName>
    <definedName localSheetId="16" name="skjha">{#N/A,#N/A,FALSE,"Aging Summary";#N/A,#N/A,FALSE,"Ratio Analysis";#N/A,#N/A,FALSE,"Test 120 Day Accts";#N/A,#N/A,FALSE,"Tickmarks"}</definedName>
    <definedName name="skjha">{#N/A,#N/A,FALSE,"Aging Summary";#N/A,#N/A,FALSE,"Ratio Analysis";#N/A,#N/A,FALSE,"Test 120 Day Accts";#N/A,#N/A,FALSE,"Tickmarks"}</definedName>
    <definedName localSheetId="11" name="skq">{#N/A,#N/A,TRUE,"Front";#N/A,#N/A,TRUE,"Simple Letter";#N/A,#N/A,TRUE,"Inside";#N/A,#N/A,TRUE,"Contents";#N/A,#N/A,TRUE,"Basis";#N/A,#N/A,TRUE,"Inclusions";#N/A,#N/A,TRUE,"Exclusions";#N/A,#N/A,TRUE,"Areas";#N/A,#N/A,TRUE,"Summary";#N/A,#N/A,TRUE,"Detail"}</definedName>
    <definedName localSheetId="16" name="skq">{#N/A,#N/A,TRUE,"Front";#N/A,#N/A,TRUE,"Simple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localSheetId="11" name="snj">{#N/A,#N/A,FALSE,"PSU"}</definedName>
    <definedName localSheetId="16" name="snj">{#N/A,#N/A,FALSE,"PSU"}</definedName>
    <definedName name="snj">{#N/A,#N/A,FALSE,"PSU"}</definedName>
    <definedName localSheetId="11" name="SRB">{"'Sheet1'!$A$4386:$N$4591"}</definedName>
    <definedName localSheetId="16" name="SRB">{"'Sheet1'!$A$4386:$N$4591"}</definedName>
    <definedName name="SRB">{"'Sheet1'!$A$4386:$N$4591"}</definedName>
    <definedName localSheetId="11" name="srgerherherhej">{#N/A,#N/A,TRUE,"Front";#N/A,#N/A,TRUE,"Simple Letter";#N/A,#N/A,TRUE,"Inside";#N/A,#N/A,TRUE,"Contents";#N/A,#N/A,TRUE,"Basis";#N/A,#N/A,TRUE,"Inclusions";#N/A,#N/A,TRUE,"Exclusions";#N/A,#N/A,TRUE,"Areas";#N/A,#N/A,TRUE,"Summary";#N/A,#N/A,TRUE,"Detail"}</definedName>
    <definedName localSheetId="16" name="srgerherherhej">{#N/A,#N/A,TRUE,"Front";#N/A,#N/A,TRUE,"Simple Letter";#N/A,#N/A,TRUE,"Inside";#N/A,#N/A,TRUE,"Contents";#N/A,#N/A,TRUE,"Basis";#N/A,#N/A,TRUE,"Inclusions";#N/A,#N/A,TRUE,"Exclusions";#N/A,#N/A,TRUE,"Areas";#N/A,#N/A,TRUE,"Summary";#N/A,#N/A,TRUE,"Detail"}</definedName>
    <definedName name="srgerherherhej">{#N/A,#N/A,TRUE,"Front";#N/A,#N/A,TRUE,"Simple Letter";#N/A,#N/A,TRUE,"Inside";#N/A,#N/A,TRUE,"Contents";#N/A,#N/A,TRUE,"Basis";#N/A,#N/A,TRUE,"Inclusions";#N/A,#N/A,TRUE,"Exclusions";#N/A,#N/A,TRUE,"Areas";#N/A,#N/A,TRUE,"Summary";#N/A,#N/A,TRUE,"Detail"}</definedName>
    <definedName localSheetId="11" name="ssfdd">{#N/A,#N/A,TRUE,"Vergabe-Regeln";#N/A,#N/A,TRUE,"Baugruppen";#N/A,#N/A,TRUE,"Geräte";#N/A,#N/A,TRUE,"PC-Software";#N/A,#N/A,TRUE,"Software";#N/A,#N/A,TRUE,"SW-Reg";#N/A,#N/A,TRUE,"Dokumentation"}</definedName>
    <definedName localSheetId="16" name="ssfdd">{#N/A,#N/A,TRUE,"Vergabe-Regeln";#N/A,#N/A,TRUE,"Baugruppen";#N/A,#N/A,TRUE,"Geräte";#N/A,#N/A,TRUE,"PC-Software";#N/A,#N/A,TRUE,"Software";#N/A,#N/A,TRUE,"SW-Reg";#N/A,#N/A,TRUE,"Dokumentation"}</definedName>
    <definedName name="ssfdd">{#N/A,#N/A,TRUE,"Vergabe-Regeln";#N/A,#N/A,TRUE,"Baugruppen";#N/A,#N/A,TRUE,"Geräte";#N/A,#N/A,TRUE,"PC-Software";#N/A,#N/A,TRUE,"Software";#N/A,#N/A,TRUE,"SW-Reg";#N/A,#N/A,TRUE,"Dokumentation"}</definedName>
    <definedName localSheetId="11" name="STEEL">{#N/A,#N/A,TRUE,"Front";#N/A,#N/A,TRUE,"Simple Letter";#N/A,#N/A,TRUE,"Inside";#N/A,#N/A,TRUE,"Contents";#N/A,#N/A,TRUE,"Basis";#N/A,#N/A,TRUE,"Inclusions";#N/A,#N/A,TRUE,"Exclusions";#N/A,#N/A,TRUE,"Areas";#N/A,#N/A,TRUE,"Summary";#N/A,#N/A,TRUE,"Detail"}</definedName>
    <definedName localSheetId="16" name="STEEL">{#N/A,#N/A,TRUE,"Front";#N/A,#N/A,TRUE,"Simple Letter";#N/A,#N/A,TRUE,"Inside";#N/A,#N/A,TRUE,"Contents";#N/A,#N/A,TRUE,"Basis";#N/A,#N/A,TRUE,"Inclusions";#N/A,#N/A,TRUE,"Exclusions";#N/A,#N/A,TRUE,"Areas";#N/A,#N/A,TRUE,"Summary";#N/A,#N/A,TRUE,"Detail"}</definedName>
    <definedName name="STEEL">{#N/A,#N/A,TRUE,"Front";#N/A,#N/A,TRUE,"Simple Letter";#N/A,#N/A,TRUE,"Inside";#N/A,#N/A,TRUE,"Contents";#N/A,#N/A,TRUE,"Basis";#N/A,#N/A,TRUE,"Inclusions";#N/A,#N/A,TRUE,"Exclusions";#N/A,#N/A,TRUE,"Areas";#N/A,#N/A,TRUE,"Summary";#N/A,#N/A,TRUE,"Detail"}</definedName>
    <definedName localSheetId="11" name="stock02">{#N/A,#N/A,FALSE,"gc (2)"}</definedName>
    <definedName localSheetId="16" name="stock02">{#N/A,#N/A,FALSE,"gc (2)"}</definedName>
    <definedName name="stock02">{#N/A,#N/A,FALSE,"gc (2)"}</definedName>
    <definedName localSheetId="11" name="Su">{#N/A,#N/A,TRUE,"Vergabe-Regeln";#N/A,#N/A,TRUE,"Baugruppen";#N/A,#N/A,TRUE,"Geräte";#N/A,#N/A,TRUE,"PC-Software";#N/A,#N/A,TRUE,"Software";#N/A,#N/A,TRUE,"SW-Reg";#N/A,#N/A,TRUE,"Dokumentation"}</definedName>
    <definedName localSheetId="16" name="Su">{#N/A,#N/A,TRUE,"Vergabe-Regeln";#N/A,#N/A,TRUE,"Baugruppen";#N/A,#N/A,TRUE,"Geräte";#N/A,#N/A,TRUE,"PC-Software";#N/A,#N/A,TRUE,"Software";#N/A,#N/A,TRUE,"SW-Reg";#N/A,#N/A,TRUE,"Dokumentation"}</definedName>
    <definedName name="Su">{#N/A,#N/A,TRUE,"Vergabe-Regeln";#N/A,#N/A,TRUE,"Baugruppen";#N/A,#N/A,TRUE,"Geräte";#N/A,#N/A,TRUE,"PC-Software";#N/A,#N/A,TRUE,"Software";#N/A,#N/A,TRUE,"SW-Reg";#N/A,#N/A,TRUE,"Dokumentation"}</definedName>
    <definedName localSheetId="11" name="subh">{#N/A,#N/A,TRUE,"Vergabe-Regeln";#N/A,#N/A,TRUE,"Baugruppen";#N/A,#N/A,TRUE,"Geräte";#N/A,#N/A,TRUE,"PC-Software";#N/A,#N/A,TRUE,"Software";#N/A,#N/A,TRUE,"SW-Reg";#N/A,#N/A,TRUE,"Dokumentation"}</definedName>
    <definedName localSheetId="16" name="subh">{#N/A,#N/A,TRUE,"Vergabe-Regeln";#N/A,#N/A,TRUE,"Baugruppen";#N/A,#N/A,TRUE,"Geräte";#N/A,#N/A,TRUE,"PC-Software";#N/A,#N/A,TRUE,"Software";#N/A,#N/A,TRUE,"SW-Reg";#N/A,#N/A,TRUE,"Dokumentation"}</definedName>
    <definedName name="subh">{#N/A,#N/A,TRUE,"Vergabe-Regeln";#N/A,#N/A,TRUE,"Baugruppen";#N/A,#N/A,TRUE,"Geräte";#N/A,#N/A,TRUE,"PC-Software";#N/A,#N/A,TRUE,"Software";#N/A,#N/A,TRUE,"SW-Reg";#N/A,#N/A,TRUE,"Dokumentation"}</definedName>
    <definedName localSheetId="11" name="succ">{#N/A,#N/A,FALSE,"COVER1.XLS ";#N/A,#N/A,FALSE,"RACT1.XLS";#N/A,#N/A,FALSE,"RACT2.XLS";#N/A,#N/A,FALSE,"ECCMP";#N/A,#N/A,FALSE,"WELDER.XLS"}</definedName>
    <definedName localSheetId="16" name="succ">{#N/A,#N/A,FALSE,"COVER1.XLS ";#N/A,#N/A,FALSE,"RACT1.XLS";#N/A,#N/A,FALSE,"RACT2.XLS";#N/A,#N/A,FALSE,"ECCMP";#N/A,#N/A,FALSE,"WELDER.XLS"}</definedName>
    <definedName name="succ">{#N/A,#N/A,FALSE,"COVER1.XLS ";#N/A,#N/A,FALSE,"RACT1.XLS";#N/A,#N/A,FALSE,"RACT2.XLS";#N/A,#N/A,FALSE,"ECCMP";#N/A,#N/A,FALSE,"WELDER.XLS"}</definedName>
    <definedName localSheetId="11" name="Supplies">{#N/A,#N/A,FALSE,"PHASED";#N/A,#N/A,FALSE,"DETAIL OF SITE";#N/A,#N/A,FALSE,"MSTR SUMMARY";#N/A,#N/A,FALSE,"CAT1-16 SUMM";#N/A,#N/A,FALSE,"ELEVATOR";#N/A,#N/A,FALSE,"PHASE 2 COSTS"}</definedName>
    <definedName localSheetId="16" name="Supplies">{#N/A,#N/A,FALSE,"PHASED";#N/A,#N/A,FALSE,"DETAIL OF SITE";#N/A,#N/A,FALSE,"MSTR SUMMARY";#N/A,#N/A,FALSE,"CAT1-16 SUMM";#N/A,#N/A,FALSE,"ELEVATOR";#N/A,#N/A,FALSE,"PHASE 2 COSTS"}</definedName>
    <definedName name="Supplies">{#N/A,#N/A,FALSE,"PHASED";#N/A,#N/A,FALSE,"DETAIL OF SITE";#N/A,#N/A,FALSE,"MSTR SUMMARY";#N/A,#N/A,FALSE,"CAT1-16 SUMM";#N/A,#N/A,FALSE,"ELEVATOR";#N/A,#N/A,FALSE,"PHASE 2 COSTS"}</definedName>
    <definedName localSheetId="11" name="SVFFG">{#N/A,#N/A,TRUE,"Front";#N/A,#N/A,TRUE,"Simple Letter";#N/A,#N/A,TRUE,"Inside";#N/A,#N/A,TRUE,"Contents";#N/A,#N/A,TRUE,"Basis";#N/A,#N/A,TRUE,"Inclusions";#N/A,#N/A,TRUE,"Exclusions";#N/A,#N/A,TRUE,"Areas";#N/A,#N/A,TRUE,"Summary";#N/A,#N/A,TRUE,"Detail"}</definedName>
    <definedName localSheetId="16" name="SVFFG">{#N/A,#N/A,TRUE,"Front";#N/A,#N/A,TRUE,"Simple Letter";#N/A,#N/A,TRUE,"Inside";#N/A,#N/A,TRUE,"Contents";#N/A,#N/A,TRUE,"Basis";#N/A,#N/A,TRUE,"Inclusions";#N/A,#N/A,TRUE,"Exclusions";#N/A,#N/A,TRUE,"Areas";#N/A,#N/A,TRUE,"Summary";#N/A,#N/A,TRUE,"Detail"}</definedName>
    <definedName name="SVFFG">{#N/A,#N/A,TRUE,"Front";#N/A,#N/A,TRUE,"Simple Letter";#N/A,#N/A,TRUE,"Inside";#N/A,#N/A,TRUE,"Contents";#N/A,#N/A,TRUE,"Basis";#N/A,#N/A,TRUE,"Inclusions";#N/A,#N/A,TRUE,"Exclusions";#N/A,#N/A,TRUE,"Areas";#N/A,#N/A,TRUE,"Summary";#N/A,#N/A,TRUE,"Detail"}</definedName>
    <definedName localSheetId="11" name="SW">{#N/A,#N/A,TRUE,"Front";#N/A,#N/A,TRUE,"Simple Letter";#N/A,#N/A,TRUE,"Inside";#N/A,#N/A,TRUE,"Contents";#N/A,#N/A,TRUE,"Basis";#N/A,#N/A,TRUE,"Inclusions";#N/A,#N/A,TRUE,"Exclusions";#N/A,#N/A,TRUE,"Areas";#N/A,#N/A,TRUE,"Summary";#N/A,#N/A,TRUE,"Detail"}</definedName>
    <definedName localSheetId="16" name="SW">{#N/A,#N/A,TRUE,"Front";#N/A,#N/A,TRUE,"Simple Letter";#N/A,#N/A,TRUE,"Inside";#N/A,#N/A,TRUE,"Contents";#N/A,#N/A,TRUE,"Basis";#N/A,#N/A,TRUE,"Inclusions";#N/A,#N/A,TRUE,"Exclusions";#N/A,#N/A,TRUE,"Areas";#N/A,#N/A,TRUE,"Summary";#N/A,#N/A,TRUE,"Detail"}</definedName>
    <definedName name="SW">{#N/A,#N/A,TRUE,"Front";#N/A,#N/A,TRUE,"Simple Letter";#N/A,#N/A,TRUE,"Inside";#N/A,#N/A,TRUE,"Contents";#N/A,#N/A,TRUE,"Basis";#N/A,#N/A,TRUE,"Inclusions";#N/A,#N/A,TRUE,"Exclusions";#N/A,#N/A,TRUE,"Areas";#N/A,#N/A,TRUE,"Summary";#N/A,#N/A,TRUE,"Detail"}</definedName>
    <definedName localSheetId="11" name="TA">{#N/A,#N/A,TRUE,"Financials";#N/A,#N/A,TRUE,"Operating Statistics";#N/A,#N/A,TRUE,"Capex &amp; Depreciation";#N/A,#N/A,TRUE,"Debt"}</definedName>
    <definedName localSheetId="16" name="TA">{#N/A,#N/A,TRUE,"Financials";#N/A,#N/A,TRUE,"Operating Statistics";#N/A,#N/A,TRUE,"Capex &amp; Depreciation";#N/A,#N/A,TRUE,"Debt"}</definedName>
    <definedName name="TA">{#N/A,#N/A,TRUE,"Financials";#N/A,#N/A,TRUE,"Operating Statistics";#N/A,#N/A,TRUE,"Capex &amp; Depreciation";#N/A,#N/A,TRUE,"Debt"}</definedName>
    <definedName localSheetId="11" name="tab">{#N/A,#N/A,TRUE,"Front";#N/A,#N/A,TRUE,"Simple Letter";#N/A,#N/A,TRUE,"Inside";#N/A,#N/A,TRUE,"Contents";#N/A,#N/A,TRUE,"Basis";#N/A,#N/A,TRUE,"Inclusions";#N/A,#N/A,TRUE,"Exclusions";#N/A,#N/A,TRUE,"Areas";#N/A,#N/A,TRUE,"Summary";#N/A,#N/A,TRUE,"Detail"}</definedName>
    <definedName localSheetId="16" name="tab">{#N/A,#N/A,TRUE,"Front";#N/A,#N/A,TRUE,"Simple Letter";#N/A,#N/A,TRUE,"Inside";#N/A,#N/A,TRUE,"Contents";#N/A,#N/A,TRUE,"Basis";#N/A,#N/A,TRUE,"Inclusions";#N/A,#N/A,TRUE,"Exclusions";#N/A,#N/A,TRUE,"Areas";#N/A,#N/A,TRUE,"Summary";#N/A,#N/A,TRUE,"Detail"}</definedName>
    <definedName name="tab">{#N/A,#N/A,TRUE,"Front";#N/A,#N/A,TRUE,"Simple Letter";#N/A,#N/A,TRUE,"Inside";#N/A,#N/A,TRUE,"Contents";#N/A,#N/A,TRUE,"Basis";#N/A,#N/A,TRUE,"Inclusions";#N/A,#N/A,TRUE,"Exclusions";#N/A,#N/A,TRUE,"Areas";#N/A,#N/A,TRUE,"Summary";#N/A,#N/A,TRUE,"Detail"}</definedName>
    <definedName localSheetId="11"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TB">{#N/A,#N/A,FALSE,"One Pager";#N/A,#N/A,FALSE,"Technical"}</definedName>
    <definedName localSheetId="16" name="TB">{#N/A,#N/A,FALSE,"One Pager";#N/A,#N/A,FALSE,"Technical"}</definedName>
    <definedName name="TB">{#N/A,#N/A,FALSE,"One Pager";#N/A,#N/A,FALSE,"Technical"}</definedName>
    <definedName localSheetId="11" name="tcam">{"'Sheet1'!$A$4386:$N$4591"}</definedName>
    <definedName localSheetId="16" name="tcam">{"'Sheet1'!$A$4386:$N$4591"}</definedName>
    <definedName name="tcam">{"'Sheet1'!$A$4386:$N$4591"}</definedName>
    <definedName localSheetId="11" name="tem">{#N/A,#N/A,TRUE,"Front";#N/A,#N/A,TRUE,"Simple Letter";#N/A,#N/A,TRUE,"Inside";#N/A,#N/A,TRUE,"Contents";#N/A,#N/A,TRUE,"Basis";#N/A,#N/A,TRUE,"Inclusions";#N/A,#N/A,TRUE,"Exclusions";#N/A,#N/A,TRUE,"Areas";#N/A,#N/A,TRUE,"Summary";#N/A,#N/A,TRUE,"Detail"}</definedName>
    <definedName localSheetId="16" name="tem">{#N/A,#N/A,TRUE,"Front";#N/A,#N/A,TRUE,"Simple Letter";#N/A,#N/A,TRUE,"Inside";#N/A,#N/A,TRUE,"Contents";#N/A,#N/A,TRUE,"Basis";#N/A,#N/A,TRUE,"Inclusions";#N/A,#N/A,TRUE,"Exclusions";#N/A,#N/A,TRUE,"Areas";#N/A,#N/A,TRUE,"Summary";#N/A,#N/A,TRUE,"Detail"}</definedName>
    <definedName name="tem">{#N/A,#N/A,TRUE,"Front";#N/A,#N/A,TRUE,"Simple Letter";#N/A,#N/A,TRUE,"Inside";#N/A,#N/A,TRUE,"Contents";#N/A,#N/A,TRUE,"Basis";#N/A,#N/A,TRUE,"Inclusions";#N/A,#N/A,TRUE,"Exclusions";#N/A,#N/A,TRUE,"Areas";#N/A,#N/A,TRUE,"Summary";#N/A,#N/A,TRUE,"Detail"}</definedName>
    <definedName localSheetId="11" name="temp">{#N/A,#N/A,TRUE,"Front";#N/A,#N/A,TRUE,"Simple Letter";#N/A,#N/A,TRUE,"Inside";#N/A,#N/A,TRUE,"Contents";#N/A,#N/A,TRUE,"Basis";#N/A,#N/A,TRUE,"Inclusions";#N/A,#N/A,TRUE,"Exclusions";#N/A,#N/A,TRUE,"Areas";#N/A,#N/A,TRUE,"Summary";#N/A,#N/A,TRUE,"Detail"}</definedName>
    <definedName localSheetId="16" name="temp">{#N/A,#N/A,TRUE,"Front";#N/A,#N/A,TRUE,"Simple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localSheetId="11" name="temp.">{#N/A,#N/A,TRUE,"Front";#N/A,#N/A,TRUE,"Simple Letter";#N/A,#N/A,TRUE,"Inside";#N/A,#N/A,TRUE,"Contents";#N/A,#N/A,TRUE,"Basis";#N/A,#N/A,TRUE,"Inclusions";#N/A,#N/A,TRUE,"Exclusions";#N/A,#N/A,TRUE,"Areas";#N/A,#N/A,TRUE,"Summary";#N/A,#N/A,TRUE,"Detail"}</definedName>
    <definedName localSheetId="16" name="temp.">{#N/A,#N/A,TRUE,"Front";#N/A,#N/A,TRUE,"Simple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localSheetId="11" name="temp1">{#N/A,#N/A,TRUE,"Front";#N/A,#N/A,TRUE,"Simple Letter";#N/A,#N/A,TRUE,"Inside";#N/A,#N/A,TRUE,"Contents";#N/A,#N/A,TRUE,"Basis";#N/A,#N/A,TRUE,"Inclusions";#N/A,#N/A,TRUE,"Exclusions";#N/A,#N/A,TRUE,"Areas";#N/A,#N/A,TRUE,"Summary";#N/A,#N/A,TRUE,"Detail"}</definedName>
    <definedName localSheetId="16" name="temp1">{#N/A,#N/A,TRUE,"Front";#N/A,#N/A,TRUE,"Simple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localSheetId="11" name="temp1_1">{#N/A,#N/A,TRUE,"Front";#N/A,#N/A,TRUE,"Simple Letter";#N/A,#N/A,TRUE,"Inside";#N/A,#N/A,TRUE,"Contents";#N/A,#N/A,TRUE,"Basis";#N/A,#N/A,TRUE,"Inclusions";#N/A,#N/A,TRUE,"Exclusions";#N/A,#N/A,TRUE,"Areas";#N/A,#N/A,TRUE,"Summary";#N/A,#N/A,TRUE,"Detail"}</definedName>
    <definedName localSheetId="16" name="temp1_1">{#N/A,#N/A,TRUE,"Front";#N/A,#N/A,TRUE,"Simple Letter";#N/A,#N/A,TRUE,"Inside";#N/A,#N/A,TRUE,"Contents";#N/A,#N/A,TRUE,"Basis";#N/A,#N/A,TRUE,"Inclusions";#N/A,#N/A,TRUE,"Exclusions";#N/A,#N/A,TRUE,"Areas";#N/A,#N/A,TRUE,"Summary";#N/A,#N/A,TRUE,"Detail"}</definedName>
    <definedName name="temp1_1">{#N/A,#N/A,TRUE,"Front";#N/A,#N/A,TRUE,"Simple Letter";#N/A,#N/A,TRUE,"Inside";#N/A,#N/A,TRUE,"Contents";#N/A,#N/A,TRUE,"Basis";#N/A,#N/A,TRUE,"Inclusions";#N/A,#N/A,TRUE,"Exclusions";#N/A,#N/A,TRUE,"Areas";#N/A,#N/A,TRUE,"Summary";#N/A,#N/A,TRUE,"Detail"}</definedName>
    <definedName localSheetId="11" name="temp2">{#N/A,#N/A,TRUE,"Front";#N/A,#N/A,TRUE,"Simple Letter";#N/A,#N/A,TRUE,"Inside";#N/A,#N/A,TRUE,"Contents";#N/A,#N/A,TRUE,"Basis";#N/A,#N/A,TRUE,"Inclusions";#N/A,#N/A,TRUE,"Exclusions";#N/A,#N/A,TRUE,"Areas";#N/A,#N/A,TRUE,"Summary";#N/A,#N/A,TRUE,"Detail"}</definedName>
    <definedName localSheetId="16" name="temp2">{#N/A,#N/A,TRUE,"Front";#N/A,#N/A,TRUE,"Simple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localSheetId="11" name="temp3">{#N/A,#N/A,TRUE,"Front";#N/A,#N/A,TRUE,"Simple Letter";#N/A,#N/A,TRUE,"Inside";#N/A,#N/A,TRUE,"Contents";#N/A,#N/A,TRUE,"Basis";#N/A,#N/A,TRUE,"Inclusions";#N/A,#N/A,TRUE,"Exclusions";#N/A,#N/A,TRUE,"Areas";#N/A,#N/A,TRUE,"Summary";#N/A,#N/A,TRUE,"Detail"}</definedName>
    <definedName localSheetId="16" name="temp3">{#N/A,#N/A,TRUE,"Front";#N/A,#N/A,TRUE,"Simple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localSheetId="11" name="TER.FLR">{#N/A,#N/A,TRUE,"Flooring "}</definedName>
    <definedName localSheetId="16" name="TER.FLR">{#N/A,#N/A,TRUE,"Flooring "}</definedName>
    <definedName name="TER.FLR">{#N/A,#N/A,TRUE,"Flooring "}</definedName>
    <definedName localSheetId="11" name="TEST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TEST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test11">{#N/A,#N/A,FALSE,"Fund-II"}</definedName>
    <definedName localSheetId="16" name="test11">{#N/A,#N/A,FALSE,"Fund-II"}</definedName>
    <definedName name="test11">{#N/A,#N/A,FALSE,"Fund-II"}</definedName>
    <definedName localSheetId="11" name="tg">{#N/A,#N/A,TRUE,"Front";#N/A,#N/A,TRUE,"Simple Letter";#N/A,#N/A,TRUE,"Inside";#N/A,#N/A,TRUE,"Contents";#N/A,#N/A,TRUE,"Basis";#N/A,#N/A,TRUE,"Inclusions";#N/A,#N/A,TRUE,"Exclusions";#N/A,#N/A,TRUE,"Areas";#N/A,#N/A,TRUE,"Summary";#N/A,#N/A,TRUE,"Detail"}</definedName>
    <definedName localSheetId="16" name="tg">{#N/A,#N/A,TRUE,"Front";#N/A,#N/A,TRUE,"Simple Letter";#N/A,#N/A,TRUE,"Inside";#N/A,#N/A,TRUE,"Contents";#N/A,#N/A,TRUE,"Basis";#N/A,#N/A,TRUE,"Inclusions";#N/A,#N/A,TRUE,"Exclusions";#N/A,#N/A,TRUE,"Areas";#N/A,#N/A,TRUE,"Summary";#N/A,#N/A,TRUE,"Detail"}</definedName>
    <definedName name="tg">{#N/A,#N/A,TRUE,"Front";#N/A,#N/A,TRUE,"Simple Letter";#N/A,#N/A,TRUE,"Inside";#N/A,#N/A,TRUE,"Contents";#N/A,#N/A,TRUE,"Basis";#N/A,#N/A,TRUE,"Inclusions";#N/A,#N/A,TRUE,"Exclusions";#N/A,#N/A,TRUE,"Areas";#N/A,#N/A,TRUE,"Summary";#N/A,#N/A,TRUE,"Detail"}</definedName>
    <definedName localSheetId="11" name="the">{#N/A,#N/A,FALSE,"gc (2)"}</definedName>
    <definedName localSheetId="16" name="the">{#N/A,#N/A,FALSE,"gc (2)"}</definedName>
    <definedName name="the">{#N/A,#N/A,FALSE,"gc (2)"}</definedName>
    <definedName localSheetId="11" name="Thiagarajan">{"'Sheet1'!$A$4386:$N$4591"}</definedName>
    <definedName localSheetId="16" name="Thiagarajan">{"'Sheet1'!$A$4386:$N$4591"}</definedName>
    <definedName name="Thiagarajan">{"'Sheet1'!$A$4386:$N$4591"}</definedName>
    <definedName localSheetId="11" name="tom">{#N/A,#N/A,FALSE,"OUTPUT SHEET "}</definedName>
    <definedName localSheetId="16" name="tom">{#N/A,#N/A,FALSE,"OUTPUT SHEET "}</definedName>
    <definedName name="tom">{#N/A,#N/A,FALSE,"OUTPUT SHEET "}</definedName>
    <definedName localSheetId="11" name="tr">{#N/A,#N/A,TRUE,"Front";#N/A,#N/A,TRUE,"Simple Letter";#N/A,#N/A,TRUE,"Inside";#N/A,#N/A,TRUE,"Contents";#N/A,#N/A,TRUE,"Basis";#N/A,#N/A,TRUE,"Inclusions";#N/A,#N/A,TRUE,"Exclusions";#N/A,#N/A,TRUE,"Areas";#N/A,#N/A,TRUE,"Summary";#N/A,#N/A,TRUE,"Detail"}</definedName>
    <definedName localSheetId="16" name="tr">{#N/A,#N/A,TRUE,"Front";#N/A,#N/A,TRUE,"Simple Letter";#N/A,#N/A,TRUE,"Inside";#N/A,#N/A,TRUE,"Contents";#N/A,#N/A,TRUE,"Basis";#N/A,#N/A,TRUE,"Inclusions";#N/A,#N/A,TRUE,"Exclusions";#N/A,#N/A,TRUE,"Areas";#N/A,#N/A,TRUE,"Summary";#N/A,#N/A,TRUE,"Detail"}</definedName>
    <definedName name="tr">{#N/A,#N/A,TRUE,"Front";#N/A,#N/A,TRUE,"Simple Letter";#N/A,#N/A,TRUE,"Inside";#N/A,#N/A,TRUE,"Contents";#N/A,#N/A,TRUE,"Basis";#N/A,#N/A,TRUE,"Inclusions";#N/A,#N/A,TRUE,"Exclusions";#N/A,#N/A,TRUE,"Areas";#N/A,#N/A,TRUE,"Summary";#N/A,#N/A,TRUE,"Detail"}</definedName>
    <definedName localSheetId="11" name="TRAFO">{#N/A,#N/A,TRUE,"Vergabe-Regeln";#N/A,#N/A,TRUE,"Baugruppen";#N/A,#N/A,TRUE,"Geräte";#N/A,#N/A,TRUE,"PC-Software";#N/A,#N/A,TRUE,"Software";#N/A,#N/A,TRUE,"SW-Reg";#N/A,#N/A,TRUE,"Dokumentation"}</definedName>
    <definedName localSheetId="16" name="TRAFO">{#N/A,#N/A,TRUE,"Vergabe-Regeln";#N/A,#N/A,TRUE,"Baugruppen";#N/A,#N/A,TRUE,"Geräte";#N/A,#N/A,TRUE,"PC-Software";#N/A,#N/A,TRUE,"Software";#N/A,#N/A,TRUE,"SW-Reg";#N/A,#N/A,TRUE,"Dokumentation"}</definedName>
    <definedName name="TRAFO">{#N/A,#N/A,TRUE,"Vergabe-Regeln";#N/A,#N/A,TRUE,"Baugruppen";#N/A,#N/A,TRUE,"Geräte";#N/A,#N/A,TRUE,"PC-Software";#N/A,#N/A,TRUE,"Software";#N/A,#N/A,TRUE,"SW-Reg";#N/A,#N/A,TRUE,"Dokumentation"}</definedName>
    <definedName localSheetId="11" name="TRGG">{#N/A,#N/A,TRUE,"Front";#N/A,#N/A,TRUE,"Simple Letter";#N/A,#N/A,TRUE,"Inside";#N/A,#N/A,TRUE,"Contents";#N/A,#N/A,TRUE,"Basis";#N/A,#N/A,TRUE,"Inclusions";#N/A,#N/A,TRUE,"Exclusions";#N/A,#N/A,TRUE,"Areas";#N/A,#N/A,TRUE,"Summary";#N/A,#N/A,TRUE,"Detail"}</definedName>
    <definedName localSheetId="16" name="TRGG">{#N/A,#N/A,TRUE,"Front";#N/A,#N/A,TRUE,"Simple Letter";#N/A,#N/A,TRUE,"Inside";#N/A,#N/A,TRUE,"Contents";#N/A,#N/A,TRUE,"Basis";#N/A,#N/A,TRUE,"Inclusions";#N/A,#N/A,TRUE,"Exclusions";#N/A,#N/A,TRUE,"Areas";#N/A,#N/A,TRUE,"Summary";#N/A,#N/A,TRUE,"Detail"}</definedName>
    <definedName name="TRGG">{#N/A,#N/A,TRUE,"Front";#N/A,#N/A,TRUE,"Simple Letter";#N/A,#N/A,TRUE,"Inside";#N/A,#N/A,TRUE,"Contents";#N/A,#N/A,TRUE,"Basis";#N/A,#N/A,TRUE,"Inclusions";#N/A,#N/A,TRUE,"Exclusions";#N/A,#N/A,TRUE,"Areas";#N/A,#N/A,TRUE,"Summary";#N/A,#N/A,TRUE,"Detail"}</definedName>
    <definedName localSheetId="11" name="trif">{#N/A,#N/A,TRUE,"Front";#N/A,#N/A,TRUE,"Simple Letter";#N/A,#N/A,TRUE,"Inside";#N/A,#N/A,TRUE,"Contents";#N/A,#N/A,TRUE,"Basis";#N/A,#N/A,TRUE,"Inclusions";#N/A,#N/A,TRUE,"Exclusions";#N/A,#N/A,TRUE,"Areas";#N/A,#N/A,TRUE,"Summary";#N/A,#N/A,TRUE,"Detail"}</definedName>
    <definedName localSheetId="16" name="trif">{#N/A,#N/A,TRUE,"Front";#N/A,#N/A,TRUE,"Simple Letter";#N/A,#N/A,TRUE,"Inside";#N/A,#N/A,TRUE,"Contents";#N/A,#N/A,TRUE,"Basis";#N/A,#N/A,TRUE,"Inclusions";#N/A,#N/A,TRUE,"Exclusions";#N/A,#N/A,TRUE,"Areas";#N/A,#N/A,TRUE,"Summary";#N/A,#N/A,TRUE,"Detail"}</definedName>
    <definedName name="trif">{#N/A,#N/A,TRUE,"Front";#N/A,#N/A,TRUE,"Simple Letter";#N/A,#N/A,TRUE,"Inside";#N/A,#N/A,TRUE,"Contents";#N/A,#N/A,TRUE,"Basis";#N/A,#N/A,TRUE,"Inclusions";#N/A,#N/A,TRUE,"Exclusions";#N/A,#N/A,TRUE,"Areas";#N/A,#N/A,TRUE,"Summary";#N/A,#N/A,TRUE,"Detail"}</definedName>
    <definedName localSheetId="11" name="trrryt">{#N/A,#N/A,TRUE,"Front";#N/A,#N/A,TRUE,"Simple Letter";#N/A,#N/A,TRUE,"Inside";#N/A,#N/A,TRUE,"Contents";#N/A,#N/A,TRUE,"Basis";#N/A,#N/A,TRUE,"Inclusions";#N/A,#N/A,TRUE,"Exclusions";#N/A,#N/A,TRUE,"Areas";#N/A,#N/A,TRUE,"Summary";#N/A,#N/A,TRUE,"Detail"}</definedName>
    <definedName localSheetId="16" name="trrryt">{#N/A,#N/A,TRUE,"Front";#N/A,#N/A,TRUE,"Simple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localSheetId="11" name="TRU">{#N/A,#N/A,TRUE,"Front";#N/A,#N/A,TRUE,"Simple Letter";#N/A,#N/A,TRUE,"Inside";#N/A,#N/A,TRUE,"Contents";#N/A,#N/A,TRUE,"Basis";#N/A,#N/A,TRUE,"Inclusions";#N/A,#N/A,TRUE,"Exclusions";#N/A,#N/A,TRUE,"Areas";#N/A,#N/A,TRUE,"Summary";#N/A,#N/A,TRUE,"Detail"}</definedName>
    <definedName localSheetId="16" name="TRU">{#N/A,#N/A,TRUE,"Front";#N/A,#N/A,TRUE,"Simple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localSheetId="11" name="ttt">{#N/A,#N/A,FALSE,"Table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6" name="ttt">{#N/A,#N/A,FALSE,"Table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1" name="u">{#N/A,#N/A,TRUE,"Projektierung";#N/A,#N/A,TRUE,"Grundgerät";#N/A,#N/A,TRUE,"Baugruppen"}</definedName>
    <definedName localSheetId="16" name="u">{#N/A,#N/A,TRUE,"Projektierung";#N/A,#N/A,TRUE,"Grundgerät";#N/A,#N/A,TRUE,"Baugruppen"}</definedName>
    <definedName name="u">{#N/A,#N/A,TRUE,"Projektierung";#N/A,#N/A,TRUE,"Grundgerät";#N/A,#N/A,TRUE,"Baugruppen"}</definedName>
    <definedName localSheetId="11" name="uiui">{#N/A,#N/A,FALSE,"PSU"}</definedName>
    <definedName localSheetId="16" name="uiui">{#N/A,#N/A,FALSE,"PSU"}</definedName>
    <definedName name="uiui">{#N/A,#N/A,FALSE,"PSU"}</definedName>
    <definedName localSheetId="11" name="ukkk">{#N/A,#N/A,TRUE,"Front";#N/A,#N/A,TRUE,"Simple Letter";#N/A,#N/A,TRUE,"Inside";#N/A,#N/A,TRUE,"Contents";#N/A,#N/A,TRUE,"Basis";#N/A,#N/A,TRUE,"Inclusions";#N/A,#N/A,TRUE,"Exclusions";#N/A,#N/A,TRUE,"Areas";#N/A,#N/A,TRUE,"Summary";#N/A,#N/A,TRUE,"Detail"}</definedName>
    <definedName localSheetId="16" name="ukkk">{#N/A,#N/A,TRUE,"Front";#N/A,#N/A,TRUE,"Simple Letter";#N/A,#N/A,TRUE,"Inside";#N/A,#N/A,TRUE,"Contents";#N/A,#N/A,TRUE,"Basis";#N/A,#N/A,TRUE,"Inclusions";#N/A,#N/A,TRUE,"Exclusions";#N/A,#N/A,TRUE,"Areas";#N/A,#N/A,TRUE,"Summary";#N/A,#N/A,TRUE,"Detail"}</definedName>
    <definedName name="ukkk">{#N/A,#N/A,TRUE,"Front";#N/A,#N/A,TRUE,"Simple Letter";#N/A,#N/A,TRUE,"Inside";#N/A,#N/A,TRUE,"Contents";#N/A,#N/A,TRUE,"Basis";#N/A,#N/A,TRUE,"Inclusions";#N/A,#N/A,TRUE,"Exclusions";#N/A,#N/A,TRUE,"Areas";#N/A,#N/A,TRUE,"Summary";#N/A,#N/A,TRUE,"Detail"}</definedName>
    <definedName localSheetId="11" name="uma">{#N/A,#N/A,FALSE,"COVER1.XLS ";#N/A,#N/A,FALSE,"RACT1.XLS";#N/A,#N/A,FALSE,"RACT2.XLS";#N/A,#N/A,FALSE,"ECCMP";#N/A,#N/A,FALSE,"WELDER.XLS"}</definedName>
    <definedName localSheetId="16" name="uma">{#N/A,#N/A,FALSE,"COVER1.XLS ";#N/A,#N/A,FALSE,"RACT1.XLS";#N/A,#N/A,FALSE,"RACT2.XLS";#N/A,#N/A,FALSE,"ECCMP";#N/A,#N/A,FALSE,"WELDER.XLS"}</definedName>
    <definedName name="uma">{#N/A,#N/A,FALSE,"COVER1.XLS ";#N/A,#N/A,FALSE,"RACT1.XLS";#N/A,#N/A,FALSE,"RACT2.XLS";#N/A,#N/A,FALSE,"ECCMP";#N/A,#N/A,FALSE,"WELDER.XLS"}</definedName>
    <definedName localSheetId="11" name="uuu">{#N/A,#N/A,TRUE,"Front";#N/A,#N/A,TRUE,"Simple Letter";#N/A,#N/A,TRUE,"Inside";#N/A,#N/A,TRUE,"Contents";#N/A,#N/A,TRUE,"Basis";#N/A,#N/A,TRUE,"Inclusions";#N/A,#N/A,TRUE,"Exclusions";#N/A,#N/A,TRUE,"Areas";#N/A,#N/A,TRUE,"Summary";#N/A,#N/A,TRUE,"Detail"}</definedName>
    <definedName localSheetId="16" name="uuu">{#N/A,#N/A,TRUE,"Front";#N/A,#N/A,TRUE,"Simple Letter";#N/A,#N/A,TRUE,"Inside";#N/A,#N/A,TRUE,"Contents";#N/A,#N/A,TRUE,"Basis";#N/A,#N/A,TRUE,"Inclusions";#N/A,#N/A,TRUE,"Exclusions";#N/A,#N/A,TRUE,"Areas";#N/A,#N/A,TRUE,"Summary";#N/A,#N/A,TRUE,"Detail"}</definedName>
    <definedName name="uuu">{#N/A,#N/A,TRUE,"Front";#N/A,#N/A,TRUE,"Simple Letter";#N/A,#N/A,TRUE,"Inside";#N/A,#N/A,TRUE,"Contents";#N/A,#N/A,TRUE,"Basis";#N/A,#N/A,TRUE,"Inclusions";#N/A,#N/A,TRUE,"Exclusions";#N/A,#N/A,TRUE,"Areas";#N/A,#N/A,TRUE,"Summary";#N/A,#N/A,TRUE,"Detail"}</definedName>
    <definedName localSheetId="11" name="VCTB">{#N/A,#N/A,FALSE,"abs";#N/A,#N/A,FALSE,"Annex-I";#N/A,#N/A,FALSE,"Annex-II";#N/A,#N/A,FALSE,"Annex-III";#N/A,#N/A,FALSE,"Annex-IV";#N/A,#N/A,FALSE,"Annex-V";#N/A,#N/A,FALSE,"Annex-VI"}</definedName>
    <definedName localSheetId="16" name="VCTB">{#N/A,#N/A,FALSE,"abs";#N/A,#N/A,FALSE,"Annex-I";#N/A,#N/A,FALSE,"Annex-II";#N/A,#N/A,FALSE,"Annex-III";#N/A,#N/A,FALSE,"Annex-IV";#N/A,#N/A,FALSE,"Annex-V";#N/A,#N/A,FALSE,"Annex-VI"}</definedName>
    <definedName name="VCTB">{#N/A,#N/A,FALSE,"abs";#N/A,#N/A,FALSE,"Annex-I";#N/A,#N/A,FALSE,"Annex-II";#N/A,#N/A,FALSE,"Annex-III";#N/A,#N/A,FALSE,"Annex-IV";#N/A,#N/A,FALSE,"Annex-V";#N/A,#N/A,FALSE,"Annex-VI"}</definedName>
    <definedName localSheetId="11" name="vcvv">{#N/A,#N/A,TRUE,"Front";#N/A,#N/A,TRUE,"Simple Letter";#N/A,#N/A,TRUE,"Inside";#N/A,#N/A,TRUE,"Contents";#N/A,#N/A,TRUE,"Basis";#N/A,#N/A,TRUE,"Inclusions";#N/A,#N/A,TRUE,"Exclusions";#N/A,#N/A,TRUE,"Areas";#N/A,#N/A,TRUE,"Summary";#N/A,#N/A,TRUE,"Detail"}</definedName>
    <definedName localSheetId="16" name="vcvv">{#N/A,#N/A,TRUE,"Front";#N/A,#N/A,TRUE,"Simple Letter";#N/A,#N/A,TRUE,"Inside";#N/A,#N/A,TRUE,"Contents";#N/A,#N/A,TRUE,"Basis";#N/A,#N/A,TRUE,"Inclusions";#N/A,#N/A,TRUE,"Exclusions";#N/A,#N/A,TRUE,"Areas";#N/A,#N/A,TRUE,"Summary";#N/A,#N/A,TRUE,"Detail"}</definedName>
    <definedName name="vcvv">{#N/A,#N/A,TRUE,"Front";#N/A,#N/A,TRUE,"Simple Letter";#N/A,#N/A,TRUE,"Inside";#N/A,#N/A,TRUE,"Contents";#N/A,#N/A,TRUE,"Basis";#N/A,#N/A,TRUE,"Inclusions";#N/A,#N/A,TRUE,"Exclusions";#N/A,#N/A,TRUE,"Areas";#N/A,#N/A,TRUE,"Summary";#N/A,#N/A,TRUE,"Detail"}</definedName>
    <definedName localSheetId="11" name="vg">{#N/A,#N/A,FALSE,"One Pager";#N/A,#N/A,FALSE,"Technical"}</definedName>
    <definedName localSheetId="16" name="vg">{#N/A,#N/A,FALSE,"One Pager";#N/A,#N/A,FALSE,"Technical"}</definedName>
    <definedName name="vg">{#N/A,#N/A,FALSE,"One Pager";#N/A,#N/A,FALSE,"Technical"}</definedName>
    <definedName localSheetId="11"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6"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virtusa">{#N/A,#N/A,TRUE,"Front";#N/A,#N/A,TRUE,"Simple Letter";#N/A,#N/A,TRUE,"Inside";#N/A,#N/A,TRUE,"Contents";#N/A,#N/A,TRUE,"Basis";#N/A,#N/A,TRUE,"Inclusions";#N/A,#N/A,TRUE,"Exclusions";#N/A,#N/A,TRUE,"Areas";#N/A,#N/A,TRUE,"Summary";#N/A,#N/A,TRUE,"Detail"}</definedName>
    <definedName localSheetId="16" name="virtusa">{#N/A,#N/A,TRUE,"Front";#N/A,#N/A,TRUE,"Simple Letter";#N/A,#N/A,TRUE,"Inside";#N/A,#N/A,TRUE,"Contents";#N/A,#N/A,TRUE,"Basis";#N/A,#N/A,TRUE,"Inclusions";#N/A,#N/A,TRUE,"Exclusions";#N/A,#N/A,TRUE,"Areas";#N/A,#N/A,TRUE,"Summary";#N/A,#N/A,TRUE,"Detail"}</definedName>
    <definedName name="virtusa">{#N/A,#N/A,TRUE,"Front";#N/A,#N/A,TRUE,"Simple Letter";#N/A,#N/A,TRUE,"Inside";#N/A,#N/A,TRUE,"Contents";#N/A,#N/A,TRUE,"Basis";#N/A,#N/A,TRUE,"Inclusions";#N/A,#N/A,TRUE,"Exclusions";#N/A,#N/A,TRUE,"Areas";#N/A,#N/A,TRUE,"Summary";#N/A,#N/A,TRUE,"Detail"}</definedName>
    <definedName localSheetId="11" name="vishnu">{#N/A,#N/A,FALSE,"One Pager";#N/A,#N/A,FALSE,"Technical"}</definedName>
    <definedName localSheetId="16" name="vishnu">{#N/A,#N/A,FALSE,"One Pager";#N/A,#N/A,FALSE,"Technical"}</definedName>
    <definedName name="vishnu">{#N/A,#N/A,FALSE,"One Pager";#N/A,#N/A,FALSE,"Technical"}</definedName>
    <definedName localSheetId="11" name="vk">{#N/A,#N/A,FALSE,"One Pager";#N/A,#N/A,FALSE,"Technical"}</definedName>
    <definedName localSheetId="16" name="vk">{#N/A,#N/A,FALSE,"One Pager";#N/A,#N/A,FALSE,"Technical"}</definedName>
    <definedName name="vk">{#N/A,#N/A,FALSE,"One Pager";#N/A,#N/A,FALSE,"Technical"}</definedName>
    <definedName localSheetId="11" name="vsasgfsghxas">{#N/A,#N/A,FALSE,"consu_cover";#N/A,#N/A,FALSE,"consu_strategy";#N/A,#N/A,FALSE,"consu_flow";#N/A,#N/A,FALSE,"Summary_reqmt";#N/A,#N/A,FALSE,"field_ppg";#N/A,#N/A,FALSE,"ppg_shop";#N/A,#N/A,FALSE,"strl";#N/A,#N/A,FALSE,"tankages";#N/A,#N/A,FALSE,"gases"}</definedName>
    <definedName localSheetId="16" name="vsasgfsghxas">{#N/A,#N/A,FALSE,"consu_cover";#N/A,#N/A,FALSE,"consu_strategy";#N/A,#N/A,FALSE,"consu_flow";#N/A,#N/A,FALSE,"Summary_reqmt";#N/A,#N/A,FALSE,"field_ppg";#N/A,#N/A,FALSE,"ppg_shop";#N/A,#N/A,FALSE,"strl";#N/A,#N/A,FALSE,"tankages";#N/A,#N/A,FALSE,"gases"}</definedName>
    <definedName name="vsasgfsghxas">{#N/A,#N/A,FALSE,"consu_cover";#N/A,#N/A,FALSE,"consu_strategy";#N/A,#N/A,FALSE,"consu_flow";#N/A,#N/A,FALSE,"Summary_reqmt";#N/A,#N/A,FALSE,"field_ppg";#N/A,#N/A,FALSE,"ppg_shop";#N/A,#N/A,FALSE,"strl";#N/A,#N/A,FALSE,"tankages";#N/A,#N/A,FALSE,"gases"}</definedName>
    <definedName localSheetId="11" name="vv">{#N/A,#N/A,FALSE,"견적대비-2"}</definedName>
    <definedName localSheetId="16" name="vv">{#N/A,#N/A,FALSE,"견적대비-2"}</definedName>
    <definedName name="vv">{#N/A,#N/A,FALSE,"견적대비-2"}</definedName>
    <definedName localSheetId="11" name="W">{#N/A,#N/A,TRUE,"Vergabe-Regeln";#N/A,#N/A,TRUE,"Baugruppen";#N/A,#N/A,TRUE,"Geräte";#N/A,#N/A,TRUE,"PC-Software";#N/A,#N/A,TRUE,"Software";#N/A,#N/A,TRUE,"SW-Reg";#N/A,#N/A,TRUE,"Dokumentation"}</definedName>
    <definedName localSheetId="16" name="W">{#N/A,#N/A,TRUE,"Vergabe-Regeln";#N/A,#N/A,TRUE,"Baugruppen";#N/A,#N/A,TRUE,"Geräte";#N/A,#N/A,TRUE,"PC-Software";#N/A,#N/A,TRUE,"Software";#N/A,#N/A,TRUE,"SW-Reg";#N/A,#N/A,TRUE,"Dokumentation"}</definedName>
    <definedName name="W">{#N/A,#N/A,TRUE,"Vergabe-Regeln";#N/A,#N/A,TRUE,"Baugruppen";#N/A,#N/A,TRUE,"Geräte";#N/A,#N/A,TRUE,"PC-Software";#N/A,#N/A,TRUE,"Software";#N/A,#N/A,TRUE,"SW-Reg";#N/A,#N/A,TRUE,"Dokumentation"}</definedName>
    <definedName localSheetId="11" name="we">{"form-D1",#N/A,FALSE,"FORM-D1";"form-D1_amt",#N/A,FALSE,"FORM-D1"}</definedName>
    <definedName localSheetId="16" name="we">{"form-D1",#N/A,FALSE,"FORM-D1";"form-D1_amt",#N/A,FALSE,"FORM-D1"}</definedName>
    <definedName name="we">{"form-D1",#N/A,FALSE,"FORM-D1";"form-D1_amt",#N/A,FALSE,"FORM-D1"}</definedName>
    <definedName localSheetId="11" name="wen">{#N/A,#N/A,TRUE,"Front";#N/A,#N/A,TRUE,"Simple Letter";#N/A,#N/A,TRUE,"Inside";#N/A,#N/A,TRUE,"Contents";#N/A,#N/A,TRUE,"Basis";#N/A,#N/A,TRUE,"Inclusions";#N/A,#N/A,TRUE,"Exclusions";#N/A,#N/A,TRUE,"Areas";#N/A,#N/A,TRUE,"Summary";#N/A,#N/A,TRUE,"Detail"}</definedName>
    <definedName localSheetId="16" name="wen">{#N/A,#N/A,TRUE,"Front";#N/A,#N/A,TRUE,"Simple Letter";#N/A,#N/A,TRUE,"Inside";#N/A,#N/A,TRUE,"Contents";#N/A,#N/A,TRUE,"Basis";#N/A,#N/A,TRUE,"Inclusions";#N/A,#N/A,TRUE,"Exclusions";#N/A,#N/A,TRUE,"Areas";#N/A,#N/A,TRUE,"Summary";#N/A,#N/A,TRUE,"Detail"}</definedName>
    <definedName name="wen">{#N/A,#N/A,TRUE,"Front";#N/A,#N/A,TRUE,"Simple Letter";#N/A,#N/A,TRUE,"Inside";#N/A,#N/A,TRUE,"Contents";#N/A,#N/A,TRUE,"Basis";#N/A,#N/A,TRUE,"Inclusions";#N/A,#N/A,TRUE,"Exclusions";#N/A,#N/A,TRUE,"Areas";#N/A,#N/A,TRUE,"Summary";#N/A,#N/A,TRUE,"Detail"}</definedName>
    <definedName localSheetId="11" name="wen_1">{#N/A,#N/A,TRUE,"Front";#N/A,#N/A,TRUE,"Simple Letter";#N/A,#N/A,TRUE,"Inside";#N/A,#N/A,TRUE,"Contents";#N/A,#N/A,TRUE,"Basis";#N/A,#N/A,TRUE,"Inclusions";#N/A,#N/A,TRUE,"Exclusions";#N/A,#N/A,TRUE,"Areas";#N/A,#N/A,TRUE,"Summary";#N/A,#N/A,TRUE,"Detail"}</definedName>
    <definedName localSheetId="16" name="wen_1">{#N/A,#N/A,TRUE,"Front";#N/A,#N/A,TRUE,"Simple Letter";#N/A,#N/A,TRUE,"Inside";#N/A,#N/A,TRUE,"Contents";#N/A,#N/A,TRUE,"Basis";#N/A,#N/A,TRUE,"Inclusions";#N/A,#N/A,TRUE,"Exclusions";#N/A,#N/A,TRUE,"Areas";#N/A,#N/A,TRUE,"Summary";#N/A,#N/A,TRUE,"Detail"}</definedName>
    <definedName name="wen_1">{#N/A,#N/A,TRUE,"Front";#N/A,#N/A,TRUE,"Simple Letter";#N/A,#N/A,TRUE,"Inside";#N/A,#N/A,TRUE,"Contents";#N/A,#N/A,TRUE,"Basis";#N/A,#N/A,TRUE,"Inclusions";#N/A,#N/A,TRUE,"Exclusions";#N/A,#N/A,TRUE,"Areas";#N/A,#N/A,TRUE,"Summary";#N/A,#N/A,TRUE,"Detail"}</definedName>
    <definedName localSheetId="11" name="weqwe">{#N/A,#N/A,TRUE,"Front";#N/A,#N/A,TRUE,"Simple Letter";#N/A,#N/A,TRUE,"Inside";#N/A,#N/A,TRUE,"Contents";#N/A,#N/A,TRUE,"Basis";#N/A,#N/A,TRUE,"Inclusions";#N/A,#N/A,TRUE,"Exclusions";#N/A,#N/A,TRUE,"Areas";#N/A,#N/A,TRUE,"Summary";#N/A,#N/A,TRUE,"Detail"}</definedName>
    <definedName localSheetId="16" name="weqwe">{#N/A,#N/A,TRUE,"Front";#N/A,#N/A,TRUE,"Simple Letter";#N/A,#N/A,TRUE,"Inside";#N/A,#N/A,TRUE,"Contents";#N/A,#N/A,TRUE,"Basis";#N/A,#N/A,TRUE,"Inclusions";#N/A,#N/A,TRUE,"Exclusions";#N/A,#N/A,TRUE,"Areas";#N/A,#N/A,TRUE,"Summary";#N/A,#N/A,TRUE,"Detail"}</definedName>
    <definedName name="weqwe">{#N/A,#N/A,TRUE,"Front";#N/A,#N/A,TRUE,"Simple Letter";#N/A,#N/A,TRUE,"Inside";#N/A,#N/A,TRUE,"Contents";#N/A,#N/A,TRUE,"Basis";#N/A,#N/A,TRUE,"Inclusions";#N/A,#N/A,TRUE,"Exclusions";#N/A,#N/A,TRUE,"Areas";#N/A,#N/A,TRUE,"Summary";#N/A,#N/A,TRUE,"Detail"}</definedName>
    <definedName localSheetId="11" name="wer">{#N/A,#N/A,TRUE,"Front";#N/A,#N/A,TRUE,"Simple Letter";#N/A,#N/A,TRUE,"Inside";#N/A,#N/A,TRUE,"Contents";#N/A,#N/A,TRUE,"Basis";#N/A,#N/A,TRUE,"Inclusions";#N/A,#N/A,TRUE,"Exclusions";#N/A,#N/A,TRUE,"Areas";#N/A,#N/A,TRUE,"Summary";#N/A,#N/A,TRUE,"Detail"}</definedName>
    <definedName localSheetId="16" name="wer">{#N/A,#N/A,TRUE,"Front";#N/A,#N/A,TRUE,"Simple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localSheetId="11" name="WET">{#N/A,#N/A,TRUE,"Front";#N/A,#N/A,TRUE,"Simple Letter";#N/A,#N/A,TRUE,"Inside";#N/A,#N/A,TRUE,"Contents";#N/A,#N/A,TRUE,"Basis";#N/A,#N/A,TRUE,"Inclusions";#N/A,#N/A,TRUE,"Exclusions";#N/A,#N/A,TRUE,"Areas";#N/A,#N/A,TRUE,"Summary";#N/A,#N/A,TRUE,"Detail"}</definedName>
    <definedName localSheetId="16" name="WET">{#N/A,#N/A,TRUE,"Front";#N/A,#N/A,TRUE,"Simple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localSheetId="11" name="WK">{#N/A,#N/A,FALSE,"견적대비-2"}</definedName>
    <definedName localSheetId="16" name="WK">{#N/A,#N/A,FALSE,"견적대비-2"}</definedName>
    <definedName name="WK">{#N/A,#N/A,FALSE,"견적대비-2"}</definedName>
    <definedName localSheetId="11" name="WLD">{#N/A,#N/A,TRUE,"Front";#N/A,#N/A,TRUE,"Simple Letter";#N/A,#N/A,TRUE,"Inside";#N/A,#N/A,TRUE,"Contents";#N/A,#N/A,TRUE,"Basis";#N/A,#N/A,TRUE,"Inclusions";#N/A,#N/A,TRUE,"Exclusions";#N/A,#N/A,TRUE,"Areas";#N/A,#N/A,TRUE,"Summary";#N/A,#N/A,TRUE,"Detail"}</definedName>
    <definedName localSheetId="16" name="WLD">{#N/A,#N/A,TRUE,"Front";#N/A,#N/A,TRUE,"Simple Letter";#N/A,#N/A,TRUE,"Inside";#N/A,#N/A,TRUE,"Contents";#N/A,#N/A,TRUE,"Basis";#N/A,#N/A,TRUE,"Inclusions";#N/A,#N/A,TRUE,"Exclusions";#N/A,#N/A,TRUE,"Areas";#N/A,#N/A,TRUE,"Summary";#N/A,#N/A,TRUE,"Detail"}</definedName>
    <definedName name="WLD">{#N/A,#N/A,TRUE,"Front";#N/A,#N/A,TRUE,"Simple Letter";#N/A,#N/A,TRUE,"Inside";#N/A,#N/A,TRUE,"Contents";#N/A,#N/A,TRUE,"Basis";#N/A,#N/A,TRUE,"Inclusions";#N/A,#N/A,TRUE,"Exclusions";#N/A,#N/A,TRUE,"Areas";#N/A,#N/A,TRUE,"Summary";#N/A,#N/A,TRUE,"Detail"}</definedName>
    <definedName localSheetId="11" name="wqd">{#N/A,#N/A,FALSE,"mgtsum.XLS";#N/A,#N/A,FALSE,"CAPONE";#N/A,#N/A,FALSE,"CAPTWO";#N/A,#N/A,FALSE,"CAPTHREE"}</definedName>
    <definedName localSheetId="16" name="wqd">{#N/A,#N/A,FALSE,"mgtsum.XLS";#N/A,#N/A,FALSE,"CAPONE";#N/A,#N/A,FALSE,"CAPTWO";#N/A,#N/A,FALSE,"CAPTHREE"}</definedName>
    <definedName name="wqd">{#N/A,#N/A,FALSE,"mgtsum.XLS";#N/A,#N/A,FALSE,"CAPONE";#N/A,#N/A,FALSE,"CAPTWO";#N/A,#N/A,FALSE,"CAPTHREE"}</definedName>
    <definedName localSheetId="11" name="WQQQQ">{#N/A,#N/A,TRUE,"Front";#N/A,#N/A,TRUE,"Simple Letter";#N/A,#N/A,TRUE,"Inside";#N/A,#N/A,TRUE,"Contents";#N/A,#N/A,TRUE,"Basis";#N/A,#N/A,TRUE,"Inclusions";#N/A,#N/A,TRUE,"Exclusions";#N/A,#N/A,TRUE,"Areas";#N/A,#N/A,TRUE,"Summary";#N/A,#N/A,TRUE,"Detail"}</definedName>
    <definedName localSheetId="16" name="WQQQQ">{#N/A,#N/A,TRUE,"Front";#N/A,#N/A,TRUE,"Simple Letter";#N/A,#N/A,TRUE,"Inside";#N/A,#N/A,TRUE,"Contents";#N/A,#N/A,TRUE,"Basis";#N/A,#N/A,TRUE,"Inclusions";#N/A,#N/A,TRUE,"Exclusions";#N/A,#N/A,TRUE,"Areas";#N/A,#N/A,TRUE,"Summary";#N/A,#N/A,TRUE,"Detail"}</definedName>
    <definedName name="WQQQQ">{#N/A,#N/A,TRUE,"Front";#N/A,#N/A,TRUE,"Simple Letter";#N/A,#N/A,TRUE,"Inside";#N/A,#N/A,TRUE,"Contents";#N/A,#N/A,TRUE,"Basis";#N/A,#N/A,TRUE,"Inclusions";#N/A,#N/A,TRUE,"Exclusions";#N/A,#N/A,TRUE,"Areas";#N/A,#N/A,TRUE,"Summary";#N/A,#N/A,TRUE,"Detail"}</definedName>
    <definedName localSheetId="11" name="wr">{#N/A,#N/A,FALSE,"COVER1.XLS ";#N/A,#N/A,FALSE,"RACT1.XLS";#N/A,#N/A,FALSE,"RACT2.XLS";#N/A,#N/A,FALSE,"ECCMP";#N/A,#N/A,FALSE,"WELDER.XLS"}</definedName>
    <definedName localSheetId="16" name="wr">{#N/A,#N/A,FALSE,"COVER1.XLS ";#N/A,#N/A,FALSE,"RACT1.XLS";#N/A,#N/A,FALSE,"RACT2.XLS";#N/A,#N/A,FALSE,"ECCMP";#N/A,#N/A,FALSE,"WELDER.XLS"}</definedName>
    <definedName name="wr">{#N/A,#N/A,FALSE,"COVER1.XLS ";#N/A,#N/A,FALSE,"RACT1.XLS";#N/A,#N/A,FALSE,"RACT2.XLS";#N/A,#N/A,FALSE,"ECCMP";#N/A,#N/A,FALSE,"WELDER.XLS"}</definedName>
    <definedName localSheetId="11" name="wrn">{#N/A,#N/A,TRUE,"Front";#N/A,#N/A,TRUE,"Simple Letter";#N/A,#N/A,TRUE,"Inside";#N/A,#N/A,TRUE,"Contents";#N/A,#N/A,TRUE,"Basis";#N/A,#N/A,TRUE,"Inclusions";#N/A,#N/A,TRUE,"Exclusions";#N/A,#N/A,TRUE,"Areas";#N/A,#N/A,TRUE,"Summary";#N/A,#N/A,TRUE,"Detail"}</definedName>
    <definedName localSheetId="16" name="wrn">{#N/A,#N/A,TRUE,"Front";#N/A,#N/A,TRUE,"Simple Letter";#N/A,#N/A,TRUE,"Inside";#N/A,#N/A,TRUE,"Contents";#N/A,#N/A,TRUE,"Basis";#N/A,#N/A,TRUE,"Inclusions";#N/A,#N/A,TRUE,"Exclusions";#N/A,#N/A,TRUE,"Areas";#N/A,#N/A,TRUE,"Summary";#N/A,#N/A,TRUE,"Detail"}</definedName>
    <definedName name="wrn">{#N/A,#N/A,TRUE,"Front";#N/A,#N/A,TRUE,"Simple Letter";#N/A,#N/A,TRUE,"Inside";#N/A,#N/A,TRUE,"Contents";#N/A,#N/A,TRUE,"Basis";#N/A,#N/A,TRUE,"Inclusions";#N/A,#N/A,TRUE,"Exclusions";#N/A,#N/A,TRUE,"Areas";#N/A,#N/A,TRUE,"Summary";#N/A,#N/A,TRUE,"Detail"}</definedName>
    <definedName localSheetId="11" name="wrn.1.">{#N/A,#N/A,FALSE,"17MAY";#N/A,#N/A,FALSE,"24MAY"}</definedName>
    <definedName localSheetId="16" name="wrn.1.">{#N/A,#N/A,FALSE,"17MAY";#N/A,#N/A,FALSE,"24MAY"}</definedName>
    <definedName name="wrn.1.">{#N/A,#N/A,FALSE,"17MAY";#N/A,#N/A,FALSE,"24MAY"}</definedName>
    <definedName localSheetId="11" name="wrn.2.2">{#N/A,#N/A,FALSE,"17MAY";#N/A,#N/A,FALSE,"24MAY"}</definedName>
    <definedName localSheetId="16" name="wrn.2.2">{#N/A,#N/A,FALSE,"17MAY";#N/A,#N/A,FALSE,"24MAY"}</definedName>
    <definedName name="wrn.2.2">{#N/A,#N/A,FALSE,"17MAY";#N/A,#N/A,FALSE,"24MAY"}</definedName>
    <definedName localSheetId="11" name="wrn.892A._.II.">{#N/A,#N/A,FALSE,"Fund-II"}</definedName>
    <definedName localSheetId="16" name="wrn.892A._.II.">{#N/A,#N/A,FALSE,"Fund-II"}</definedName>
    <definedName name="wrn.892A._.II.">{#N/A,#N/A,FALSE,"Fund-II"}</definedName>
    <definedName localSheetId="11" name="wrn.892B._.II.">{#N/A,#N/A,FALSE,"Fund-II"}</definedName>
    <definedName localSheetId="16" name="wrn.892B._.II.">{#N/A,#N/A,FALSE,"Fund-II"}</definedName>
    <definedName name="wrn.892B._.II.">{#N/A,#N/A,FALSE,"Fund-II"}</definedName>
    <definedName localSheetId="11" name="wrn.892C._.II.">{#N/A,#N/A,FALSE,"Fund-II"}</definedName>
    <definedName localSheetId="16" name="wrn.892C._.II.">{#N/A,#N/A,FALSE,"Fund-II"}</definedName>
    <definedName name="wrn.892C._.II.">{#N/A,#N/A,FALSE,"Fund-II"}</definedName>
    <definedName localSheetId="11" name="wrn.Aging._.and._.Trend._.Analysis.">{#N/A,#N/A,FALSE,"Aging Summary";#N/A,#N/A,FALSE,"Ratio Analysis";#N/A,#N/A,FALSE,"Test 120 Day Accts";#N/A,#N/A,FALSE,"Tickmarks"}</definedName>
    <definedName localSheetId="16"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11" name="wrn.ALL.">{#N/A,#N/A,FALSE,"Engr Data";#N/A,#N/A,FALSE,"Engr Cur";#N/A,#N/A,FALSE,"DsnDraft";#N/A,#N/A,FALSE,"DsnDftCur";#N/A,#N/A,FALSE,"Supports";#N/A,#N/A,FALSE,"SptCur";#N/A,#N/A,FALSE,"Total";#N/A,#N/A,FALSE,"TotCur";#N/A,#N/A,FALSE,"Client";#N/A,#N/A,FALSE,"Instructions"}</definedName>
    <definedName localSheetId="16" name="wrn.ALL.">{#N/A,#N/A,FALSE,"Engr Data";#N/A,#N/A,FALSE,"Engr Cur";#N/A,#N/A,FALSE,"DsnDraft";#N/A,#N/A,FALSE,"DsnDftCur";#N/A,#N/A,FALSE,"Supports";#N/A,#N/A,FALSE,"SptCur";#N/A,#N/A,FALSE,"Total";#N/A,#N/A,FALSE,"TotCur";#N/A,#N/A,FALSE,"Client";#N/A,#N/A,FALSE,"Instructions"}</definedName>
    <definedName name="wrn.ALL.">{#N/A,#N/A,FALSE,"Engr Data";#N/A,#N/A,FALSE,"Engr Cur";#N/A,#N/A,FALSE,"DsnDraft";#N/A,#N/A,FALSE,"DsnDftCur";#N/A,#N/A,FALSE,"Supports";#N/A,#N/A,FALSE,"SptCur";#N/A,#N/A,FALSE,"Total";#N/A,#N/A,FALSE,"TotCur";#N/A,#N/A,FALSE,"Client";#N/A,#N/A,FALSE,"Instructions"}</definedName>
    <definedName localSheetId="11" name="wrn.All._.Divisions.">{#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localSheetId="16" name="wrn.All._.Divisions.">{#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localSheetId="11" name="wrn.All._.Sheets.">{#N/A,#N/A,FALSE,"Sheet5";#N/A,#N/A,FALSE,"Sheet4";#N/A,#N/A,FALSE,"Sheet2";#N/A,#N/A,FALSE,"Sheet6";#N/A,#N/A,FALSE,"Sheet7";#N/A,#N/A,FALSE,"Sheet8";#N/A,#N/A,FALSE,"Sheet9";#N/A,#N/A,FALSE,"Sheet10"}</definedName>
    <definedName localSheetId="16" name="wrn.All._.Sheets.">{#N/A,#N/A,FALSE,"Sheet5";#N/A,#N/A,FALSE,"Sheet4";#N/A,#N/A,FALSE,"Sheet2";#N/A,#N/A,FALSE,"Sheet6";#N/A,#N/A,FALSE,"Sheet7";#N/A,#N/A,FALSE,"Sheet8";#N/A,#N/A,FALSE,"Sheet9";#N/A,#N/A,FALSE,"Sheet10"}</definedName>
    <definedName name="wrn.All._.Sheets.">{#N/A,#N/A,FALSE,"Sheet5";#N/A,#N/A,FALSE,"Sheet4";#N/A,#N/A,FALSE,"Sheet2";#N/A,#N/A,FALSE,"Sheet6";#N/A,#N/A,FALSE,"Sheet7";#N/A,#N/A,FALSE,"Sheet8";#N/A,#N/A,FALSE,"Sheet9";#N/A,#N/A,FALSE,"Sheet10"}</definedName>
    <definedName localSheetId="11" name="wrn.All._.Sheets._1">{#N/A,#N/A,FALSE,"Sheet5";#N/A,#N/A,FALSE,"Sheet4";#N/A,#N/A,FALSE,"Sheet2";#N/A,#N/A,FALSE,"Sheet6";#N/A,#N/A,FALSE,"Sheet7";#N/A,#N/A,FALSE,"Sheet8";#N/A,#N/A,FALSE,"Sheet9";#N/A,#N/A,FALSE,"Sheet10"}</definedName>
    <definedName localSheetId="16" name="wrn.All._.Sheets._1">{#N/A,#N/A,FALSE,"Sheet5";#N/A,#N/A,FALSE,"Sheet4";#N/A,#N/A,FALSE,"Sheet2";#N/A,#N/A,FALSE,"Sheet6";#N/A,#N/A,FALSE,"Sheet7";#N/A,#N/A,FALSE,"Sheet8";#N/A,#N/A,FALSE,"Sheet9";#N/A,#N/A,FALSE,"Sheet10"}</definedName>
    <definedName name="wrn.All._.Sheets._1">{#N/A,#N/A,FALSE,"Sheet5";#N/A,#N/A,FALSE,"Sheet4";#N/A,#N/A,FALSE,"Sheet2";#N/A,#N/A,FALSE,"Sheet6";#N/A,#N/A,FALSE,"Sheet7";#N/A,#N/A,FALSE,"Sheet8";#N/A,#N/A,FALSE,"Sheet9";#N/A,#N/A,FALSE,"Sheet10"}</definedName>
    <definedName localSheetId="11" name="wrn.All._.Three._.Sheets.">{#N/A,#N/A,FALSE,"Legal Entities";#N/A,#N/A,FALSE,"Departments";#N/A,#N/A,FALSE,"Chart of Accounts"}</definedName>
    <definedName localSheetId="16" name="wrn.All._.Three._.Sheets.">{#N/A,#N/A,FALSE,"Legal Entities";#N/A,#N/A,FALSE,"Departments";#N/A,#N/A,FALSE,"Chart of Accounts"}</definedName>
    <definedName name="wrn.All._.Three._.Sheets.">{#N/A,#N/A,FALSE,"Legal Entities";#N/A,#N/A,FALSE,"Departments";#N/A,#N/A,FALSE,"Chart of Accounts"}</definedName>
    <definedName localSheetId="11"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6"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11" name="wrn.alle.">{#N/A,#N/A,TRUE,"Vergabe-Regeln";#N/A,#N/A,TRUE,"Baugruppen";#N/A,#N/A,TRUE,"Geräte";#N/A,#N/A,TRUE,"PC-Software";#N/A,#N/A,TRUE,"Software";#N/A,#N/A,TRUE,"SW-Reg";#N/A,#N/A,TRUE,"Dokumentation"}</definedName>
    <definedName localSheetId="16" name="wrn.alle.">{#N/A,#N/A,TRUE,"Vergabe-Regeln";#N/A,#N/A,TRUE,"Baugruppen";#N/A,#N/A,TRUE,"Geräte";#N/A,#N/A,TRUE,"PC-Software";#N/A,#N/A,TRUE,"Software";#N/A,#N/A,TRUE,"SW-Reg";#N/A,#N/A,TRUE,"Dokumentation"}</definedName>
    <definedName name="wrn.alle.">{#N/A,#N/A,TRUE,"Vergabe-Regeln";#N/A,#N/A,TRUE,"Baugruppen";#N/A,#N/A,TRUE,"Geräte";#N/A,#N/A,TRUE,"PC-Software";#N/A,#N/A,TRUE,"Software";#N/A,#N/A,TRUE,"SW-Reg";#N/A,#N/A,TRUE,"Dokumentation"}</definedName>
    <definedName localSheetId="11" name="wrn.AllVariances.">{#N/A,#N/A,FALSE,"ActPrior";#N/A,#N/A,FALSE,"ActPlan";#N/A,#N/A,FALSE,"ActFore"}</definedName>
    <definedName localSheetId="16" name="wrn.AllVariances.">{#N/A,#N/A,FALSE,"ActPrior";#N/A,#N/A,FALSE,"ActPlan";#N/A,#N/A,FALSE,"ActFore"}</definedName>
    <definedName name="wrn.AllVariances.">{#N/A,#N/A,FALSE,"ActPrior";#N/A,#N/A,FALSE,"ActPlan";#N/A,#N/A,FALSE,"ActFore"}</definedName>
    <definedName localSheetId="11" name="wrn.amk.">{#N/A,#N/A,FALSE,"M&amp;B_43A_fab";#N/A,#N/A,FALSE,"M&amp;B_43A_ERE.";#N/A,#N/A,FALSE,"M&amp;B-43A-ALIGN"}</definedName>
    <definedName localSheetId="16" name="wrn.amk.">{#N/A,#N/A,FALSE,"M&amp;B_43A_fab";#N/A,#N/A,FALSE,"M&amp;B_43A_ERE.";#N/A,#N/A,FALSE,"M&amp;B-43A-ALIGN"}</definedName>
    <definedName name="wrn.amk.">{#N/A,#N/A,FALSE,"M&amp;B_43A_fab";#N/A,#N/A,FALSE,"M&amp;B_43A_ERE.";#N/A,#N/A,FALSE,"M&amp;B-43A-ALIGN"}</definedName>
    <definedName localSheetId="11" name="wrn.Assumption._.Book.">{#N/A,#N/A,FALSE,"Model Assumptions"}</definedName>
    <definedName localSheetId="16" name="wrn.Assumption._.Book.">{#N/A,#N/A,FALSE,"Model Assumptions"}</definedName>
    <definedName name="wrn.Assumption._.Book.">{#N/A,#N/A,FALSE,"Model Assumptions"}</definedName>
    <definedName localSheetId="11" name="wrn.backup.">{"financials",#N/A,FALSE,"BASIC";"interest",#N/A,FALSE,"BASIC";"leasing and financing",#N/A,FALSE,"BASIC";"returns back up",#N/A,FALSE,"BASIC"}</definedName>
    <definedName localSheetId="16" name="wrn.backup.">{"financials",#N/A,FALSE,"BASIC";"interest",#N/A,FALSE,"BASIC";"leasing and financing",#N/A,FALSE,"BASIC";"returns back up",#N/A,FALSE,"BASIC"}</definedName>
    <definedName name="wrn.backup.">{"financials",#N/A,FALSE,"BASIC";"interest",#N/A,FALSE,"BASIC";"leasing and financing",#N/A,FALSE,"BASIC";"returns back up",#N/A,FALSE,"BASIC"}</definedName>
    <definedName localSheetId="11" name="wrn.bank._.model.">{"banks",#N/A,FALSE,"BASIC"}</definedName>
    <definedName localSheetId="16" name="wrn.bank._.model.">{"banks",#N/A,FALSE,"BASIC"}</definedName>
    <definedName name="wrn.bank._.model.">{"banks",#N/A,FALSE,"BASIC"}</definedName>
    <definedName localSheetId="11" name="wrn.BARCHART.">{"View1",#N/A,FALSE,"Sheet1";"View2",#N/A,FALSE,"Sheet1";"View3",#N/A,FALSE,"Sheet1";"View4",#N/A,FALSE,"Sheet1"}</definedName>
    <definedName localSheetId="16" name="wrn.BARCHART.">{"View1",#N/A,FALSE,"Sheet1";"View2",#N/A,FALSE,"Sheet1";"View3",#N/A,FALSE,"Sheet1";"View4",#N/A,FALSE,"Sheet1"}</definedName>
    <definedName name="wrn.BARCHART.">{"View1",#N/A,FALSE,"Sheet1";"View2",#N/A,FALSE,"Sheet1";"View3",#N/A,FALSE,"Sheet1";"View4",#N/A,FALSE,"Sheet1"}</definedName>
    <definedName localSheetId="11" name="wrn.Basic._.Report.">{#N/A,#N/A,FALSE,"New Depr Sch-150% DB";#N/A,#N/A,FALSE,"Cash Flows RLP";#N/A,#N/A,FALSE,"IRR";#N/A,#N/A,FALSE,"Proforma IS";#N/A,#N/A,FALSE,"Assumptions"}</definedName>
    <definedName localSheetId="16" name="wrn.Basic._.Report.">{#N/A,#N/A,FALSE,"New Depr Sch-150% DB";#N/A,#N/A,FALSE,"Cash Flows RLP";#N/A,#N/A,FALSE,"IRR";#N/A,#N/A,FALSE,"Proforma IS";#N/A,#N/A,FALSE,"Assumptions"}</definedName>
    <definedName name="wrn.Basic._.Report.">{#N/A,#N/A,FALSE,"New Depr Sch-150% DB";#N/A,#N/A,FALSE,"Cash Flows RLP";#N/A,#N/A,FALSE,"IRR";#N/A,#N/A,FALSE,"Proforma IS";#N/A,#N/A,FALSE,"Assumptions"}</definedName>
    <definedName localSheetId="11" name="wrn.budget.">{"form-D1",#N/A,FALSE,"FORM-D1";"form-D1_amt",#N/A,FALSE,"FORM-D1"}</definedName>
    <definedName localSheetId="16" name="wrn.budget.">{"form-D1",#N/A,FALSE,"FORM-D1";"form-D1_amt",#N/A,FALSE,"FORM-D1"}</definedName>
    <definedName name="wrn.budget.">{"form-D1",#N/A,FALSE,"FORM-D1";"form-D1_amt",#N/A,FALSE,"FORM-D1"}</definedName>
    <definedName localSheetId="11" name="wrn.CAP.">{"DEA CAP",#N/A,TRUE,"DEA";"RVA CAP",#N/A,TRUE,"RVA";"MDA CAP",#N/A,TRUE,"MDA";"Table C CAP",#N/A,TRUE,"C";"Table V CAP",#N/A,TRUE,"V";"DEA GL ACCOUNTS",#N/A,TRUE,"DEA";"RULES CAP",#N/A,TRUE,"RULES";"COs CAP",#N/A,TRUE,"COs";#N/A,#N/A,TRUE,"CHIP"}</definedName>
    <definedName localSheetId="16" name="wrn.CAP.">{"DEA CAP",#N/A,TRUE,"DEA";"RVA CAP",#N/A,TRUE,"RVA";"MDA CAP",#N/A,TRUE,"MDA";"Table C CAP",#N/A,TRUE,"C";"Table V CAP",#N/A,TRUE,"V";"DEA GL ACCOUNTS",#N/A,TRUE,"DEA";"RULES CAP",#N/A,TRUE,"RULES";"COs CAP",#N/A,TRUE,"COs";#N/A,#N/A,TRUE,"CHIP"}</definedName>
    <definedName name="wrn.CAP.">{"DEA CAP",#N/A,TRUE,"DEA";"RVA CAP",#N/A,TRUE,"RVA";"MDA CAP",#N/A,TRUE,"MDA";"Table C CAP",#N/A,TRUE,"C";"Table V CAP",#N/A,TRUE,"V";"DEA GL ACCOUNTS",#N/A,TRUE,"DEA";"RULES CAP",#N/A,TRUE,"RULES";"COs CAP",#N/A,TRUE,"COs";#N/A,#N/A,TRUE,"CHIP"}</definedName>
    <definedName localSheetId="11" name="wrn.Capex.">{#N/A,#N/A,TRUE,"Capex Summ";#N/A,#N/A,TRUE,"Essential Works.tw";#N/A,#N/A,TRUE,"Desirable Works.tw";#N/A,#N/A,TRUE,"Essential Works.rt";#N/A,#N/A,TRUE,"Desirable Works.rt";#N/A,#N/A,TRUE,"Mthly";#N/A,#N/A,TRUE,"Essential Works.ht";#N/A,#N/A,TRUE,"Desirable Works.ht";#N/A,#N/A,TRUE,"Incentives"}</definedName>
    <definedName localSheetId="16" name="wrn.Capex.">{#N/A,#N/A,TRUE,"Capex Summ";#N/A,#N/A,TRUE,"Essential Works.tw";#N/A,#N/A,TRUE,"Desirable Works.tw";#N/A,#N/A,TRUE,"Essential Works.rt";#N/A,#N/A,TRUE,"Desirable Works.rt";#N/A,#N/A,TRUE,"Mthly";#N/A,#N/A,TRUE,"Essential Works.ht";#N/A,#N/A,TRUE,"Desirable Works.ht";#N/A,#N/A,TRUE,"Incentives"}</definedName>
    <definedName name="wrn.Capex.">{#N/A,#N/A,TRUE,"Capex Summ";#N/A,#N/A,TRUE,"Essential Works.tw";#N/A,#N/A,TRUE,"Desirable Works.tw";#N/A,#N/A,TRUE,"Essential Works.rt";#N/A,#N/A,TRUE,"Desirable Works.rt";#N/A,#N/A,TRUE,"Mthly";#N/A,#N/A,TRUE,"Essential Works.ht";#N/A,#N/A,TRUE,"Desirable Works.ht";#N/A,#N/A,TRUE,"Incentives"}</definedName>
    <definedName localSheetId="11"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localSheetId="16"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localSheetId="11" name="wrn.clntrpt.">{#N/A,#N/A,FALSE,"CLIENT HOPSR";#N/A,#N/A,FALSE,"JEG GRAPH";#N/A,#N/A,FALSE,"PROCESS";#N/A,#N/A,FALSE,"CIVIL";#N/A,#N/A,FALSE,"ELECTRICAL";#N/A,#N/A,FALSE,"CNTRL SYS";#N/A,#N/A,FALSE,"MECH";#N/A,#N/A,FALSE,"PIPE"}</definedName>
    <definedName localSheetId="16" name="wrn.clntrpt.">{#N/A,#N/A,FALSE,"CLIENT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localSheetId="11" name="wrn.coII._.I.">{#N/A,#N/A,FALSE,"Fund-I"}</definedName>
    <definedName localSheetId="16" name="wrn.coII._.I.">{#N/A,#N/A,FALSE,"Fund-I"}</definedName>
    <definedName name="wrn.coII._.I.">{#N/A,#N/A,FALSE,"Fund-I"}</definedName>
    <definedName localSheetId="11" name="wrn.CoIV._.II.">{#N/A,#N/A,FALSE,"Fund-II"}</definedName>
    <definedName localSheetId="16" name="wrn.CoIV._.II.">{#N/A,#N/A,FALSE,"Fund-II"}</definedName>
    <definedName name="wrn.CoIV._.II.">{#N/A,#N/A,FALSE,"Fund-II"}</definedName>
    <definedName localSheetId="11" name="wrn.COM.">{"COM",#N/A,FALSE,"800 10th"}</definedName>
    <definedName localSheetId="16" name="wrn.COM.">{"COM",#N/A,FALSE,"800 10th"}</definedName>
    <definedName name="wrn.COM.">{"COM",#N/A,FALSE,"800 10th"}</definedName>
    <definedName localSheetId="11" name="wrn.COMLAWTC.">{"Commish",#N/A,FALSE,"LAWTC"}</definedName>
    <definedName localSheetId="16" name="wrn.COMLAWTC.">{"Commish",#N/A,FALSE,"LAWTC"}</definedName>
    <definedName name="wrn.COMLAWTC.">{"Commish",#N/A,FALSE,"LAWTC"}</definedName>
    <definedName localSheetId="11" name="wrn.Complete._.Report.">{#N/A,#N/A,FALSE,"Assumptions";#N/A,#N/A,FALSE,"Proforma IS";#N/A,#N/A,FALSE,"Cash Flows RLP";#N/A,#N/A,FALSE,"IRR";#N/A,#N/A,FALSE,"New Depr Sch-150% DB";#N/A,#N/A,FALSE,"Comments"}</definedName>
    <definedName localSheetId="16" name="wrn.Complete._.Report.">{#N/A,#N/A,FALSE,"Assumptions";#N/A,#N/A,FALSE,"Proforma IS";#N/A,#N/A,FALSE,"Cash Flows RLP";#N/A,#N/A,FALSE,"IRR";#N/A,#N/A,FALSE,"New Depr Sch-150% DB";#N/A,#N/A,FALSE,"Comments"}</definedName>
    <definedName name="wrn.Complete._.Report.">{#N/A,#N/A,FALSE,"Assumptions";#N/A,#N/A,FALSE,"Proforma IS";#N/A,#N/A,FALSE,"Cash Flows RLP";#N/A,#N/A,FALSE,"IRR";#N/A,#N/A,FALSE,"New Depr Sch-150% DB";#N/A,#N/A,FALSE,"Comments"}</definedName>
    <definedName localSheetId="11" name="wrn.Complete._.Review.">{#N/A,#N/A,FALSE,"Occ and Rate";#N/A,#N/A,FALSE,"PF Input";#N/A,#N/A,FALSE,"Capital Input";#N/A,#N/A,FALSE,"Proforma Five Yr";#N/A,#N/A,FALSE,"Calculations";#N/A,#N/A,FALSE,"Transaction Summary-DTW"}</definedName>
    <definedName localSheetId="16" name="wrn.Complete._.Review.">{#N/A,#N/A,FALSE,"Occ and Rate";#N/A,#N/A,FALSE,"PF Input";#N/A,#N/A,FALSE,"Capital Input";#N/A,#N/A,FALSE,"Proforma Five Yr";#N/A,#N/A,FALSE,"Calculations";#N/A,#N/A,FALSE,"Transaction Summary-DTW"}</definedName>
    <definedName name="wrn.Complete._.Review.">{#N/A,#N/A,FALSE,"Occ and Rate";#N/A,#N/A,FALSE,"PF Input";#N/A,#N/A,FALSE,"Capital Input";#N/A,#N/A,FALSE,"Proforma Five Yr";#N/A,#N/A,FALSE,"Calculations";#N/A,#N/A,FALSE,"Transaction Summary-DTW"}</definedName>
    <definedName localSheetId="11" name="wrn.consumable.">{#N/A,#N/A,FALSE,"consu_cover";#N/A,#N/A,FALSE,"consu_strategy";#N/A,#N/A,FALSE,"consu_flow";#N/A,#N/A,FALSE,"Summary_reqmt";#N/A,#N/A,FALSE,"field_ppg";#N/A,#N/A,FALSE,"ppg_shop";#N/A,#N/A,FALSE,"strl";#N/A,#N/A,FALSE,"tankages";#N/A,#N/A,FALSE,"gases"}</definedName>
    <definedName localSheetId="16" name="wrn.consumable.">{#N/A,#N/A,FALSE,"consu_cover";#N/A,#N/A,FALSE,"consu_strategy";#N/A,#N/A,FALSE,"consu_flow";#N/A,#N/A,FALSE,"Summary_reqmt";#N/A,#N/A,FALSE,"field_ppg";#N/A,#N/A,FALSE,"ppg_shop";#N/A,#N/A,FALSE,"strl";#N/A,#N/A,FALSE,"tankages";#N/A,#N/A,FALSE,"gases"}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localSheetId="11" name="wrn.cost.">{#N/A,#N/A,FALSE,"abs";#N/A,#N/A,FALSE,"Annex-I";#N/A,#N/A,FALSE,"Annex-II";#N/A,#N/A,FALSE,"Annex-III";#N/A,#N/A,FALSE,"Annex-IV";#N/A,#N/A,FALSE,"Annex-V";#N/A,#N/A,FALSE,"Annex-VI"}</definedName>
    <definedName localSheetId="16"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localSheetId="11" name="wrn.Data._.and._.Totals.">{"All Except Totals",#N/A,TRUE,"Recap";"Totals Page",#N/A,TRUE,"Recap"}</definedName>
    <definedName localSheetId="16" name="wrn.Data._.and._.Totals.">{"All Except Totals",#N/A,TRUE,"Recap";"Totals Page",#N/A,TRUE,"Recap"}</definedName>
    <definedName name="wrn.Data._.and._.Totals.">{"All Except Totals",#N/A,TRUE,"Recap";"Totals Page",#N/A,TRUE,"Recap"}</definedName>
    <definedName localSheetId="11" name="wrn.Data._.and._.Totals._1">{"All Except Totals",#N/A,TRUE,"Recap";"Totals Page",#N/A,TRUE,"Recap"}</definedName>
    <definedName localSheetId="16" name="wrn.Data._.and._.Totals._1">{"All Except Totals",#N/A,TRUE,"Recap";"Totals Page",#N/A,TRUE,"Recap"}</definedName>
    <definedName name="wrn.Data._.and._.Totals._1">{"All Except Totals",#N/A,TRUE,"Recap";"Totals Page",#N/A,TRUE,"Recap"}</definedName>
    <definedName localSheetId="11" name="wrn.dep.">{"dep. full detail",#N/A,FALSE,"annex";"3cd annex",#N/A,FALSE,"annex";"co. dep.",#N/A,FALSE,"annex"}</definedName>
    <definedName localSheetId="16" name="wrn.dep.">{"dep. full detail",#N/A,FALSE,"annex";"3cd annex",#N/A,FALSE,"annex";"co. dep.",#N/A,FALSE,"annex"}</definedName>
    <definedName name="wrn.dep.">{"dep. full detail",#N/A,FALSE,"annex";"3cd annex",#N/A,FALSE,"annex";"co. dep.",#N/A,FALSE,"annex"}</definedName>
    <definedName localSheetId="11" name="wrn.Detail.">{"Detail",#N/A,FALSE,"Assump";"Detail",#N/A,FALSE,"Muni";"Detail",#N/A,FALSE,"Proj";"Detail",#N/A,FALSE,"Calc";"Present",#N/A,FALSE,"Cover"}</definedName>
    <definedName localSheetId="16" name="wrn.Detail.">{"Detail",#N/A,FALSE,"Assump";"Detail",#N/A,FALSE,"Muni";"Detail",#N/A,FALSE,"Proj";"Detail",#N/A,FALSE,"Calc";"Present",#N/A,FALSE,"Cover"}</definedName>
    <definedName name="wrn.Detail.">{"Detail",#N/A,FALSE,"Assump";"Detail",#N/A,FALSE,"Muni";"Detail",#N/A,FALSE,"Proj";"Detail",#N/A,FALSE,"Calc";"Present",#N/A,FALSE,"Cover"}</definedName>
    <definedName localSheetId="11"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localSheetId="16"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localSheetId="11" name="wrn.Equipment._.list._.and._.Summary.">{#N/A,#N/A,FALSE,"SUMMARY SHEET";#N/A,#N/A,FALSE,"Page 1";#N/A,#N/A,FALSE,"Page 2";#N/A,#N/A,FALSE,"Page 3";#N/A,#N/A,FALSE,"Page 4";#N/A,#N/A,FALSE,"Page 5";#N/A,#N/A,FALSE,"Page 6";#N/A,#N/A,FALSE,"Page 7"}</definedName>
    <definedName localSheetId="16" name="wrn.Equipment._.list._.and._.Summary.">{#N/A,#N/A,FALSE,"SUMMARY SHEET";#N/A,#N/A,FALSE,"Page 1";#N/A,#N/A,FALSE,"Page 2";#N/A,#N/A,FALSE,"Page 3";#N/A,#N/A,FALSE,"Page 4";#N/A,#N/A,FALSE,"Page 5";#N/A,#N/A,FALSE,"Page 6";#N/A,#N/A,FALSE,"Page 7"}</definedName>
    <definedName name="wrn.Equipment._.list._.and._.Summary.">{#N/A,#N/A,FALSE,"SUMMARY SHEET";#N/A,#N/A,FALSE,"Page 1";#N/A,#N/A,FALSE,"Page 2";#N/A,#N/A,FALSE,"Page 3";#N/A,#N/A,FALSE,"Page 4";#N/A,#N/A,FALSE,"Page 5";#N/A,#N/A,FALSE,"Page 6";#N/A,#N/A,FALSE,"Page 7"}</definedName>
    <definedName localSheetId="11"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localSheetId="16"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localSheetId="11" name="wrn.floor.">{#N/A,#N/A,TRUE,"Flooring "}</definedName>
    <definedName localSheetId="16" name="wrn.floor.">{#N/A,#N/A,TRUE,"Flooring "}</definedName>
    <definedName name="wrn.floor.">{#N/A,#N/A,TRUE,"Flooring "}</definedName>
    <definedName localSheetId="11" name="WRN.FULL">{#N/A,#N/A,TRUE,"Front";#N/A,#N/A,TRUE,"Simple Letter";#N/A,#N/A,TRUE,"Inside";#N/A,#N/A,TRUE,"Contents";#N/A,#N/A,TRUE,"Basis";#N/A,#N/A,TRUE,"Inclusions";#N/A,#N/A,TRUE,"Exclusions";#N/A,#N/A,TRUE,"Areas";#N/A,#N/A,TRUE,"Summary";#N/A,#N/A,TRUE,"Detail"}</definedName>
    <definedName localSheetId="16" name="WRN.FULL">{#N/A,#N/A,TRUE,"Front";#N/A,#N/A,TRUE,"Simple Letter";#N/A,#N/A,TRUE,"Inside";#N/A,#N/A,TRUE,"Contents";#N/A,#N/A,TRUE,"Basis";#N/A,#N/A,TRUE,"Inclusions";#N/A,#N/A,TRUE,"Exclusions";#N/A,#N/A,TRUE,"Areas";#N/A,#N/A,TRUE,"Summary";#N/A,#N/A,TRUE,"Detail"}</definedName>
    <definedName name="WRN.FULL">{#N/A,#N/A,TRUE,"Front";#N/A,#N/A,TRUE,"Simple Letter";#N/A,#N/A,TRUE,"Inside";#N/A,#N/A,TRUE,"Contents";#N/A,#N/A,TRUE,"Basis";#N/A,#N/A,TRUE,"Inclusions";#N/A,#N/A,TRUE,"Exclusions";#N/A,#N/A,TRUE,"Areas";#N/A,#N/A,TRUE,"Summary";#N/A,#N/A,TRUE,"Detail"}</definedName>
    <definedName localSheetId="11" name="wrn.FULL.">{#N/A,#N/A,FALSE,"B"}</definedName>
    <definedName localSheetId="16" name="wrn.FULL.">{#N/A,#N/A,FALSE,"B"}</definedName>
    <definedName name="wrn.FULL.">{#N/A,#N/A,FALSE,"B"}</definedName>
    <definedName localSheetId="11" name="wrn.Full._.Financials.">{#N/A,#N/A,TRUE,"Financials";#N/A,#N/A,TRUE,"Operating Statistics";#N/A,#N/A,TRUE,"Capex &amp; Depreciation";#N/A,#N/A,TRUE,"Debt"}</definedName>
    <definedName localSheetId="16" name="wrn.Full._.Financials.">{#N/A,#N/A,TRUE,"Financials";#N/A,#N/A,TRUE,"Operating Statistics";#N/A,#N/A,TRUE,"Capex &amp; Depreciation";#N/A,#N/A,TRUE,"Debt"}</definedName>
    <definedName name="wrn.Full._.Financials.">{#N/A,#N/A,TRUE,"Financials";#N/A,#N/A,TRUE,"Operating Statistics";#N/A,#N/A,TRUE,"Capex &amp; Depreciation";#N/A,#N/A,TRUE,"Debt"}</definedName>
    <definedName localSheetId="11" name="wrn.Full._.Report.">{#N/A,#N/A,TRUE,"Front";#N/A,#N/A,TRUE,"Simple Letter";#N/A,#N/A,TRUE,"Inside";#N/A,#N/A,TRUE,"Contents";#N/A,#N/A,TRUE,"Basis";#N/A,#N/A,TRUE,"Inclusions";#N/A,#N/A,TRUE,"Exclusions";#N/A,#N/A,TRUE,"Areas";#N/A,#N/A,TRUE,"Summary";#N/A,#N/A,TRUE,"Detail"}</definedName>
    <definedName localSheetId="16"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11" name="wrn.Full._.Report._1">{#N/A,#N/A,TRUE,"Front";#N/A,#N/A,TRUE,"Simple Letter";#N/A,#N/A,TRUE,"Inside";#N/A,#N/A,TRUE,"Contents";#N/A,#N/A,TRUE,"Basis";#N/A,#N/A,TRUE,"Inclusions";#N/A,#N/A,TRUE,"Exclusions";#N/A,#N/A,TRUE,"Areas";#N/A,#N/A,TRUE,"Summary";#N/A,#N/A,TRUE,"Detail"}</definedName>
    <definedName localSheetId="16" name="wrn.Full._.Report._1">{#N/A,#N/A,TRUE,"Front";#N/A,#N/A,TRUE,"Simple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localSheetId="11" name="wrn.full._.reports">{#N/A,#N/A,TRUE,"Front";#N/A,#N/A,TRUE,"Simple Letter";#N/A,#N/A,TRUE,"Inside";#N/A,#N/A,TRUE,"Contents";#N/A,#N/A,TRUE,"Basis";#N/A,#N/A,TRUE,"Inclusions";#N/A,#N/A,TRUE,"Exclusions";#N/A,#N/A,TRUE,"Areas";#N/A,#N/A,TRUE,"Summary";#N/A,#N/A,TRUE,"Detail"}</definedName>
    <definedName localSheetId="16" name="wrn.full._.reports">{#N/A,#N/A,TRUE,"Front";#N/A,#N/A,TRUE,"Simple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localSheetId="11" name="wrn.full.fin.1">{#N/A,#N/A,TRUE,"Financials";#N/A,#N/A,TRUE,"Operating Statistics";#N/A,#N/A,TRUE,"Capex &amp; Depreciation";#N/A,#N/A,TRUE,"Debt"}</definedName>
    <definedName localSheetId="16" name="wrn.full.fin.1">{#N/A,#N/A,TRUE,"Financials";#N/A,#N/A,TRUE,"Operating Statistics";#N/A,#N/A,TRUE,"Capex &amp; Depreciation";#N/A,#N/A,TRUE,"Debt"}</definedName>
    <definedName name="wrn.full.fin.1">{#N/A,#N/A,TRUE,"Financials";#N/A,#N/A,TRUE,"Operating Statistics";#N/A,#N/A,TRUE,"Capex &amp; Depreciation";#N/A,#N/A,TRUE,"Debt"}</definedName>
    <definedName localSheetId="11" name="wrn.fulld">{#N/A,#N/A,TRUE,"Front";#N/A,#N/A,TRUE,"Simple Letter";#N/A,#N/A,TRUE,"Inside";#N/A,#N/A,TRUE,"Contents";#N/A,#N/A,TRUE,"Basis";#N/A,#N/A,TRUE,"Inclusions";#N/A,#N/A,TRUE,"Exclusions";#N/A,#N/A,TRUE,"Areas";#N/A,#N/A,TRUE,"Summary";#N/A,#N/A,TRUE,"Detail"}</definedName>
    <definedName localSheetId="16" name="wrn.fulld">{#N/A,#N/A,TRUE,"Front";#N/A,#N/A,TRUE,"Simple Letter";#N/A,#N/A,TRUE,"Inside";#N/A,#N/A,TRUE,"Contents";#N/A,#N/A,TRUE,"Basis";#N/A,#N/A,TRUE,"Inclusions";#N/A,#N/A,TRUE,"Exclusions";#N/A,#N/A,TRUE,"Areas";#N/A,#N/A,TRUE,"Summary";#N/A,#N/A,TRUE,"Detail"}</definedName>
    <definedName name="wrn.fulld">{#N/A,#N/A,TRUE,"Front";#N/A,#N/A,TRUE,"Simple Letter";#N/A,#N/A,TRUE,"Inside";#N/A,#N/A,TRUE,"Contents";#N/A,#N/A,TRUE,"Basis";#N/A,#N/A,TRUE,"Inclusions";#N/A,#N/A,TRUE,"Exclusions";#N/A,#N/A,TRUE,"Areas";#N/A,#N/A,TRUE,"Summary";#N/A,#N/A,TRUE,"Detail"}</definedName>
    <definedName localSheetId="11" name="wrn.fulll">{#N/A,#N/A,TRUE,"Front";#N/A,#N/A,TRUE,"Simple Letter";#N/A,#N/A,TRUE,"Inside";#N/A,#N/A,TRUE,"Contents";#N/A,#N/A,TRUE,"Basis";#N/A,#N/A,TRUE,"Inclusions";#N/A,#N/A,TRUE,"Exclusions";#N/A,#N/A,TRUE,"Areas";#N/A,#N/A,TRUE,"Summary";#N/A,#N/A,TRUE,"Detail"}</definedName>
    <definedName localSheetId="16" name="wrn.fulll">{#N/A,#N/A,TRUE,"Front";#N/A,#N/A,TRUE,"Simple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localSheetId="11" name="wrn.fullreport.">{#N/A,#N/A,FALSE,"530&amp;120Consol";#N/A,#N/A,FALSE,"530aplan";#N/A,#N/A,FALSE,"120aplan";#N/A,#N/A,FALSE,"mgmt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localSheetId="16" name="wrn.fullreport.">{#N/A,#N/A,FALSE,"530&amp;120Consol";#N/A,#N/A,FALSE,"530aplan";#N/A,#N/A,FALSE,"120aplan";#N/A,#N/A,FALSE,"mgmt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localSheetId="11" name="wrn.G.C.P.L..">{#N/A,#N/A,FALSE,"gc (2)"}</definedName>
    <definedName localSheetId="16" name="wrn.G.C.P.L..">{#N/A,#N/A,FALSE,"gc (2)"}</definedName>
    <definedName name="wrn.G.C.P.L..">{#N/A,#N/A,FALSE,"gc (2)"}</definedName>
    <definedName localSheetId="11" name="wrn.GENSERV.">{#N/A,#N/A,FALSE,"VISTAF"}</definedName>
    <definedName localSheetId="16" name="wrn.GENSERV.">{#N/A,#N/A,FALSE,"VISTAF"}</definedName>
    <definedName name="wrn.GENSERV.">{#N/A,#N/A,FALSE,"VISTAF"}</definedName>
    <definedName localSheetId="11" name="wrn.HILTON._.GARDEN._.INN.">{#N/A,#N/A,FALSE,"SUMMARY SHEET";#N/A,#N/A,FALSE,"CAT1-16 SUMM";#N/A,#N/A,FALSE,"LABOR";#N/A,#N/A,FALSE,"TELEPHONES";#N/A,#N/A,FALSE,"EQUIPMENT";#N/A,#N/A,FALSE,"SUPPLIES";#N/A,#N/A,FALSE,"FF &amp; E";#N/A,#N/A,FALSE,"DESIGN COSTS";#N/A,#N/A,FALSE,"PROGRAM"}</definedName>
    <definedName localSheetId="16" name="wrn.HILTON._.GARDEN._.INN.">{#N/A,#N/A,FALSE,"SUMMARY SHEET";#N/A,#N/A,FALSE,"CAT1-16 SUMM";#N/A,#N/A,FALSE,"LABOR";#N/A,#N/A,FALSE,"TELEPHONES";#N/A,#N/A,FALSE,"EQUIPMENT";#N/A,#N/A,FALSE,"SUPPLIES";#N/A,#N/A,FALSE,"FF &amp; E";#N/A,#N/A,FALSE,"DESIGN COSTS";#N/A,#N/A,FALSE,"PROGRAM"}</definedName>
    <definedName name="wrn.HILTON._.GARDEN._.INN.">{#N/A,#N/A,FALSE,"SUMMARY SHEET";#N/A,#N/A,FALSE,"CAT1-16 SUMM";#N/A,#N/A,FALSE,"LABOR";#N/A,#N/A,FALSE,"TELEPHONES";#N/A,#N/A,FALSE,"EQUIPMENT";#N/A,#N/A,FALSE,"SUPPLIES";#N/A,#N/A,FALSE,"FF &amp; E";#N/A,#N/A,FALSE,"DESIGN COSTS";#N/A,#N/A,FALSE,"PROGRAM"}</definedName>
    <definedName localSheetId="11" name="wrn.Investment._.Review.">{#N/A,#N/A,FALSE,"Proforma Five Yr";#N/A,#N/A,FALSE,"Capital Input";#N/A,#N/A,FALSE,"Calculations";#N/A,#N/A,FALSE,"Transaction Summary-DTW"}</definedName>
    <definedName localSheetId="16" name="wrn.Investment._.Review.">{#N/A,#N/A,FALSE,"Proforma Five Yr";#N/A,#N/A,FALSE,"Capital Input";#N/A,#N/A,FALSE,"Calculations";#N/A,#N/A,FALSE,"Transaction Summary-DTW"}</definedName>
    <definedName name="wrn.Investment._.Review.">{#N/A,#N/A,FALSE,"Proforma Five Yr";#N/A,#N/A,FALSE,"Capital Input";#N/A,#N/A,FALSE,"Calculations";#N/A,#N/A,FALSE,"Transaction Summary-DTW"}</definedName>
    <definedName localSheetId="11" name="wrn.Investors._.II.">{#N/A,#N/A,FALSE,"Fund-II"}</definedName>
    <definedName localSheetId="16" name="wrn.Investors._.II.">{#N/A,#N/A,FALSE,"Fund-II"}</definedName>
    <definedName name="wrn.Investors._.II.">{#N/A,#N/A,FALSE,"Fund-II"}</definedName>
    <definedName localSheetId="11" name="wrn.jegrpt.">{#N/A,#N/A,FALSE,"PJT STATUS RVW";#N/A,#N/A,FALSE,"MAPS CKLIST";#N/A,#N/A,FALSE,"HOPSR-BASE-IHOCS";#N/A,#N/A,FALSE,"HOPSR-BASE FOR REPORT";#N/A,#N/A,FALSE,"GEN SERVICES";#N/A,#N/A,FALSE,"FINANCIAL";#N/A,#N/A,FALSE,"CONTRACT CURVES";#N/A,#N/A,FALSE,"JEG GRAPH";#N/A,#N/A,FALSE,"JEG GRAPH (2)"}</definedName>
    <definedName localSheetId="16" name="wrn.jegrpt.">{#N/A,#N/A,FALSE,"PJT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localSheetId="11" name="wrn.Kuwait._.1.">{#N/A,#N/A,FALSE,"Fund-I"}</definedName>
    <definedName localSheetId="16" name="wrn.Kuwait._.1.">{#N/A,#N/A,FALSE,"Fund-I"}</definedName>
    <definedName name="wrn.Kuwait._.1.">{#N/A,#N/A,FALSE,"Fund-I"}</definedName>
    <definedName localSheetId="11" name="wrn.LTCG.">{"office ltcg",#N/A,FALSE,"gain01";"IT LTCG",#N/A,FALSE,"gain01"}</definedName>
    <definedName localSheetId="16" name="wrn.LTCG.">{"office ltcg",#N/A,FALSE,"gain01";"IT LTCG",#N/A,FALSE,"gain01"}</definedName>
    <definedName name="wrn.LTCG.">{"office ltcg",#N/A,FALSE,"gain01";"IT LTCG",#N/A,FALSE,"gain01"}</definedName>
    <definedName localSheetId="11" name="wrn.MARGIN.">{#N/A,#N/A,FALSE,"VISTAF"}</definedName>
    <definedName localSheetId="16" name="wrn.MARGIN.">{#N/A,#N/A,FALSE,"VISTAF"}</definedName>
    <definedName name="wrn.MARGIN.">{#N/A,#N/A,FALSE,"VISTAF"}</definedName>
    <definedName localSheetId="11" name="wrn.MFS._.BO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6" name="wrn.MFS._.BO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1" name="wrn.mhrfcst.">{#N/A,#N/A,FALSE,"MANHR FCST-BASE"}</definedName>
    <definedName localSheetId="16" name="wrn.mhrfcst.">{#N/A,#N/A,FALSE,"MANHR FCST-BASE"}</definedName>
    <definedName name="wrn.mhrfcst.">{#N/A,#N/A,FALSE,"MANHR FCST-BASE"}</definedName>
    <definedName localSheetId="11" name="wrn.model.">{"basic",#N/A,FALSE,"BASIC"}</definedName>
    <definedName localSheetId="16" name="wrn.model.">{"basic",#N/A,FALSE,"BASIC"}</definedName>
    <definedName name="wrn.model.">{"basic",#N/A,FALSE,"BASIC"}</definedName>
    <definedName localSheetId="11" name="wrn.mortassetplan.">{#N/A,#N/A,FALSE,"asset plan";#N/A,#N/A,FALSE,"Mgmt Report";#N/A,#N/A,FALSE,"sensitivities (2)";#N/A,#N/A,FALSE,"sensitivities";#N/A,#N/A,FALSE,"let up 10  Mort";#N/A,#N/A,FALSE,"let up 12 Mort";#N/A,#N/A,FALSE,"Capex";#N/A,#N/A,FALSE,"Capex Cashflow (2)";#N/A,#N/A,FALSE,"Capex Cashflow (3)";#N/A,#N/A,FALSE,"House View";#N/A,#N/A,FALSE,"kpi"}</definedName>
    <definedName localSheetId="16" name="wrn.mortassetplan.">{#N/A,#N/A,FALSE,"asset plan";#N/A,#N/A,FALSE,"Mgmt Report";#N/A,#N/A,FALSE,"sensitivities (2)";#N/A,#N/A,FALSE,"sensitivities";#N/A,#N/A,FALSE,"let up 10  Mort";#N/A,#N/A,FALSE,"let up 12 Mort";#N/A,#N/A,FALSE,"Capex";#N/A,#N/A,FALSE,"Capex Cashflow (2)";#N/A,#N/A,FALSE,"Capex Cashflow (3)";#N/A,#N/A,FALSE,"House View";#N/A,#N/A,FALSE,"kpi"}</definedName>
    <definedName name="wrn.mortassetplan.">{#N/A,#N/A,FALSE,"asset plan";#N/A,#N/A,FALSE,"Mgmt Report";#N/A,#N/A,FALSE,"sensitivities (2)";#N/A,#N/A,FALSE,"sensitivities";#N/A,#N/A,FALSE,"let up 10  Mort";#N/A,#N/A,FALSE,"let up 12 Mort";#N/A,#N/A,FALSE,"Capex";#N/A,#N/A,FALSE,"Capex Cashflow (2)";#N/A,#N/A,FALSE,"Capex Cashflow (3)";#N/A,#N/A,FALSE,"House View";#N/A,#N/A,FALSE,"kpi"}</definedName>
    <definedName localSheetId="11" name="Wrn.nov29">{#N/A,#N/A,FALSE,"BALLY COSTS";#N/A,#N/A,FALSE,"FF&amp;E";#N/A,#N/A,FALSE,"FEES";#N/A,#N/A,FALSE,"CONTINGENCY";#N/A,#N/A,FALSE,"SOFT COSTS";#N/A,#N/A,FALSE,"DETAIL";#N/A,#N/A,FALSE,"sum12-3"}</definedName>
    <definedName localSheetId="16" name="Wrn.nov29">{#N/A,#N/A,FALSE,"BALLY COSTS";#N/A,#N/A,FALSE,"FF&amp;E";#N/A,#N/A,FALSE,"FEES";#N/A,#N/A,FALSE,"CONTINGENCY";#N/A,#N/A,FALSE,"SOFT COSTS";#N/A,#N/A,FALSE,"DETAIL";#N/A,#N/A,FALSE,"sum12-3"}</definedName>
    <definedName name="Wrn.nov29">{#N/A,#N/A,FALSE,"BALLY COSTS";#N/A,#N/A,FALSE,"FF&amp;E";#N/A,#N/A,FALSE,"FEES";#N/A,#N/A,FALSE,"CONTINGENCY";#N/A,#N/A,FALSE,"SOFT COSTS";#N/A,#N/A,FALSE,"DETAIL";#N/A,#N/A,FALSE,"sum12-3"}</definedName>
    <definedName localSheetId="11" name="wrn.NOV30.">{#N/A,#N/A,FALSE,"BALLY COSTS";#N/A,#N/A,FALSE,"FF&amp;E";#N/A,#N/A,FALSE,"FEES";#N/A,#N/A,FALSE,"CONTINGENCY";#N/A,#N/A,FALSE,"SOFT COSTS";#N/A,#N/A,FALSE,"DETAIL";#N/A,#N/A,FALSE,"sum12-3"}</definedName>
    <definedName localSheetId="16" name="wrn.NOV30.">{#N/A,#N/A,FALSE,"BALLY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localSheetId="11"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16"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11" name="wrn.One._.Pager._.plus._.Technicals.">{#N/A,#N/A,FALSE,"One Pager";#N/A,#N/A,FALSE,"Technical"}</definedName>
    <definedName localSheetId="16" name="wrn.One._.Pager._.plus._.Technicals.">{#N/A,#N/A,FALSE,"One Pager";#N/A,#N/A,FALSE,"Technical"}</definedName>
    <definedName name="wrn.One._.Pager._.plus._.Technicals.">{#N/A,#N/A,FALSE,"One Pager";#N/A,#N/A,FALSE,"Technical"}</definedName>
    <definedName localSheetId="11" name="wrn.Operations._.Review.">{#N/A,#N/A,FALSE,"Proforma Five Yr";#N/A,#N/A,FALSE,"Occ and Rate";#N/A,#N/A,FALSE,"PF Input";#N/A,#N/A,FALSE,"Hotcomps"}</definedName>
    <definedName localSheetId="16" name="wrn.Operations._.Review.">{#N/A,#N/A,FALSE,"Proforma Five Yr";#N/A,#N/A,FALSE,"Occ and Rate";#N/A,#N/A,FALSE,"PF Input";#N/A,#N/A,FALSE,"Hotcomps"}</definedName>
    <definedName name="wrn.Operations._.Review.">{#N/A,#N/A,FALSE,"Proforma Five Yr";#N/A,#N/A,FALSE,"Occ and Rate";#N/A,#N/A,FALSE,"PF Input";#N/A,#N/A,FALSE,"Hotcomps"}</definedName>
    <definedName localSheetId="11" name="wrn.P854._.ADDENDUM.">{#N/A,#N/A,FALSE,"mgtsum.XLS";#N/A,#N/A,FALSE,"CAPONE";#N/A,#N/A,FALSE,"CAPTWO";#N/A,#N/A,FALSE,"CAPTHREE"}</definedName>
    <definedName localSheetId="16" name="wrn.P854._.ADDENDUM.">{#N/A,#N/A,FALSE,"mgtsum.XLS";#N/A,#N/A,FALSE,"CAPONE";#N/A,#N/A,FALSE,"CAPTWO";#N/A,#N/A,FALSE,"CAPTHREE"}</definedName>
    <definedName name="wrn.P854._.ADDENDUM.">{#N/A,#N/A,FALSE,"mgtsum.XLS";#N/A,#N/A,FALSE,"CAPONE";#N/A,#N/A,FALSE,"CAPTWO";#N/A,#N/A,FALSE,"CAPTHREE"}</definedName>
    <definedName localSheetId="11" name="wrn.p854._.addendum2">{#N/A,#N/A,FALSE,"mgtsum.XLS";#N/A,#N/A,FALSE,"CAPONE";#N/A,#N/A,FALSE,"CAPTWO";#N/A,#N/A,FALSE,"CAPTHREE"}</definedName>
    <definedName localSheetId="16" name="wrn.p854._.addendum2">{#N/A,#N/A,FALSE,"mgtsum.XLS";#N/A,#N/A,FALSE,"CAPONE";#N/A,#N/A,FALSE,"CAPTWO";#N/A,#N/A,FALSE,"CAPTHREE"}</definedName>
    <definedName name="wrn.p854._.addendum2">{#N/A,#N/A,FALSE,"mgtsum.XLS";#N/A,#N/A,FALSE,"CAPONE";#N/A,#N/A,FALSE,"CAPTWO";#N/A,#N/A,FALSE,"CAPTHREE"}</definedName>
    <definedName localSheetId="11" name="wrn.p854._.addendum3">{#N/A,#N/A,FALSE,"mgtsum.XLS";#N/A,#N/A,FALSE,"CAPONE";#N/A,#N/A,FALSE,"CAPTWO";#N/A,#N/A,FALSE,"CAPTHREE"}</definedName>
    <definedName localSheetId="16" name="wrn.p854._.addendum3">{#N/A,#N/A,FALSE,"mgtsum.XLS";#N/A,#N/A,FALSE,"CAPONE";#N/A,#N/A,FALSE,"CAPTWO";#N/A,#N/A,FALSE,"CAPTHREE"}</definedName>
    <definedName name="wrn.p854._.addendum3">{#N/A,#N/A,FALSE,"mgtsum.XLS";#N/A,#N/A,FALSE,"CAPONE";#N/A,#N/A,FALSE,"CAPTWO";#N/A,#N/A,FALSE,"CAPTHREE"}</definedName>
    <definedName localSheetId="11" name="wrn.Package.">{"proc_tot_nums",#N/A,TRUE,"Act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6" name="wrn.Package.">{"proc_tot_nums",#N/A,TRUE,"Act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localSheetId="11" name="wrn.PARTNERSHIP.">{#N/A,#N/A,FALSE,"BALANCE SHEET";#N/A,#N/A,FALSE,"PL ACCOUNT";#N/A,#N/A,FALSE,"FIXED ASSETS";#N/A,#N/A,FALSE,"HP (V)";#N/A,#N/A,FALSE,"TAX COMP";#N/A,#N/A,FALSE,"W&amp;T";#N/A,#N/A,FALSE,"RECONCILE"}</definedName>
    <definedName localSheetId="16" name="wrn.PARTNERSHIP.">{#N/A,#N/A,FALSE,"BALANCE SHEET";#N/A,#N/A,FALSE,"PL ACCOUNT";#N/A,#N/A,FALSE,"FIXED ASSETS";#N/A,#N/A,FALSE,"HP (V)";#N/A,#N/A,FALSE,"TAX COMP";#N/A,#N/A,FALSE,"W&amp;T";#N/A,#N/A,FALSE,"RECONCILE"}</definedName>
    <definedName name="wrn.PARTNERSHIP.">{#N/A,#N/A,FALSE,"BALANCE SHEET";#N/A,#N/A,FALSE,"PL ACCOUNT";#N/A,#N/A,FALSE,"FIXED ASSETS";#N/A,#N/A,FALSE,"HP (V)";#N/A,#N/A,FALSE,"TAX COMP";#N/A,#N/A,FALSE,"W&amp;T";#N/A,#N/A,FALSE,"RECONCILE"}</definedName>
    <definedName localSheetId="11" name="wrn.pauls.">{#N/A,#N/A,FALSE,"PSU"}</definedName>
    <definedName localSheetId="16" name="wrn.pauls.">{#N/A,#N/A,FALSE,"PSU"}</definedName>
    <definedName name="wrn.pauls.">{#N/A,#N/A,FALSE,"PSU"}</definedName>
    <definedName localSheetId="11" name="wrn.Phase._.I.">{#N/A,#N/A,FALSE,"Transaction Summary-DTW";#N/A,#N/A,FALSE,"Proforma Five Yr";#N/A,#N/A,FALSE,"Occ and Rate"}</definedName>
    <definedName localSheetId="16" name="wrn.Phase._.I.">{#N/A,#N/A,FALSE,"Transaction Summary-DTW";#N/A,#N/A,FALSE,"Proforma Five Yr";#N/A,#N/A,FALSE,"Occ and Rate"}</definedName>
    <definedName name="wrn.Phase._.I.">{#N/A,#N/A,FALSE,"Transaction Summary-DTW";#N/A,#N/A,FALSE,"Proforma Five Yr";#N/A,#N/A,FALSE,"Occ and Rate"}</definedName>
    <definedName localSheetId="11"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6"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wrn.Present.">{"Present",#N/A,FALSE,"Assump";"Present",#N/A,FALSE,"Calc";"Present",#N/A,FALSE,"Cover"}</definedName>
    <definedName localSheetId="16" name="wrn.Present.">{"Present",#N/A,FALSE,"Assump";"Present",#N/A,FALSE,"Calc";"Present",#N/A,FALSE,"Cover"}</definedName>
    <definedName name="wrn.Present.">{"Present",#N/A,FALSE,"Assump";"Present",#N/A,FALSE,"Calc";"Present",#N/A,FALSE,"Cover"}</definedName>
    <definedName localSheetId="11" name="wrn.PRESENTATION.">{#N/A,#N/A,FALSE,"SUMMARY SHEET";#N/A,#N/A,FALSE,"VARIANCE REPORT";#N/A,#N/A,FALSE,"CAT1-16 SUMM";#N/A,#N/A,FALSE,"GCS";#N/A,#N/A,FALSE,"FF &amp; E";#N/A,#N/A,FALSE,"DESIGN COSTS"}</definedName>
    <definedName localSheetId="16" name="wrn.PRESENTATION.">{#N/A,#N/A,FALSE,"SUMMARY SHEET";#N/A,#N/A,FALSE,"VARIANCE REPORT";#N/A,#N/A,FALSE,"CAT1-16 SUMM";#N/A,#N/A,FALSE,"GCS";#N/A,#N/A,FALSE,"FF &amp; E";#N/A,#N/A,FALSE,"DESIGN COSTS"}</definedName>
    <definedName name="wrn.PRESENTATION.">{#N/A,#N/A,FALSE,"SUMMARY SHEET";#N/A,#N/A,FALSE,"VARIANCE REPORT";#N/A,#N/A,FALSE,"CAT1-16 SUMM";#N/A,#N/A,FALSE,"GCS";#N/A,#N/A,FALSE,"FF &amp; E";#N/A,#N/A,FALSE,"DESIGN COSTS"}</definedName>
    <definedName localSheetId="11" name="wrn.print.">{#N/A,#N/A,FALSE,"Japan 2003";#N/A,#N/A,FALSE,"Sheet2"}</definedName>
    <definedName localSheetId="16" name="wrn.print.">{#N/A,#N/A,FALSE,"Japan 2003";#N/A,#N/A,FALSE,"Sheet2"}</definedName>
    <definedName name="wrn.print.">{#N/A,#N/A,FALSE,"Japan 2003";#N/A,#N/A,FALSE,"Sheet2"}</definedName>
    <definedName localSheetId="11"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localSheetId="16"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localSheetId="11" name="wrn.Print._.Output.">{#N/A,#N/A,FALSE,"OUTPUT SHEET "}</definedName>
    <definedName localSheetId="16" name="wrn.Print._.Output.">{#N/A,#N/A,FALSE,"OUTPUT SHEET "}</definedName>
    <definedName name="wrn.Print._.Output.">{#N/A,#N/A,FALSE,"OUTPUT SHEET "}</definedName>
    <definedName localSheetId="11"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localSheetId="16"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localSheetId="11" name="wrn.Process._.Graphs.">{"process graphs",#N/A,FALSE,"graphs&amp;data"}</definedName>
    <definedName localSheetId="16" name="wrn.Process._.Graphs.">{"process graphs",#N/A,FALSE,"graphs&amp;data"}</definedName>
    <definedName name="wrn.Process._.Graphs.">{"process graphs",#N/A,FALSE,"graphs&amp;data"}</definedName>
    <definedName localSheetId="11" name="wrn.Profitability.">{#N/A,"Good",TRUE,"Sheet1";#N/A,"Normal",TRUE,"Sheet1";#N/A,"Bad",TRUE,"Sheet1"}</definedName>
    <definedName localSheetId="16" name="wrn.Profitability.">{#N/A,"Good",TRUE,"Sheet1";#N/A,"Normal",TRUE,"Sheet1";#N/A,"Bad",TRUE,"Sheet1"}</definedName>
    <definedName name="wrn.Profitability.">{#N/A,"Good",TRUE,"Sheet1";#N/A,"Normal",TRUE,"Sheet1";#N/A,"Bad",TRUE,"Sheet1"}</definedName>
    <definedName localSheetId="11" name="wrn.Proforma._.Review.">{#N/A,#N/A,FALSE,"Occ and Rate";#N/A,#N/A,FALSE,"PF Input";#N/A,#N/A,FALSE,"Proforma Five Yr";#N/A,#N/A,FALSE,"Hotcomps"}</definedName>
    <definedName localSheetId="16" name="wrn.Proforma._.Review.">{#N/A,#N/A,FALSE,"Occ and Rate";#N/A,#N/A,FALSE,"PF Input";#N/A,#N/A,FALSE,"Proforma Five Yr";#N/A,#N/A,FALSE,"Hotcomps"}</definedName>
    <definedName name="wrn.Proforma._.Review.">{#N/A,#N/A,FALSE,"Occ and Rate";#N/A,#N/A,FALSE,"PF Input";#N/A,#N/A,FALSE,"Proforma Five Yr";#N/A,#N/A,FALSE,"Hotcomps"}</definedName>
    <definedName localSheetId="11" name="wrn.Project._.Graphs.">{"project graphs",#N/A,FALSE,"graphs&amp;data"}</definedName>
    <definedName localSheetId="16" name="wrn.Project._.Graphs.">{"project graphs",#N/A,FALSE,"graphs&amp;data"}</definedName>
    <definedName name="wrn.Project._.Graphs.">{"project graphs",#N/A,FALSE,"graphs&amp;data"}</definedName>
    <definedName localSheetId="11" name="wrn.QAPU.">{#N/A,#N/A,FALSE,"5YRASSPl - consol'd";#N/A,#N/A,FALSE,"5YRASSPl - hotel";#N/A,#N/A,FALSE,"5YRASSPl - excl htl";#N/A,#N/A,FALSE,"VarReport";#N/A,#N/A,FALSE,"Sensitivity";#N/A,#N/A,FALSE,"House View ";#N/A,#N/A,FALSE,"KPI"}</definedName>
    <definedName localSheetId="16" name="wrn.QAPU.">{#N/A,#N/A,FALSE,"5YRASSPl - consol'd";#N/A,#N/A,FALSE,"5YRASSPl - hotel";#N/A,#N/A,FALSE,"5YRASSPl - excl htl";#N/A,#N/A,FALSE,"VarReport";#N/A,#N/A,FALSE,"Sensitivity";#N/A,#N/A,FALSE,"House View ";#N/A,#N/A,FALSE,"KPI"}</definedName>
    <definedName name="wrn.QAPU.">{#N/A,#N/A,FALSE,"5YRASSPl - consol'd";#N/A,#N/A,FALSE,"5YRASSPl - hotel";#N/A,#N/A,FALSE,"5YRASSPl - excl htl";#N/A,#N/A,FALSE,"VarReport";#N/A,#N/A,FALSE,"Sensitivity";#N/A,#N/A,FALSE,"House View ";#N/A,#N/A,FALSE,"KPI"}</definedName>
    <definedName localSheetId="11" name="wrn.Quill._.Construction._.Creditors._.Report.">{#N/A,#N/A,TRUE,"Miscre Listing"}</definedName>
    <definedName localSheetId="16" name="wrn.Quill._.Construction._.Creditors._.Report.">{#N/A,#N/A,TRUE,"Miscre Listing"}</definedName>
    <definedName name="wrn.Quill._.Construction._.Creditors._.Report.">{#N/A,#N/A,TRUE,"Miscre Listing"}</definedName>
    <definedName localSheetId="11" name="wrn.RCC.">{#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6" name="wrn.RCC.">{#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wrn.report.">{#N/A,#N/A,FALSE,"COVER.XLS";#N/A,#N/A,FALSE,"RACT1.XLS";#N/A,#N/A,FALSE,"RACT2.XLS";#N/A,#N/A,FALSE,"ECCMP";#N/A,#N/A,FALSE,"WELDER.XLS"}</definedName>
    <definedName localSheetId="16" name="wrn.report.">{#N/A,#N/A,FALSE,"COVER.XLS";#N/A,#N/A,FALSE,"RACT1.XLS";#N/A,#N/A,FALSE,"RACT2.XLS";#N/A,#N/A,FALSE,"ECCMP";#N/A,#N/A,FALSE,"WELDER.XLS"}</definedName>
    <definedName name="wrn.report.">{#N/A,#N/A,FALSE,"COVER.XLS";#N/A,#N/A,FALSE,"RACT1.XLS";#N/A,#N/A,FALSE,"RACT2.XLS";#N/A,#N/A,FALSE,"ECCMP";#N/A,#N/A,FALSE,"WELDER.XLS"}</definedName>
    <definedName localSheetId="11" name="wrn.REPORT._.ALL.">{#N/A,#N/A,FALSE,"MASTER SUMMARY";#N/A,#N/A,FALSE,"FF&amp;E COSTS";#N/A,#N/A,FALSE,"BALLY COSTS";#N/A,#N/A,FALSE,"GENERAL COND.";#N/A,#N/A,FALSE,"SOFT COSTS";#N/A,#N/A,FALSE,"GARAGE SUMMARY";#N/A,#N/A,FALSE,"CAP INTEREST";#N/A,#N/A,FALSE,"4.00 FEATURES";#N/A,#N/A,FALSE,"MISCELLANEOUS";#N/A,#N/A,FALSE,"DESIGN COSTS"}</definedName>
    <definedName localSheetId="16" name="wrn.REPORT._.ALL.">{#N/A,#N/A,FALSE,"MASTER SUMMARY";#N/A,#N/A,FALSE,"FF&amp;E COSTS";#N/A,#N/A,FALSE,"BALLY COSTS";#N/A,#N/A,FALSE,"GENERAL COND.";#N/A,#N/A,FALSE,"SOFT COSTS";#N/A,#N/A,FALSE,"GARAGE SUMMARY";#N/A,#N/A,FALSE,"CAP INTEREST";#N/A,#N/A,FALSE,"4.00 FEATURES";#N/A,#N/A,FALSE,"MISCELLANEOUS";#N/A,#N/A,FALSE,"DESIGN COSTS"}</definedName>
    <definedName name="wrn.REPORT._.ALL.">{#N/A,#N/A,FALSE,"MASTER SUMMARY";#N/A,#N/A,FALSE,"FF&amp;E COSTS";#N/A,#N/A,FALSE,"BALLY COSTS";#N/A,#N/A,FALSE,"GENERAL COND.";#N/A,#N/A,FALSE,"SOFT COSTS";#N/A,#N/A,FALSE,"GARAGE SUMMARY";#N/A,#N/A,FALSE,"CAP INTEREST";#N/A,#N/A,FALSE,"4.00 FEATURES";#N/A,#N/A,FALSE,"MISCELLANEOUS";#N/A,#N/A,FALSE,"DESIGN COSTS"}</definedName>
    <definedName localSheetId="11" name="wrn.Risk._.Analysis._.Report._.1.">{#N/A,#N/A,FALSE,"Sheet2";#N/A,#N/A,FALSE,"Sheet4";#N/A,#N/A,FALSE,"Sheet5"}</definedName>
    <definedName localSheetId="16" name="wrn.Risk._.Analysis._.Report._.1.">{#N/A,#N/A,FALSE,"Sheet2";#N/A,#N/A,FALSE,"Sheet4";#N/A,#N/A,FALSE,"Sheet5"}</definedName>
    <definedName name="wrn.Risk._.Analysis._.Report._.1.">{#N/A,#N/A,FALSE,"Sheet2";#N/A,#N/A,FALSE,"Sheet4";#N/A,#N/A,FALSE,"Sheet5"}</definedName>
    <definedName localSheetId="11" name="wrn.Risk._.Analysis._.Report._.1._1">{#N/A,#N/A,FALSE,"Sheet2";#N/A,#N/A,FALSE,"Sheet4";#N/A,#N/A,FALSE,"Sheet5"}</definedName>
    <definedName localSheetId="16" name="wrn.Risk._.Analysis._.Report._.1._1">{#N/A,#N/A,FALSE,"Sheet2";#N/A,#N/A,FALSE,"Sheet4";#N/A,#N/A,FALSE,"Sheet5"}</definedName>
    <definedName name="wrn.Risk._.Analysis._.Report._.1._1">{#N/A,#N/A,FALSE,"Sheet2";#N/A,#N/A,FALSE,"Sheet4";#N/A,#N/A,FALSE,"Sheet5"}</definedName>
    <definedName localSheetId="11" name="wrn.RPLINS.">{#N/A,#N/A,FALSE,"str_title";#N/A,#N/A,FALSE,"SUM";#N/A,#N/A,FALSE,"Scope";#N/A,#N/A,FALSE,"PIE-Jn";#N/A,#N/A,FALSE,"PIE-Jn_Hz";#N/A,#N/A,FALSE,"Liq_Plan";#N/A,#N/A,FALSE,"S_Curve";#N/A,#N/A,FALSE,"Liq_Prof";#N/A,#N/A,FALSE,"Man_Pwr";#N/A,#N/A,FALSE,"Man_Prof"}</definedName>
    <definedName localSheetId="16" name="wrn.RPLINS.">{#N/A,#N/A,FALSE,"str_title";#N/A,#N/A,FALSE,"SUM";#N/A,#N/A,FALSE,"Scope";#N/A,#N/A,FALSE,"PIE-Jn";#N/A,#N/A,FALSE,"PIE-Jn_Hz";#N/A,#N/A,FALSE,"Liq_Plan";#N/A,#N/A,FALSE,"S_Curve";#N/A,#N/A,FALSE,"Liq_Prof";#N/A,#N/A,FALSE,"Man_Pwr";#N/A,#N/A,FALSE,"Man_Prof"}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localSheetId="11" name="wrn.summ1">{#N/A,#N/A,FALSE,"COVER1.XLS ";#N/A,#N/A,FALSE,"RACT1.XLS";#N/A,#N/A,FALSE,"RACT2.XLS";#N/A,#N/A,FALSE,"ECCMP";#N/A,#N/A,FALSE,"WELDER.XLS"}</definedName>
    <definedName localSheetId="16" name="wrn.summ1">{#N/A,#N/A,FALSE,"COVER1.XLS ";#N/A,#N/A,FALSE,"RACT1.XLS";#N/A,#N/A,FALSE,"RACT2.XLS";#N/A,#N/A,FALSE,"ECCMP";#N/A,#N/A,FALSE,"WELDER.XLS"}</definedName>
    <definedName name="wrn.summ1">{#N/A,#N/A,FALSE,"COVER1.XLS ";#N/A,#N/A,FALSE,"RACT1.XLS";#N/A,#N/A,FALSE,"RACT2.XLS";#N/A,#N/A,FALSE,"ECCMP";#N/A,#N/A,FALSE,"WELDER.XLS"}</definedName>
    <definedName localSheetId="11" name="wrn.summary.">{#N/A,#N/A,FALSE,"COVER1.XLS ";#N/A,#N/A,FALSE,"RACT1.XLS";#N/A,#N/A,FALSE,"RACT2.XLS";#N/A,#N/A,FALSE,"ECCMP";#N/A,#N/A,FALSE,"WELDER.XLS"}</definedName>
    <definedName localSheetId="16" name="wrn.summary.">{#N/A,#N/A,FALSE,"COVER1.XLS ";#N/A,#N/A,FALSE,"RACT1.XLS";#N/A,#N/A,FALSE,"RACT2.XLS";#N/A,#N/A,FALSE,"ECCMP";#N/A,#N/A,FALSE,"WELDER.XLS"}</definedName>
    <definedName name="wrn.summary.">{#N/A,#N/A,FALSE,"COVER1.XLS ";#N/A,#N/A,FALSE,"RACT1.XLS";#N/A,#N/A,FALSE,"RACT2.XLS";#N/A,#N/A,FALSE,"ECCMP";#N/A,#N/A,FALSE,"WELDER.XLS"}</definedName>
    <definedName localSheetId="11" name="wrn.TAX._.COMPUTATION.">{#N/A,#N/A,FALSE,"TAX COMPUTATION";#N/A,#N/A,FALSE,"TAX SCHEDULE";#N/A,#N/A,FALSE,"ADDITIONS";#N/A,#N/A,FALSE,"W &amp; T"}</definedName>
    <definedName localSheetId="16" name="wrn.TAX._.COMPUTATION.">{#N/A,#N/A,FALSE,"TAX COMPUTATION";#N/A,#N/A,FALSE,"TAX SCHEDULE";#N/A,#N/A,FALSE,"ADDITIONS";#N/A,#N/A,FALSE,"W &amp; T"}</definedName>
    <definedName name="wrn.TAX._.COMPUTATION.">{#N/A,#N/A,FALSE,"TAX COMPUTATION";#N/A,#N/A,FALSE,"TAX SCHEDULE";#N/A,#N/A,FALSE,"ADDITIONS";#N/A,#N/A,FALSE,"W &amp; T"}</definedName>
    <definedName localSheetId="11" name="wrn.tEST.">{#N/A,#N/A,TRUE,"Cover Sheet";#N/A,#N/A,TRUE,"CMGMA Sch 1";#N/A,#N/A,TRUE,"CMGMA Sch 1";#N/A,#N/A,TRUE,"CMGMA Sch 3";#N/A,#N/A,TRUE,"CMGMA Sch 4"}</definedName>
    <definedName localSheetId="16" name="wrn.tEST.">{#N/A,#N/A,TRUE,"Cover Sheet";#N/A,#N/A,TRUE,"CMGMA Sch 1";#N/A,#N/A,TRUE,"CMGMA Sch 1";#N/A,#N/A,TRUE,"CMGMA Sch 3";#N/A,#N/A,TRUE,"CMGMA Sch 4"}</definedName>
    <definedName name="wrn.tEST.">{#N/A,#N/A,TRUE,"Cover Sheet";#N/A,#N/A,TRUE,"CMGMA Sch 1";#N/A,#N/A,TRUE,"CMGMA Sch 1";#N/A,#N/A,TRUE,"CMGMA Sch 3";#N/A,#N/A,TRUE,"CMGMA Sch 4"}</definedName>
    <definedName localSheetId="11" name="wrn.Test._.Report.">{#N/A,#N/A,FALSE,"DATA D.I.";#N/A,#N/A,FALSE,"DATA C.I."}</definedName>
    <definedName localSheetId="16" name="wrn.Test._.Report.">{#N/A,#N/A,FALSE,"DATA D.I.";#N/A,#N/A,FALSE,"DATA C.I."}</definedName>
    <definedName name="wrn.Test._.Report.">{#N/A,#N/A,FALSE,"DATA D.I.";#N/A,#N/A,FALSE,"DATA C.I."}</definedName>
    <definedName localSheetId="11"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localSheetId="16"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localSheetId="11" name="wrn.tou구매.">{#N/A,#N/A,FALSE,"견적대비-2"}</definedName>
    <definedName localSheetId="16" name="wrn.tou구매.">{#N/A,#N/A,FALSE,"견적대비-2"}</definedName>
    <definedName name="wrn.tou구매.">{#N/A,#N/A,FALSE,"견적대비-2"}</definedName>
    <definedName localSheetId="11" name="wrn.trial.">{#N/A,#N/A,FALSE,"mpph1";#N/A,#N/A,FALSE,"mpmseb";#N/A,#N/A,FALSE,"mpph2"}</definedName>
    <definedName localSheetId="16" name="wrn.trial.">{#N/A,#N/A,FALSE,"mpph1";#N/A,#N/A,FALSE,"mpmseb";#N/A,#N/A,FALSE,"mpph2"}</definedName>
    <definedName name="wrn.trial.">{#N/A,#N/A,FALSE,"mpph1";#N/A,#N/A,FALSE,"mpmseb";#N/A,#N/A,FALSE,"mpph2"}</definedName>
    <definedName localSheetId="11" name="wrn.Valuation._.Summaries.">{#N/A,#N/A,FALSE,"Cover Sheet";#N/A,#N/A,FALSE,"Financial Assumptions";#N/A,#N/A,FALSE,"DCFOverviewPower";#N/A,#N/A,FALSE,"DCFOverviewGas";#N/A,#N/A,FALSE,"DCFOverviewWater";#N/A,#N/A,FALSE,"DCFOverviewVersorgung"}</definedName>
    <definedName localSheetId="16" name="wrn.Valuation._.Summaries.">{#N/A,#N/A,FALSE,"Cover Sheet";#N/A,#N/A,FALSE,"Financial Assumptions";#N/A,#N/A,FALSE,"DCFOverviewPower";#N/A,#N/A,FALSE,"DCFOverviewGas";#N/A,#N/A,FALSE,"DCFOverviewWater";#N/A,#N/A,FALSE,"DCFOverviewVersorgung"}</definedName>
    <definedName name="wrn.Valuation._.Summaries.">{#N/A,#N/A,FALSE,"Cover Sheet";#N/A,#N/A,FALSE,"Financial Assumptions";#N/A,#N/A,FALSE,"DCFOverviewPower";#N/A,#N/A,FALSE,"DCFOverviewGas";#N/A,#N/A,FALSE,"DCFOverviewWater";#N/A,#N/A,FALSE,"DCFOverviewVersorgung"}</definedName>
    <definedName localSheetId="11" name="wrn.ventana.">{#N/A,#N/A,FALSE,"Cash Flow";#N/A,#N/A,FALSE,"scenario 1"}</definedName>
    <definedName localSheetId="16" name="wrn.ventana.">{#N/A,#N/A,FALSE,"Cash Flow";#N/A,#N/A,FALSE,"scenario 1"}</definedName>
    <definedName name="wrn.ventana.">{#N/A,#N/A,FALSE,"Cash Flow";#N/A,#N/A,FALSE,"scenario 1"}</definedName>
    <definedName localSheetId="11" name="wrn.ventana.BKC">{#N/A,#N/A,FALSE,"Cash Flow";#N/A,#N/A,FALSE,"scenario 1"}</definedName>
    <definedName localSheetId="16" name="wrn.ventana.BKC">{#N/A,#N/A,FALSE,"Cash Flow";#N/A,#N/A,FALSE,"scenario 1"}</definedName>
    <definedName name="wrn.ventana.BKC">{#N/A,#N/A,FALSE,"Cash Flow";#N/A,#N/A,FALSE,"scenario 1"}</definedName>
    <definedName localSheetId="11" name="wrn.Versorgungs._.GmbH._.Data.">{#N/A,#N/A,FALSE,"DCFCoverVersorgung";#N/A,#N/A,FALSE,"DCFOverviewVersorgung";#N/A,#N/A,FALSE,"PlanVersorgung";#N/A,#N/A,FALSE,"DCFVersorgung";#N/A,#N/A,FALSE,"ValueVersorgung";#N/A,#N/A,FALSE,"WaccVersorgung";#N/A,#N/A,FALSE,"WaccVersorgung";#N/A,#N/A,FALSE,"WaccCompVersorgung";#N/A,#N/A,FALSE,"MatrixVersorgung"}</definedName>
    <definedName localSheetId="16"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localSheetId="11" name="wrnfulla">{#N/A,#N/A,TRUE,"Front";#N/A,#N/A,TRUE,"Simple Letter";#N/A,#N/A,TRUE,"Inside";#N/A,#N/A,TRUE,"Contents";#N/A,#N/A,TRUE,"Basis";#N/A,#N/A,TRUE,"Inclusions";#N/A,#N/A,TRUE,"Exclusions";#N/A,#N/A,TRUE,"Areas";#N/A,#N/A,TRUE,"Summary";#N/A,#N/A,TRUE,"Detail"}</definedName>
    <definedName localSheetId="16" name="wrnfulla">{#N/A,#N/A,TRUE,"Front";#N/A,#N/A,TRUE,"Simple Letter";#N/A,#N/A,TRUE,"Inside";#N/A,#N/A,TRUE,"Contents";#N/A,#N/A,TRUE,"Basis";#N/A,#N/A,TRUE,"Inclusions";#N/A,#N/A,TRUE,"Exclusions";#N/A,#N/A,TRUE,"Areas";#N/A,#N/A,TRUE,"Summary";#N/A,#N/A,TRUE,"Detail"}</definedName>
    <definedName name="wrnfulla">{#N/A,#N/A,TRUE,"Front";#N/A,#N/A,TRUE,"Simple Letter";#N/A,#N/A,TRUE,"Inside";#N/A,#N/A,TRUE,"Contents";#N/A,#N/A,TRUE,"Basis";#N/A,#N/A,TRUE,"Inclusions";#N/A,#N/A,TRUE,"Exclusions";#N/A,#N/A,TRUE,"Areas";#N/A,#N/A,TRUE,"Summary";#N/A,#N/A,TRUE,"Detail"}</definedName>
    <definedName localSheetId="11" name="wrt">{#N/A,#N/A,TRUE,"Front";#N/A,#N/A,TRUE,"Simple Letter";#N/A,#N/A,TRUE,"Inside";#N/A,#N/A,TRUE,"Contents";#N/A,#N/A,TRUE,"Basis";#N/A,#N/A,TRUE,"Inclusions";#N/A,#N/A,TRUE,"Exclusions";#N/A,#N/A,TRUE,"Areas";#N/A,#N/A,TRUE,"Summary";#N/A,#N/A,TRUE,"Detail"}</definedName>
    <definedName localSheetId="16" name="wrt">{#N/A,#N/A,TRUE,"Front";#N/A,#N/A,TRUE,"Simple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localSheetId="11" name="wrt_1">{#N/A,#N/A,TRUE,"Front";#N/A,#N/A,TRUE,"Simple Letter";#N/A,#N/A,TRUE,"Inside";#N/A,#N/A,TRUE,"Contents";#N/A,#N/A,TRUE,"Basis";#N/A,#N/A,TRUE,"Inclusions";#N/A,#N/A,TRUE,"Exclusions";#N/A,#N/A,TRUE,"Areas";#N/A,#N/A,TRUE,"Summary";#N/A,#N/A,TRUE,"Detail"}</definedName>
    <definedName localSheetId="16" name="wrt_1">{#N/A,#N/A,TRUE,"Front";#N/A,#N/A,TRUE,"Simple Letter";#N/A,#N/A,TRUE,"Inside";#N/A,#N/A,TRUE,"Contents";#N/A,#N/A,TRUE,"Basis";#N/A,#N/A,TRUE,"Inclusions";#N/A,#N/A,TRUE,"Exclusions";#N/A,#N/A,TRUE,"Areas";#N/A,#N/A,TRUE,"Summary";#N/A,#N/A,TRUE,"Detail"}</definedName>
    <definedName name="wrt_1">{#N/A,#N/A,TRUE,"Front";#N/A,#N/A,TRUE,"Simple Letter";#N/A,#N/A,TRUE,"Inside";#N/A,#N/A,TRUE,"Contents";#N/A,#N/A,TRUE,"Basis";#N/A,#N/A,TRUE,"Inclusions";#N/A,#N/A,TRUE,"Exclusions";#N/A,#N/A,TRUE,"Areas";#N/A,#N/A,TRUE,"Summary";#N/A,#N/A,TRUE,"Detail"}</definedName>
    <definedName localSheetId="11" name="wsgz">{#N/A,#N/A,FALSE,"COVER1.XLS ";#N/A,#N/A,FALSE,"RACT1.XLS";#N/A,#N/A,FALSE,"RACT2.XLS";#N/A,#N/A,FALSE,"ECCMP";#N/A,#N/A,FALSE,"WELDER.XLS"}</definedName>
    <definedName localSheetId="16" name="wsgz">{#N/A,#N/A,FALSE,"COVER1.XLS ";#N/A,#N/A,FALSE,"RACT1.XLS";#N/A,#N/A,FALSE,"RACT2.XLS";#N/A,#N/A,FALSE,"ECCMP";#N/A,#N/A,FALSE,"WELDER.XLS"}</definedName>
    <definedName name="wsgz">{#N/A,#N/A,FALSE,"COVER1.XLS ";#N/A,#N/A,FALSE,"RACT1.XLS";#N/A,#N/A,FALSE,"RACT2.XLS";#N/A,#N/A,FALSE,"ECCMP";#N/A,#N/A,FALSE,"WELDER.XLS"}</definedName>
    <definedName localSheetId="11" name="WW">{#N/A,#N/A,TRUE,"Vergabe-Regeln";#N/A,#N/A,TRUE,"Baugruppen";#N/A,#N/A,TRUE,"Geräte";#N/A,#N/A,TRUE,"PC-Software";#N/A,#N/A,TRUE,"Software";#N/A,#N/A,TRUE,"SW-Reg";#N/A,#N/A,TRUE,"Dokumentation"}</definedName>
    <definedName localSheetId="16" name="WW">{#N/A,#N/A,TRUE,"Vergabe-Regeln";#N/A,#N/A,TRUE,"Baugruppen";#N/A,#N/A,TRUE,"Geräte";#N/A,#N/A,TRUE,"PC-Software";#N/A,#N/A,TRUE,"Software";#N/A,#N/A,TRUE,"SW-Reg";#N/A,#N/A,TRUE,"Dokumentation"}</definedName>
    <definedName name="WW">{#N/A,#N/A,TRUE,"Vergabe-Regeln";#N/A,#N/A,TRUE,"Baugruppen";#N/A,#N/A,TRUE,"Geräte";#N/A,#N/A,TRUE,"PC-Software";#N/A,#N/A,TRUE,"Software";#N/A,#N/A,TRUE,"SW-Reg";#N/A,#N/A,TRUE,"Dokumentation"}</definedName>
    <definedName localSheetId="11" name="wweerrkabir">{#N/A,#N/A,TRUE,"Front";#N/A,#N/A,TRUE,"Simple Letter";#N/A,#N/A,TRUE,"Inside";#N/A,#N/A,TRUE,"Contents";#N/A,#N/A,TRUE,"Basis";#N/A,#N/A,TRUE,"Inclusions";#N/A,#N/A,TRUE,"Exclusions";#N/A,#N/A,TRUE,"Areas";#N/A,#N/A,TRUE,"Summary";#N/A,#N/A,TRUE,"Detail"}</definedName>
    <definedName localSheetId="16" name="wweerrkabir">{#N/A,#N/A,TRUE,"Front";#N/A,#N/A,TRUE,"Simple Letter";#N/A,#N/A,TRUE,"Inside";#N/A,#N/A,TRUE,"Contents";#N/A,#N/A,TRUE,"Basis";#N/A,#N/A,TRUE,"Inclusions";#N/A,#N/A,TRUE,"Exclusions";#N/A,#N/A,TRUE,"Areas";#N/A,#N/A,TRUE,"Summary";#N/A,#N/A,TRUE,"Detail"}</definedName>
    <definedName name="wweerrkabir">{#N/A,#N/A,TRUE,"Front";#N/A,#N/A,TRUE,"Simple Letter";#N/A,#N/A,TRUE,"Inside";#N/A,#N/A,TRUE,"Contents";#N/A,#N/A,TRUE,"Basis";#N/A,#N/A,TRUE,"Inclusions";#N/A,#N/A,TRUE,"Exclusions";#N/A,#N/A,TRUE,"Areas";#N/A,#N/A,TRUE,"Summary";#N/A,#N/A,TRUE,"Detail"}</definedName>
    <definedName localSheetId="11" name="WWWW">{#N/A,#N/A,FALSE,"COVER.XLS";#N/A,#N/A,FALSE,"RACT1.XLS";#N/A,#N/A,FALSE,"RACT2.XLS";#N/A,#N/A,FALSE,"ECCMP";#N/A,#N/A,FALSE,"WELDER.XLS"}</definedName>
    <definedName localSheetId="16" name="WWWW">{#N/A,#N/A,FALSE,"COVER.XLS";#N/A,#N/A,FALSE,"RACT1.XLS";#N/A,#N/A,FALSE,"RACT2.XLS";#N/A,#N/A,FALSE,"ECCMP";#N/A,#N/A,FALSE,"WELDER.XLS"}</definedName>
    <definedName name="WWWW">{#N/A,#N/A,FALSE,"COVER.XLS";#N/A,#N/A,FALSE,"RACT1.XLS";#N/A,#N/A,FALSE,"RACT2.XLS";#N/A,#N/A,FALSE,"ECCMP";#N/A,#N/A,FALSE,"WELDER.XLS"}</definedName>
    <definedName localSheetId="11" name="wwwwwwwwwwww">{#N/A,#N/A,TRUE,"Front";#N/A,#N/A,TRUE,"Simple Letter";#N/A,#N/A,TRUE,"Inside";#N/A,#N/A,TRUE,"Contents";#N/A,#N/A,TRUE,"Basis";#N/A,#N/A,TRUE,"Inclusions";#N/A,#N/A,TRUE,"Exclusions";#N/A,#N/A,TRUE,"Areas";#N/A,#N/A,TRUE,"Summary";#N/A,#N/A,TRUE,"Detail"}</definedName>
    <definedName localSheetId="16" name="wwwwwwwwwwww">{#N/A,#N/A,TRUE,"Front";#N/A,#N/A,TRUE,"Simple Letter";#N/A,#N/A,TRUE,"Inside";#N/A,#N/A,TRUE,"Contents";#N/A,#N/A,TRUE,"Basis";#N/A,#N/A,TRUE,"Inclusions";#N/A,#N/A,TRUE,"Exclusions";#N/A,#N/A,TRUE,"Areas";#N/A,#N/A,TRUE,"Summary";#N/A,#N/A,TRUE,"Detail"}</definedName>
    <definedName name="wwwwwwwwwwww">{#N/A,#N/A,TRUE,"Front";#N/A,#N/A,TRUE,"Simple Letter";#N/A,#N/A,TRUE,"Inside";#N/A,#N/A,TRUE,"Contents";#N/A,#N/A,TRUE,"Basis";#N/A,#N/A,TRUE,"Inclusions";#N/A,#N/A,TRUE,"Exclusions";#N/A,#N/A,TRUE,"Areas";#N/A,#N/A,TRUE,"Summary";#N/A,#N/A,TRUE,"Detail"}</definedName>
    <definedName localSheetId="11" name="xxx">{"COM",#N/A,FALSE,"800 10th"}</definedName>
    <definedName localSheetId="16" name="xxx">{"COM",#N/A,FALSE,"800 10th"}</definedName>
    <definedName name="xxx">{"COM",#N/A,FALSE,"800 10th"}</definedName>
    <definedName localSheetId="11" name="xxxxx">{#N/A,#N/A,TRUE,"Vergabe-Regeln";#N/A,#N/A,TRUE,"Baugruppen";#N/A,#N/A,TRUE,"Geräte";#N/A,#N/A,TRUE,"PC-Software";#N/A,#N/A,TRUE,"Software";#N/A,#N/A,TRUE,"SW-Reg";#N/A,#N/A,TRUE,"Dokumentation"}</definedName>
    <definedName localSheetId="16" name="xxxxx">{#N/A,#N/A,TRUE,"Vergabe-Regeln";#N/A,#N/A,TRUE,"Baugruppen";#N/A,#N/A,TRUE,"Geräte";#N/A,#N/A,TRUE,"PC-Software";#N/A,#N/A,TRUE,"Software";#N/A,#N/A,TRUE,"SW-Reg";#N/A,#N/A,TRUE,"Dokumentation"}</definedName>
    <definedName name="xxxxx">{#N/A,#N/A,TRUE,"Vergabe-Regeln";#N/A,#N/A,TRUE,"Baugruppen";#N/A,#N/A,TRUE,"Geräte";#N/A,#N/A,TRUE,"PC-Software";#N/A,#N/A,TRUE,"Software";#N/A,#N/A,TRUE,"SW-Reg";#N/A,#N/A,TRUE,"Dokumentation"}</definedName>
    <definedName localSheetId="11" name="xz">{#N/A,#N/A,TRUE,"Front";#N/A,#N/A,TRUE,"Simple Letter";#N/A,#N/A,TRUE,"Inside";#N/A,#N/A,TRUE,"Contents";#N/A,#N/A,TRUE,"Basis";#N/A,#N/A,TRUE,"Inclusions";#N/A,#N/A,TRUE,"Exclusions";#N/A,#N/A,TRUE,"Areas";#N/A,#N/A,TRUE,"Summary";#N/A,#N/A,TRUE,"Detail"}</definedName>
    <definedName localSheetId="16" name="xz">{#N/A,#N/A,TRUE,"Front";#N/A,#N/A,TRUE,"Simple Letter";#N/A,#N/A,TRUE,"Inside";#N/A,#N/A,TRUE,"Contents";#N/A,#N/A,TRUE,"Basis";#N/A,#N/A,TRUE,"Inclusions";#N/A,#N/A,TRUE,"Exclusions";#N/A,#N/A,TRUE,"Areas";#N/A,#N/A,TRUE,"Summary";#N/A,#N/A,TRUE,"Detail"}</definedName>
    <definedName name="xz">{#N/A,#N/A,TRUE,"Front";#N/A,#N/A,TRUE,"Simple Letter";#N/A,#N/A,TRUE,"Inside";#N/A,#N/A,TRUE,"Contents";#N/A,#N/A,TRUE,"Basis";#N/A,#N/A,TRUE,"Inclusions";#N/A,#N/A,TRUE,"Exclusions";#N/A,#N/A,TRUE,"Areas";#N/A,#N/A,TRUE,"Summary";#N/A,#N/A,TRUE,"Detail"}</definedName>
    <definedName localSheetId="11" name="YAKEEN">{#N/A,#N/A,TRUE,"Front";#N/A,#N/A,TRUE,"Simple Letter";#N/A,#N/A,TRUE,"Inside";#N/A,#N/A,TRUE,"Contents";#N/A,#N/A,TRUE,"Basis";#N/A,#N/A,TRUE,"Inclusions";#N/A,#N/A,TRUE,"Exclusions";#N/A,#N/A,TRUE,"Areas";#N/A,#N/A,TRUE,"Summary";#N/A,#N/A,TRUE,"Detail"}</definedName>
    <definedName localSheetId="16" name="YAKEEN">{#N/A,#N/A,TRUE,"Front";#N/A,#N/A,TRUE,"Simple Letter";#N/A,#N/A,TRUE,"Inside";#N/A,#N/A,TRUE,"Contents";#N/A,#N/A,TRUE,"Basis";#N/A,#N/A,TRUE,"Inclusions";#N/A,#N/A,TRUE,"Exclusions";#N/A,#N/A,TRUE,"Areas";#N/A,#N/A,TRUE,"Summary";#N/A,#N/A,TRUE,"Detail"}</definedName>
    <definedName name="YAKEEN">{#N/A,#N/A,TRUE,"Front";#N/A,#N/A,TRUE,"Simple Letter";#N/A,#N/A,TRUE,"Inside";#N/A,#N/A,TRUE,"Contents";#N/A,#N/A,TRUE,"Basis";#N/A,#N/A,TRUE,"Inclusions";#N/A,#N/A,TRUE,"Exclusions";#N/A,#N/A,TRUE,"Areas";#N/A,#N/A,TRUE,"Summary";#N/A,#N/A,TRUE,"Detail"}</definedName>
    <definedName localSheetId="11" name="yh">{#N/A,#N/A,TRUE,"Vergabe-Regeln";#N/A,#N/A,TRUE,"Baugruppen";#N/A,#N/A,TRUE,"Geräte";#N/A,#N/A,TRUE,"PC-Software";#N/A,#N/A,TRUE,"Software";#N/A,#N/A,TRUE,"SW-Reg";#N/A,#N/A,TRUE,"Dokumentation"}</definedName>
    <definedName localSheetId="16" name="yh">{#N/A,#N/A,TRUE,"Vergabe-Regeln";#N/A,#N/A,TRUE,"Baugruppen";#N/A,#N/A,TRUE,"Geräte";#N/A,#N/A,TRUE,"PC-Software";#N/A,#N/A,TRUE,"Software";#N/A,#N/A,TRUE,"SW-Reg";#N/A,#N/A,TRUE,"Dokumentation"}</definedName>
    <definedName name="yh">{#N/A,#N/A,TRUE,"Vergabe-Regeln";#N/A,#N/A,TRUE,"Baugruppen";#N/A,#N/A,TRUE,"Geräte";#N/A,#N/A,TRUE,"PC-Software";#N/A,#N/A,TRUE,"Software";#N/A,#N/A,TRUE,"SW-Reg";#N/A,#N/A,TRUE,"Dokumentation"}</definedName>
    <definedName localSheetId="11" name="yhj">{#N/A,#N/A,TRUE,"Front";#N/A,#N/A,TRUE,"Simple Letter";#N/A,#N/A,TRUE,"Inside";#N/A,#N/A,TRUE,"Contents";#N/A,#N/A,TRUE,"Basis";#N/A,#N/A,TRUE,"Inclusions";#N/A,#N/A,TRUE,"Exclusions";#N/A,#N/A,TRUE,"Areas";#N/A,#N/A,TRUE,"Summary";#N/A,#N/A,TRUE,"Detail"}</definedName>
    <definedName localSheetId="16" name="yhj">{#N/A,#N/A,TRUE,"Front";#N/A,#N/A,TRUE,"Simple Letter";#N/A,#N/A,TRUE,"Inside";#N/A,#N/A,TRUE,"Contents";#N/A,#N/A,TRUE,"Basis";#N/A,#N/A,TRUE,"Inclusions";#N/A,#N/A,TRUE,"Exclusions";#N/A,#N/A,TRUE,"Areas";#N/A,#N/A,TRUE,"Summary";#N/A,#N/A,TRUE,"Detail"}</definedName>
    <definedName name="yhj">{#N/A,#N/A,TRUE,"Front";#N/A,#N/A,TRUE,"Simple Letter";#N/A,#N/A,TRUE,"Inside";#N/A,#N/A,TRUE,"Contents";#N/A,#N/A,TRUE,"Basis";#N/A,#N/A,TRUE,"Inclusions";#N/A,#N/A,TRUE,"Exclusions";#N/A,#N/A,TRUE,"Areas";#N/A,#N/A,TRUE,"Summary";#N/A,#N/A,TRUE,"Detail"}</definedName>
    <definedName localSheetId="11" name="ythtt">{#N/A,#N/A,TRUE,"Front";#N/A,#N/A,TRUE,"Simple Letter";#N/A,#N/A,TRUE,"Inside";#N/A,#N/A,TRUE,"Contents";#N/A,#N/A,TRUE,"Basis";#N/A,#N/A,TRUE,"Inclusions";#N/A,#N/A,TRUE,"Exclusions";#N/A,#N/A,TRUE,"Areas";#N/A,#N/A,TRUE,"Summary";#N/A,#N/A,TRUE,"Detail"}</definedName>
    <definedName localSheetId="16" name="ythtt">{#N/A,#N/A,TRUE,"Front";#N/A,#N/A,TRUE,"Simple Letter";#N/A,#N/A,TRUE,"Inside";#N/A,#N/A,TRUE,"Contents";#N/A,#N/A,TRUE,"Basis";#N/A,#N/A,TRUE,"Inclusions";#N/A,#N/A,TRUE,"Exclusions";#N/A,#N/A,TRUE,"Areas";#N/A,#N/A,TRUE,"Summary";#N/A,#N/A,TRUE,"Detail"}</definedName>
    <definedName name="ythtt">{#N/A,#N/A,TRUE,"Front";#N/A,#N/A,TRUE,"Simple Letter";#N/A,#N/A,TRUE,"Inside";#N/A,#N/A,TRUE,"Contents";#N/A,#N/A,TRUE,"Basis";#N/A,#N/A,TRUE,"Inclusions";#N/A,#N/A,TRUE,"Exclusions";#N/A,#N/A,TRUE,"Areas";#N/A,#N/A,TRUE,"Summary";#N/A,#N/A,TRUE,"Detail"}</definedName>
    <definedName localSheetId="11" name="YU">{#N/A,#N/A,TRUE,"Front";#N/A,#N/A,TRUE,"Simple Letter";#N/A,#N/A,TRUE,"Inside";#N/A,#N/A,TRUE,"Contents";#N/A,#N/A,TRUE,"Basis";#N/A,#N/A,TRUE,"Inclusions";#N/A,#N/A,TRUE,"Exclusions";#N/A,#N/A,TRUE,"Areas";#N/A,#N/A,TRUE,"Summary";#N/A,#N/A,TRUE,"Detail"}</definedName>
    <definedName localSheetId="16" name="YU">{#N/A,#N/A,TRUE,"Front";#N/A,#N/A,TRUE,"Simple Letter";#N/A,#N/A,TRUE,"Inside";#N/A,#N/A,TRUE,"Contents";#N/A,#N/A,TRUE,"Basis";#N/A,#N/A,TRUE,"Inclusions";#N/A,#N/A,TRUE,"Exclusions";#N/A,#N/A,TRUE,"Areas";#N/A,#N/A,TRUE,"Summary";#N/A,#N/A,TRUE,"Detail"}</definedName>
    <definedName name="YU">{#N/A,#N/A,TRUE,"Front";#N/A,#N/A,TRUE,"Simple Letter";#N/A,#N/A,TRUE,"Inside";#N/A,#N/A,TRUE,"Contents";#N/A,#N/A,TRUE,"Basis";#N/A,#N/A,TRUE,"Inclusions";#N/A,#N/A,TRUE,"Exclusions";#N/A,#N/A,TRUE,"Areas";#N/A,#N/A,TRUE,"Summary";#N/A,#N/A,TRUE,"Detail"}</definedName>
    <definedName localSheetId="11" name="yuh">{#N/A,#N/A,TRUE,"Front";#N/A,#N/A,TRUE,"Simple Letter";#N/A,#N/A,TRUE,"Inside";#N/A,#N/A,TRUE,"Contents";#N/A,#N/A,TRUE,"Basis";#N/A,#N/A,TRUE,"Inclusions";#N/A,#N/A,TRUE,"Exclusions";#N/A,#N/A,TRUE,"Areas";#N/A,#N/A,TRUE,"Summary";#N/A,#N/A,TRUE,"Detail"}</definedName>
    <definedName localSheetId="16" name="yuh">{#N/A,#N/A,TRUE,"Front";#N/A,#N/A,TRUE,"Simple Letter";#N/A,#N/A,TRUE,"Inside";#N/A,#N/A,TRUE,"Contents";#N/A,#N/A,TRUE,"Basis";#N/A,#N/A,TRUE,"Inclusions";#N/A,#N/A,TRUE,"Exclusions";#N/A,#N/A,TRUE,"Areas";#N/A,#N/A,TRUE,"Summary";#N/A,#N/A,TRUE,"Detail"}</definedName>
    <definedName name="yuh">{#N/A,#N/A,TRUE,"Front";#N/A,#N/A,TRUE,"Simple Letter";#N/A,#N/A,TRUE,"Inside";#N/A,#N/A,TRUE,"Contents";#N/A,#N/A,TRUE,"Basis";#N/A,#N/A,TRUE,"Inclusions";#N/A,#N/A,TRUE,"Exclusions";#N/A,#N/A,TRUE,"Areas";#N/A,#N/A,TRUE,"Summary";#N/A,#N/A,TRUE,"Detail"}</definedName>
    <definedName localSheetId="11" name="YY">{"View1",#N/A,FALSE,"Sheet1";"View2",#N/A,FALSE,"Sheet1";"View3",#N/A,FALSE,"Sheet1";"View4",#N/A,FALSE,"Sheet1"}</definedName>
    <definedName localSheetId="16" name="YY">{"View1",#N/A,FALSE,"Sheet1";"View2",#N/A,FALSE,"Sheet1";"View3",#N/A,FALSE,"Sheet1";"View4",#N/A,FALSE,"Sheet1"}</definedName>
    <definedName name="YY">{"View1",#N/A,FALSE,"Sheet1";"View2",#N/A,FALSE,"Sheet1";"View3",#N/A,FALSE,"Sheet1";"View4",#N/A,FALSE,"Sheet1"}</definedName>
    <definedName localSheetId="11" name="yyy">{#N/A,#N/A,FALSE,"Table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6" name="yyy">{#N/A,#N/A,FALSE,"Table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yyy">{#N/A,#N/A,FALSE,"Table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localSheetId="11" name="z">{#N/A,#N/A,TRUE,"Front";#N/A,#N/A,TRUE,"Simple Letter";#N/A,#N/A,TRUE,"Inside";#N/A,#N/A,TRUE,"Contents";#N/A,#N/A,TRUE,"Basis";#N/A,#N/A,TRUE,"Inclusions";#N/A,#N/A,TRUE,"Exclusions";#N/A,#N/A,TRUE,"Areas";#N/A,#N/A,TRUE,"Summary";#N/A,#N/A,TRUE,"Detail"}</definedName>
    <definedName localSheetId="16" name="z">{#N/A,#N/A,TRUE,"Front";#N/A,#N/A,TRUE,"Simple Letter";#N/A,#N/A,TRUE,"Inside";#N/A,#N/A,TRUE,"Contents";#N/A,#N/A,TRUE,"Basis";#N/A,#N/A,TRUE,"Inclusions";#N/A,#N/A,TRUE,"Exclusions";#N/A,#N/A,TRUE,"Areas";#N/A,#N/A,TRUE,"Summary";#N/A,#N/A,TRUE,"Detail"}</definedName>
    <definedName name="z">{#N/A,#N/A,TRUE,"Front";#N/A,#N/A,TRUE,"Simple Letter";#N/A,#N/A,TRUE,"Inside";#N/A,#N/A,TRUE,"Contents";#N/A,#N/A,TRUE,"Basis";#N/A,#N/A,TRUE,"Inclusions";#N/A,#N/A,TRUE,"Exclusions";#N/A,#N/A,TRUE,"Areas";#N/A,#N/A,TRUE,"Summary";#N/A,#N/A,TRUE,"Detail"}</definedName>
    <definedName localSheetId="11" name="z_1">{#N/A,#N/A,TRUE,"Front";#N/A,#N/A,TRUE,"Simple Letter";#N/A,#N/A,TRUE,"Inside";#N/A,#N/A,TRUE,"Contents";#N/A,#N/A,TRUE,"Basis";#N/A,#N/A,TRUE,"Inclusions";#N/A,#N/A,TRUE,"Exclusions";#N/A,#N/A,TRUE,"Areas";#N/A,#N/A,TRUE,"Summary";#N/A,#N/A,TRUE,"Detail"}</definedName>
    <definedName localSheetId="16" name="z_1">{#N/A,#N/A,TRUE,"Front";#N/A,#N/A,TRUE,"Simple Letter";#N/A,#N/A,TRUE,"Inside";#N/A,#N/A,TRUE,"Contents";#N/A,#N/A,TRUE,"Basis";#N/A,#N/A,TRUE,"Inclusions";#N/A,#N/A,TRUE,"Exclusions";#N/A,#N/A,TRUE,"Areas";#N/A,#N/A,TRUE,"Summary";#N/A,#N/A,TRUE,"Detail"}</definedName>
    <definedName name="z_1">{#N/A,#N/A,TRUE,"Front";#N/A,#N/A,TRUE,"Simple Letter";#N/A,#N/A,TRUE,"Inside";#N/A,#N/A,TRUE,"Contents";#N/A,#N/A,TRUE,"Basis";#N/A,#N/A,TRUE,"Inclusions";#N/A,#N/A,TRUE,"Exclusions";#N/A,#N/A,TRUE,"Areas";#N/A,#N/A,TRUE,"Summary";#N/A,#N/A,TRUE,"Detail"}</definedName>
    <definedName localSheetId="11" name="Z_32DE5C65_0ED6_11D3_A535_008048FCDF23_.wvu.Cols">#REF!,#REF!,#REF!,#REF!,#REF!,#REF!</definedName>
    <definedName name="Z_32DE5C65_0ED6_11D3_A535_008048FCDF23_.wvu.Cols">#REF!,#REF!,#REF!,#REF!,#REF!,#REF!</definedName>
    <definedName localSheetId="11" name="Z_5A4CDE39_BC84_48C0_8208_6970E7A71896_.wvu.Cols">#REF!,#REF!,#REF!</definedName>
    <definedName name="Z_5A4CDE39_BC84_48C0_8208_6970E7A71896_.wvu.Cols">#REF!,#REF!,#REF!</definedName>
    <definedName localSheetId="11" name="Z_64FBE21F_D610_4122_B662_C1CA556F0E6B_.wvu.Rows">#REF!,#REF!</definedName>
    <definedName name="Z_64FBE21F_D610_4122_B662_C1CA556F0E6B_.wvu.Rows">#REF!,#REF!</definedName>
    <definedName name="Z_8FCC9949_BB10_48DD_835F_9D6E68B3AE12_.wvu.Rows">#REF!,#REF!</definedName>
    <definedName localSheetId="11" name="Z_B69AE2F6_CB28_11D2_A535_008048FCDF23_.wvu.Cols">#REF!,#REF!,#REF!,#REF!,#REF!,#REF!</definedName>
    <definedName name="Z_B69AE2F6_CB28_11D2_A535_008048FCDF23_.wvu.Cols">#REF!,#REF!,#REF!,#REF!,#REF!,#REF!</definedName>
    <definedName localSheetId="11" name="Z_B69AE2F6_CB28_11D2_A535_008048FCDF23_.wvu.Rows">#REF!,#REF!</definedName>
    <definedName name="Z_B69AE2F6_CB28_11D2_A535_008048FCDF23_.wvu.Rows">#REF!,#REF!</definedName>
    <definedName localSheetId="11" name="Z_F56F135F_44F3_478B_BCC3_5E739B702BEF_.wvu.PrintTitles">#REF!,#REF!</definedName>
    <definedName name="Z_F56F135F_44F3_478B_BCC3_5E739B702BEF_.wvu.PrintTitles">#REF!,#REF!</definedName>
    <definedName localSheetId="11" name="zc">{#N/A,#N/A,TRUE,"Front";#N/A,#N/A,TRUE,"Simple Letter";#N/A,#N/A,TRUE,"Inside";#N/A,#N/A,TRUE,"Contents";#N/A,#N/A,TRUE,"Basis";#N/A,#N/A,TRUE,"Inclusions";#N/A,#N/A,TRUE,"Exclusions";#N/A,#N/A,TRUE,"Areas";#N/A,#N/A,TRUE,"Summary";#N/A,#N/A,TRUE,"Detail"}</definedName>
    <definedName localSheetId="16" name="zc">{#N/A,#N/A,TRUE,"Front";#N/A,#N/A,TRUE,"Simple Letter";#N/A,#N/A,TRUE,"Inside";#N/A,#N/A,TRUE,"Contents";#N/A,#N/A,TRUE,"Basis";#N/A,#N/A,TRUE,"Inclusions";#N/A,#N/A,TRUE,"Exclusions";#N/A,#N/A,TRUE,"Areas";#N/A,#N/A,TRUE,"Summary";#N/A,#N/A,TRUE,"Detail"}</definedName>
    <definedName name="zc">{#N/A,#N/A,TRUE,"Front";#N/A,#N/A,TRUE,"Simple Letter";#N/A,#N/A,TRUE,"Inside";#N/A,#N/A,TRUE,"Contents";#N/A,#N/A,TRUE,"Basis";#N/A,#N/A,TRUE,"Inclusions";#N/A,#N/A,TRUE,"Exclusions";#N/A,#N/A,TRUE,"Areas";#N/A,#N/A,TRUE,"Summary";#N/A,#N/A,TRUE,"Detail"}</definedName>
    <definedName localSheetId="11" name="ZENANA">{#N/A,#N/A,TRUE,"Front";#N/A,#N/A,TRUE,"Simple Letter";#N/A,#N/A,TRUE,"Inside";#N/A,#N/A,TRUE,"Contents";#N/A,#N/A,TRUE,"Basis";#N/A,#N/A,TRUE,"Inclusions";#N/A,#N/A,TRUE,"Exclusions";#N/A,#N/A,TRUE,"Areas";#N/A,#N/A,TRUE,"Summary";#N/A,#N/A,TRUE,"Detail"}</definedName>
    <definedName localSheetId="16" name="ZENANA">{#N/A,#N/A,TRUE,"Front";#N/A,#N/A,TRUE,"Simple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localSheetId="11" name="zxc">{#N/A,#N/A,FALSE,"견적대비-2"}</definedName>
    <definedName localSheetId="16" name="zxc">{#N/A,#N/A,FALSE,"견적대비-2"}</definedName>
    <definedName name="zxc">{#N/A,#N/A,FALSE,"견적대비-2"}</definedName>
    <definedName localSheetId="11" name="zxgsdfg">{"'Bill No. 7'!$A$1:$G$32"}</definedName>
    <definedName localSheetId="16" name="zxgsdfg">{"'Bill No. 7'!$A$1:$G$32"}</definedName>
    <definedName name="zxgsdfg">{"'Bill No. 7'!$A$1:$G$32"}</definedName>
    <definedName localSheetId="11" name="zzzz">{"Commish",#N/A,FALSE,"LAWTC"}</definedName>
    <definedName localSheetId="16" name="zzzz">{"Commish",#N/A,FALSE,"LAWTC"}</definedName>
    <definedName name="zzzz">{"Commish",#N/A,FALSE,"LAWTC"}</definedName>
    <definedName name="tender">#REF!</definedName>
    <definedName localSheetId="8" name="RCArea">#REF!</definedName>
    <definedName name="_Dist_Bin">#REF!</definedName>
    <definedName name="TaxCalculation">#REF!</definedName>
    <definedName name="__123Graph_LBL_B">#REF!</definedName>
    <definedName name="ddd">#REF!</definedName>
    <definedName name="sadfdasf">#REF!</definedName>
    <definedName localSheetId="8" name="Blank7">#REF!</definedName>
    <definedName localSheetId="8" name="Z_152A3067_56C8_11D2_BFAA_0080C73019B8_.wvu.PrintTitles">#REF!</definedName>
    <definedName localSheetId="8" name="AA.Report.Files">#REF!</definedName>
    <definedName name="thrr">#REF!</definedName>
    <definedName name="Z_2F812E49_D9ED_4A73_993E_B0274CCF839A_.wvu.Cols">#REF!</definedName>
    <definedName name="e">#REF!</definedName>
    <definedName localSheetId="8" name="DFF">#REF!</definedName>
    <definedName name="Z_55AEA452_4171_4D48_8787_D50A0BAB711B_.wvu.Cols">#REF!</definedName>
    <definedName name="__123Graph_A">#REF!</definedName>
    <definedName name="Z_7ED649E3_0524_11D2_8C52_0080C719627A_.wvu.PrintArea">#REF!</definedName>
    <definedName name="dqw">#REF!</definedName>
    <definedName name="Z_4DEAB16A_1665_11D2_BFA9_0080C73019B8_.wvu.PrintArea">#REF!</definedName>
    <definedName name="DWPRICE">#REF!</definedName>
    <definedName localSheetId="8" name="__123Graph_ACURVE">#REF!</definedName>
    <definedName localSheetId="8" name="_6__123Graph_XService_Expense">#REF!</definedName>
    <definedName name="Z_2F812E49_D9ED_4A73_993E_B0274CCF839A_.wvu.PrintArea">#REF!</definedName>
    <definedName localSheetId="8" name="__123Graph_ASummary">#REF!</definedName>
    <definedName name="rwe">#REF!</definedName>
    <definedName localSheetId="8" name="Z_01EEECA8_52E8_4BA6_B221_CB6D3C468C80_.wvu.Cols">#REF!</definedName>
    <definedName name="ggg">#REF!</definedName>
    <definedName name="っｋ">#REF!</definedName>
    <definedName name="__123Graph_AIncome">#REF!</definedName>
    <definedName name="Z_3CD90F23_1FB7_11D2_BFA9_0080C73019B8_.wvu.PrintArea">#REF!</definedName>
    <definedName name="site.ref">#REF!</definedName>
    <definedName localSheetId="8" name="CSDCSDSAS">#REF!</definedName>
    <definedName name="_21">#REF!</definedName>
    <definedName name="_Regression_X">#REF!</definedName>
    <definedName localSheetId="8" name="CompanyName2">#REF!</definedName>
    <definedName localSheetId="8" name="Z_1337E53C_970D_4073_B72A_371A64539D54_.wvu.Cols">#REF!</definedName>
    <definedName name="Casual">#REF!</definedName>
    <definedName name="soasia">#REF!</definedName>
    <definedName name="dsfj">#REF!</definedName>
    <definedName localSheetId="8" name="__key2">#REF!</definedName>
    <definedName name="Blank4">#REF!</definedName>
    <definedName localSheetId="8" name="_Parse_Out">#REF!</definedName>
    <definedName localSheetId="8" name="Z_786D6B23_1FA4_11D2_BFA9_0080C73019B8_.wvu.PrintTitles">#REF!</definedName>
    <definedName name="LKNNH">#REF!</definedName>
    <definedName name="__123Graph_ACURVE">#REF!</definedName>
    <definedName name="Z_821080B5_A53F_46D5_A7A8_C550E9A6DB8E_.wvu.Rows">#REF!</definedName>
    <definedName localSheetId="8" name="kyd.ChngCell.01.">#REF!</definedName>
    <definedName name="eeeee">#REF!</definedName>
    <definedName localSheetId="8" name="Z_AE45FBA4_0437_11D2_8C52_0080C719627A_.wvu.PrintTitles">#REF!</definedName>
    <definedName localSheetId="8" name="_2__123Graph_AService_Expense">#REF!</definedName>
    <definedName localSheetId="8" name="Z_1DB5E89F_5549_11D2_BFAA_0080C73019B8_.wvu.PrintArea">#REF!</definedName>
    <definedName localSheetId="8" name="asdfsadf">#REF!</definedName>
    <definedName localSheetId="8" name="__123Graph_APAY">#REF!</definedName>
    <definedName name="OrderTable">#REF!</definedName>
    <definedName localSheetId="8" name="fgfdg">#REF!</definedName>
    <definedName localSheetId="8" name="ffjfjfjfj">#REF!</definedName>
    <definedName localSheetId="8" name="SSWEWE">#REF!</definedName>
    <definedName name="rule">#REF!</definedName>
    <definedName localSheetId="8" name="Z_2F812E49_D9ED_4A73_993E_B0274CCF839A_.wvu.Cols">#REF!</definedName>
    <definedName name="Z_786D6B23_1FA4_11D2_BFA9_0080C73019B8_.wvu.PrintArea">#REF!</definedName>
    <definedName name="hjuj">#REF!</definedName>
    <definedName name="display_area_2">#REF!</definedName>
    <definedName name="crsr">#REF!</definedName>
    <definedName name="wwwww">#REF!</definedName>
    <definedName localSheetId="8" name="qd">#REF!</definedName>
    <definedName name="_Dist_Values">#REF!</definedName>
    <definedName localSheetId="8" name="wwwww">#REF!</definedName>
    <definedName name="BH">#REF!</definedName>
    <definedName name="range">#REF!</definedName>
    <definedName name="_11">#REF!</definedName>
    <definedName localSheetId="8" name="__123Graph_XPAY">#REF!</definedName>
    <definedName name="kyd.ChngCell.01.BKC">#REF!</definedName>
    <definedName name="_2__123Graph_AChart_1Q">#REF!</definedName>
    <definedName localSheetId="8" name="__123Graph_A">#REF!</definedName>
    <definedName localSheetId="8" name="__IntlFixupTable">#REF!</definedName>
    <definedName name="SSWEWE">#REF!</definedName>
    <definedName name="sdf">#REF!</definedName>
    <definedName name="Z_1337E53C_970D_4073_B72A_371A64539D54_.wvu.Cols">#REF!</definedName>
    <definedName localSheetId="8" name="kyd.ElementList.01.">#REF!</definedName>
    <definedName name="FCode">#REF!</definedName>
    <definedName localSheetId="8" name="_hvac">#REF!</definedName>
    <definedName localSheetId="8" name="Z_011C08A3_0443_11D2_8C52_0080C719627A_.wvu.PrintTitles">#REF!</definedName>
    <definedName localSheetId="8" name="Z_152A3067_56C8_11D2_BFAA_0080C73019B8_.wvu.PrintArea">#REF!</definedName>
    <definedName name="Z_152A3067_56C8_11D2_BFAA_0080C73019B8_.wvu.PrintTitles">#REF!</definedName>
    <definedName name="__123Graph_LBL_A">#REF!</definedName>
    <definedName localSheetId="8" name="fill">#REF!</definedName>
    <definedName localSheetId="8" name="__key1">#REF!</definedName>
    <definedName name="Z_011C08A3_0443_11D2_8C52_0080C719627A_.wvu.PrintArea">#REF!</definedName>
    <definedName localSheetId="8" name="Z_7ED649E3_0524_11D2_8C52_0080C719627A_.wvu.PrintArea">#REF!</definedName>
    <definedName name="kyd.ElementList.01.">#REF!</definedName>
    <definedName localSheetId="8" name="Z_1337E53C_970D_4073_B72A_371A64539D54_.wvu.PrintArea">#REF!</definedName>
    <definedName localSheetId="8" name="Show.Acct.Update.Warning">#REF!</definedName>
    <definedName name="afafrehytkyu">#REF!</definedName>
    <definedName localSheetId="8" name="っｋ">#REF!</definedName>
    <definedName name="MATER">#REF!</definedName>
    <definedName name="data1">#REF!</definedName>
    <definedName name="_1__123Graph_AAdmin_Expenses">#REF!</definedName>
    <definedName localSheetId="8" name="Blank5">#REF!</definedName>
    <definedName name="Z_152A3067_56C8_11D2_BFAA_0080C73019B8_.wvu.PrintArea">#REF!</definedName>
    <definedName name="hhhhhh">#REF!</definedName>
    <definedName localSheetId="8" name="Blank8">#REF!</definedName>
    <definedName name="qd">#REF!</definedName>
    <definedName name="_Parse_Out">#REF!</definedName>
    <definedName localSheetId="8" name="accomation">#REF!</definedName>
    <definedName name="job.no">#REF!</definedName>
    <definedName localSheetId="8" name="DateRangeCompMain">#REF!</definedName>
    <definedName name="parse">#REF!</definedName>
    <definedName name="_5__123Graph_XCHART_3">#REF!</definedName>
    <definedName localSheetId="8" name="Z_011C08A3_0443_11D2_8C52_0080C719627A_.wvu.PrintArea">#REF!</definedName>
    <definedName name="_4__123Graph_BCHART_4">#REF!</definedName>
    <definedName name="schedule.nos">#REF!</definedName>
    <definedName localSheetId="8" name="ZZZZZZZZZZZZZZ">#REF!</definedName>
    <definedName localSheetId="8" name="_3__123Graph_AChart_1Q">#REF!</definedName>
    <definedName name="fds">#REF!</definedName>
    <definedName localSheetId="8" name="Blank3">#REF!</definedName>
    <definedName name="sssss">#REF!</definedName>
    <definedName name="Database.File">#REF!</definedName>
    <definedName name="__123Graph_F">#REF!</definedName>
    <definedName name="_1__123Graph_AChart_1AJ">#REF!</definedName>
    <definedName name="fill.">#REF!</definedName>
    <definedName name="__123Graph_ACURRENT">#REF!</definedName>
    <definedName name="asdasddfguer">#REF!</definedName>
    <definedName localSheetId="8" name="Z_4DEAB16A_1665_11D2_BFA9_0080C73019B8_.wvu.PrintTitles">#REF!</definedName>
    <definedName name="CompRange1Main">#REF!</definedName>
    <definedName localSheetId="8" name="__123Graph_XCURVE">#REF!</definedName>
    <definedName name="Z_8FCC9949_BB10_48DD_835F_9D6E68B3AE12_.wvu.PrintTitles">#REF!</definedName>
    <definedName name="prepared.by">#REF!</definedName>
    <definedName name="RA.Quo">#REF!</definedName>
    <definedName name="q">#REF!</definedName>
    <definedName name="fill">#REF!</definedName>
    <definedName name="_">#REF!</definedName>
    <definedName name="Blank7">#REF!</definedName>
    <definedName name="HR">#REF!</definedName>
    <definedName name="__123Graph_C">#REF!</definedName>
    <definedName name="extra">#REF!</definedName>
    <definedName name="kyd.ElementList01.BKC">#REF!</definedName>
    <definedName name="d">#REF!</definedName>
    <definedName name="copy">#REF!</definedName>
    <definedName name="Blank3">#REF!</definedName>
    <definedName localSheetId="8" name="_1__123Graph_AAdmin_Expenses">#REF!</definedName>
    <definedName name="___key2">#REF!</definedName>
    <definedName name="CSDCSDSAS">#REF!</definedName>
    <definedName localSheetId="8" name="_Regression_X">#REF!</definedName>
    <definedName name="CompRange2Main">#REF!</definedName>
    <definedName name="__key1">#REF!</definedName>
    <definedName localSheetId="8" name="Database.File">#REF!</definedName>
    <definedName name="__123Graph_BSummary">#REF!</definedName>
    <definedName name="wee">#REF!</definedName>
    <definedName name="tbl_ProdInfo">#REF!</definedName>
    <definedName localSheetId="8" name="Z_F56F135F_44F3_478B_BCC3_5E739B702BEF_.wvu.Cols">#REF!</definedName>
    <definedName name="_4__123Graph_BChart_1Q">#REF!</definedName>
    <definedName name="AA.Report.Files">#REF!</definedName>
    <definedName name="Z_AE45FBA4_0437_11D2_8C52_0080C719627A_.wvu.PrintTitles">#REF!</definedName>
    <definedName localSheetId="8" name="Casual">#REF!</definedName>
    <definedName localSheetId="8" name="Z_1DB5E89F_5549_11D2_BFAA_0080C73019B8_.wvu.PrintTitles">#REF!</definedName>
    <definedName name="_6__123Graph_XService_Expense">#REF!</definedName>
    <definedName name="crsr1">#REF!</definedName>
    <definedName localSheetId="8" name="__123Graph_X">#REF!</definedName>
    <definedName name="ffjfjfjfj">#REF!</definedName>
    <definedName name="sfdgfd">#REF!</definedName>
    <definedName name="COMP">#REF!</definedName>
    <definedName localSheetId="8" name="assadg">#REF!</definedName>
    <definedName localSheetId="8" name="kyd.ElementList01.BKC">#REF!</definedName>
    <definedName name="__123Graph_XIncome">#REF!</definedName>
    <definedName name="_1__123Graph_ACHART_3">#REF!</definedName>
    <definedName name="CIRCUITMAINS">#REF!</definedName>
    <definedName localSheetId="8" name="__123Graph_XIncome">#REF!</definedName>
    <definedName name="__123Graph_X">#REF!</definedName>
    <definedName name="_Fill1">#REF!</definedName>
    <definedName name="_2__123Graph_ACHART_4">#REF!</definedName>
    <definedName name="_Table1_Out">#REF!</definedName>
    <definedName name="Z_7ED649E3_0524_11D2_8C52_0080C719627A_.wvu.PrintTitles">#REF!</definedName>
    <definedName name="fdsf">#REF!</definedName>
    <definedName name="data3">#REF!</definedName>
    <definedName name="_Key2">#REF!</definedName>
    <definedName localSheetId="8" name="_Sort">#REF!</definedName>
    <definedName name="dfzc">#REF!</definedName>
    <definedName localSheetId="8" name="COMP">#REF!</definedName>
    <definedName name="Z_89FC4C3A_6586_42BA_B0E6_F0959042E6A0_.wvu.Rows">#REF!</definedName>
    <definedName name="__123Graph_E">#REF!</definedName>
    <definedName localSheetId="8" name="fdsf">#REF!</definedName>
    <definedName name="Z_1DB5E89F_5549_11D2_BFAA_0080C73019B8_.wvu.PrintTitles">#REF!</definedName>
    <definedName name="_Table2_In2">#REF!</definedName>
    <definedName localSheetId="8" name="_3__123Graph_BChart_1Q">#REF!</definedName>
    <definedName localSheetId="8" name="_Table2_Out">#REF!</definedName>
    <definedName name="sggg">#REF!</definedName>
    <definedName localSheetId="8" name="TaxCalculation">#REF!</definedName>
    <definedName name="Z_AE45FBA4_0437_11D2_8C52_0080C719627A_.wvu.PrintArea">#REF!</definedName>
    <definedName name="BG">#REF!</definedName>
    <definedName localSheetId="8" name="_Key1">#REF!</definedName>
    <definedName localSheetId="8" name="Product">#REF!</definedName>
    <definedName name="Z_786D6B23_1FA4_11D2_BFA9_0080C73019B8_.wvu.PrintTitles">#REF!</definedName>
    <definedName localSheetId="8" name="_Table2_In2">#REF!</definedName>
    <definedName name="Z_C3231765_14B7_4CD3_9390_0558111051D6_.wvu.Cols">#REF!</definedName>
    <definedName name="dr">#REF!</definedName>
    <definedName name="_2__123Graph_AService_Expense">#REF!</definedName>
    <definedName localSheetId="8" name="HiddenRows">#REF!</definedName>
    <definedName localSheetId="8" name="_5__123Graph_XAdmin_Expenses">#REF!</definedName>
    <definedName name="_3__123Graph_BAdmin_Expenses">#REF!</definedName>
    <definedName localSheetId="8" name="Z_786D6B23_1FA4_11D2_BFA9_0080C73019B8_.wvu.PrintArea">#REF!</definedName>
    <definedName name="_123">#REF!</definedName>
    <definedName name="_2__123Graph_AChart_1AJ">#REF!</definedName>
    <definedName name="_Table1_In1">#REF!</definedName>
    <definedName localSheetId="8" name="CENTER">#REF!</definedName>
    <definedName localSheetId="8" name="CompRange2Main">#REF!</definedName>
    <definedName name="fgh">#REF!</definedName>
    <definedName localSheetId="8" name="display_area_2">#REF!</definedName>
    <definedName name="_6__123Graph_XCHART_4">#REF!</definedName>
    <definedName localSheetId="8" name="_Fill1">#REF!</definedName>
    <definedName name="DFF">#REF!</definedName>
    <definedName localSheetId="8" name="_Table1_Out">#REF!</definedName>
    <definedName localSheetId="8" name="ProdForm">#REF!</definedName>
    <definedName name="DWE">#REF!</definedName>
    <definedName name="HiddenRows">#REF!</definedName>
    <definedName localSheetId="8" name="_1__123Graph_AChart_1AJ">#REF!</definedName>
    <definedName name="BJ">#REF!</definedName>
    <definedName name="Z_E61184E6_4A82_48AD_BD46_AD03682B9E61_.wvu.Rows">#REF!</definedName>
    <definedName name="crsr3">#REF!</definedName>
    <definedName localSheetId="8" name="_Fill">#REF!</definedName>
    <definedName localSheetId="8" name="zzzzzzzzzzzz">#REF!</definedName>
    <definedName localSheetId="8" name="_3__123Graph_BAdmin_Expenses">#REF!</definedName>
    <definedName localSheetId="8" name="File.Type">#REF!</definedName>
    <definedName localSheetId="8" name="Z_3CD90F23_1FB7_11D2_BFA9_0080C73019B8_.wvu.PrintArea">#REF!</definedName>
    <definedName localSheetId="8" name="Z_1337E53C_970D_4073_B72A_371A64539D54_.wvu.Rows">#REF!</definedName>
    <definedName name="Z_1337E53C_970D_4073_B72A_371A64539D54_.wvu.PrintArea">#REF!</definedName>
    <definedName name="asdfsadf">#REF!</definedName>
    <definedName name="Blank6">#REF!</definedName>
    <definedName name="__key2">#REF!</definedName>
    <definedName name="shape.codes">#REF!</definedName>
    <definedName name="sgrg">#REF!</definedName>
    <definedName name="BE">#REF!</definedName>
    <definedName name="BF">#REF!</definedName>
    <definedName name="_Sort">#REF!</definedName>
    <definedName name="sdad">#REF!</definedName>
    <definedName localSheetId="8" name="Z_3CD90F23_1FB7_11D2_BFA9_0080C73019B8_.wvu.PrintTitles">#REF!</definedName>
    <definedName name="_Table2_In1">#REF!</definedName>
    <definedName name="LIGHTING">#REF!</definedName>
    <definedName localSheetId="8" name="_Table2_In1">#REF!</definedName>
    <definedName name="accomation">#REF!</definedName>
    <definedName name="BC">#REF!</definedName>
    <definedName localSheetId="8" name="Nitin">#REF!</definedName>
    <definedName localSheetId="8" name="__123Graph_BIncome">#REF!</definedName>
    <definedName localSheetId="8" name="_GC">#REF!</definedName>
    <definedName name="SpecialPrice">#REF!</definedName>
    <definedName localSheetId="8" name="SpecialPrice">#REF!</definedName>
    <definedName localSheetId="8" name="esf">#REF!</definedName>
    <definedName localSheetId="8" name="kyd.ChngCell.01.BKC">#REF!</definedName>
    <definedName localSheetId="8" name="Z_2F812E49_D9ED_4A73_993E_B0274CCF839A_.wvu.PrintArea">#REF!</definedName>
    <definedName name="Show.Acct.Update.Warning">#REF!</definedName>
    <definedName localSheetId="8" name="soo">#REF!</definedName>
    <definedName name="QQQQQ">#REF!</definedName>
    <definedName name="data2">#REF!</definedName>
    <definedName name="_GC">#REF!</definedName>
    <definedName name="asdfsa">#REF!</definedName>
    <definedName localSheetId="8" name="fil">#REF!</definedName>
    <definedName name="mak">#REF!</definedName>
    <definedName name="_Regression_Y">#REF!</definedName>
    <definedName name="_5__123Graph_XAdmin_Expenses">#REF!</definedName>
    <definedName name="_4__123Graph_BService_Expense">#REF!</definedName>
    <definedName localSheetId="8" name="Blank6">#REF!</definedName>
    <definedName localSheetId="8" name="sgrg">#REF!</definedName>
    <definedName name="Z_01EEECA8_52E8_4BA6_B221_CB6D3C468C80_.wvu.Cols">#REF!</definedName>
    <definedName name="AA.Reports.Available">#REF!</definedName>
    <definedName name="kyd.ChngCell.01.">#REF!</definedName>
    <definedName name="__123Graph_D">#REF!</definedName>
    <definedName name="ARUN">#REF!</definedName>
    <definedName localSheetId="8" name="sadfdasf">#REF!</definedName>
    <definedName localSheetId="8" name="tbl_ProdInfo">#REF!</definedName>
    <definedName localSheetId="8" name="___key2">#REF!</definedName>
    <definedName name="__123Graph_APAY">#REF!</definedName>
    <definedName localSheetId="8" name="_Dist_Values">#REF!</definedName>
    <definedName name="soo">#REF!</definedName>
    <definedName name="Z_3CD90F23_1FB7_11D2_BFA9_0080C73019B8_.wvu.PrintTitles">#REF!</definedName>
    <definedName name="Z_F56F135F_44F3_478B_BCC3_5E739B702BEF_.wvu.Cols">#REF!</definedName>
    <definedName name="Z_0C509CAE_4B28_497F_9463_E056D87AE422_.wvu.Rows">#REF!</definedName>
    <definedName name="dvsfdgdf">#REF!</definedName>
    <definedName localSheetId="8" name="parse">#REF!</definedName>
    <definedName localSheetId="8" name="copy2">#REF!</definedName>
    <definedName localSheetId="8" name="_Parse_In">#REF!</definedName>
    <definedName name="BB">#REF!</definedName>
    <definedName name="Code">#REF!</definedName>
    <definedName name="Work">#REF!</definedName>
    <definedName name="Z_4DEAB16A_1665_11D2_BFA9_0080C73019B8_.wvu.PrintTitles">#REF!</definedName>
    <definedName name="Blank8">#REF!</definedName>
    <definedName name="Hy">#REF!</definedName>
    <definedName name="_3__123Graph_BChart_1Q">#REF!</definedName>
    <definedName localSheetId="8" name="Show.MDB.Update.Warning">#REF!</definedName>
    <definedName name="Z_1DB5E89F_5549_11D2_BFAA_0080C73019B8_.wvu.PrintArea">#REF!</definedName>
    <definedName localSheetId="8" name="DWPRICE">#REF!</definedName>
    <definedName name="qewr">#REF!</definedName>
    <definedName localSheetId="8" name="_4__123Graph_BService_Expense">#REF!</definedName>
    <definedName localSheetId="8" name="_4__123Graph_BChart_1Q">#REF!</definedName>
    <definedName name="_Key1">#REF!</definedName>
    <definedName localSheetId="8" name="Z_AE45FBA4_0437_11D2_8C52_0080C719627A_.wvu.PrintArea">#REF!</definedName>
    <definedName localSheetId="8" name="eletrical">#REF!</definedName>
    <definedName name="File.Type">#REF!</definedName>
    <definedName name="zzzzzzzzzzzz">#REF!</definedName>
    <definedName name="ProdForm">#REF!</definedName>
    <definedName localSheetId="8" name="__123Graph_AIncome">#REF!</definedName>
    <definedName name="esf">#REF!</definedName>
    <definedName name="__123Graph_BIncome">#REF!</definedName>
    <definedName localSheetId="8" name="sssss">#REF!</definedName>
    <definedName name="jaghsdjas">#REF!</definedName>
    <definedName name="oa">#REF!</definedName>
    <definedName name="CENTER">#REF!</definedName>
    <definedName name="_3__123Graph_AChart_1Q">#REF!</definedName>
    <definedName name="sds">#REF!</definedName>
    <definedName name="crsr2">#REF!</definedName>
    <definedName name="fgfdg">#REF!</definedName>
    <definedName name="Show.MDB.Update.Warning">#REF!</definedName>
    <definedName localSheetId="8" name="CIRCUITMAINS">#REF!</definedName>
    <definedName name="_MatInverse_In">#REF!</definedName>
    <definedName localSheetId="8" name="MATER">#REF!</definedName>
    <definedName name="bbbbbbbbbb">#REF!</definedName>
    <definedName name="Z_C3231765_14B7_4CD3_9390_0558111051D6_.wvu.PrintTitles">#REF!</definedName>
    <definedName localSheetId="8" name="OrderTable">#REF!</definedName>
    <definedName name="RCArea">#REF!</definedName>
    <definedName localSheetId="8" name="dqw">#REF!</definedName>
    <definedName name="DateRangeCompMain">#REF!</definedName>
    <definedName localSheetId="8" name="dsfj">#REF!</definedName>
    <definedName localSheetId="8" name="soasia">#REF!</definedName>
    <definedName localSheetId="8" name="CompRange1Main">#REF!</definedName>
    <definedName localSheetId="8" name="Topsheet">#REF!</definedName>
    <definedName name="eletrical">#REF!</definedName>
    <definedName name="Nitin">#REF!</definedName>
    <definedName name="CompanyName2">#REF!</definedName>
    <definedName localSheetId="8" name="Blank4">#REF!</definedName>
    <definedName name="__IntlFixupTable">#REF!</definedName>
    <definedName name="fil">#REF!</definedName>
    <definedName localSheetId="8" name="__123Graph_LBL_B">#REF!</definedName>
    <definedName name="_3__123Graph_BCHART_3">#REF!</definedName>
    <definedName name="Blank5">#REF!</definedName>
    <definedName name="_hvac">#REF!</definedName>
    <definedName name="Topsheet">#REF!</definedName>
    <definedName name="_1234">#REF!</definedName>
    <definedName name="assadg">#REF!</definedName>
    <definedName name="_Table2_Out">#REF!</definedName>
    <definedName localSheetId="8" name="hjuj">#REF!</definedName>
    <definedName name="__123Graph_B">#REF!</definedName>
    <definedName name="__123Graph_ASummary">#REF!</definedName>
    <definedName name="__123Graph_XCURVE">#REF!</definedName>
    <definedName localSheetId="8" name="Z_7ED649E3_0524_11D2_8C52_0080C719627A_.wvu.PrintTitles">#REF!</definedName>
    <definedName name="wwwwww">#REF!</definedName>
    <definedName name="Product">#REF!</definedName>
    <definedName name="__123Graph_XPAY">#REF!</definedName>
    <definedName localSheetId="8" name="__123Graph_BSummary">#REF!</definedName>
    <definedName name="_Fill">#REF!</definedName>
    <definedName name="UDRAIN">#REF!</definedName>
    <definedName name="Z_1337E53C_970D_4073_B72A_371A64539D54_.wvu.Rows">#REF!</definedName>
    <definedName localSheetId="8" name="_Table1_In1">#REF!</definedName>
    <definedName name="Z_011C08A3_0443_11D2_8C52_0080C719627A_.wvu.PrintTitles">#REF!</definedName>
    <definedName localSheetId="8" name="asdfsa">#REF!</definedName>
    <definedName localSheetId="8" name="_2__123Graph_AChart_1Q">#REF!</definedName>
    <definedName localSheetId="8" name="sfdgfd">#REF!</definedName>
    <definedName localSheetId="8" name="_MatInverse_In">#REF!</definedName>
    <definedName localSheetId="8" name="Discount">#REF!</definedName>
    <definedName name="Discount">#REF!</definedName>
    <definedName name="copy2">#REF!</definedName>
    <definedName localSheetId="8" name="_2__123Graph_AChart_1AJ">#REF!</definedName>
    <definedName localSheetId="8" name="FCode">#REF!</definedName>
    <definedName name="BD">#REF!</definedName>
    <definedName name="ZZZZZZZZZZZZZZ">#REF!</definedName>
    <definedName localSheetId="8" name="Z_4DEAB16A_1665_11D2_BFA9_0080C73019B8_.wvu.PrintArea">#REF!</definedName>
    <definedName localSheetId="8" name="_Key2">#REF!</definedName>
    <definedName name="_Parse_In">#REF!</definedName>
    <definedName localSheetId="8" name="AA.Reports.Available">#REF!</definedName>
    <definedName hidden="1" localSheetId="4" name="_xlnm._FilterDatabase">'ELEC  BOQ'!$E$10:$E$1397</definedName>
  </definedNames>
  <calcPr/>
  <extLst>
    <ext uri="GoogleSheetsCustomDataVersion2">
      <go:sheetsCustomData xmlns:go="http://customooxmlschemas.google.com/" r:id="rId13" roundtripDataChecksum="UiegUsZINWr00v3IEkZrC7OOfH1tzOqiVHDalKZwnQ0="/>
    </ext>
  </extLst>
</workbook>
</file>

<file path=xl/sharedStrings.xml><?xml version="1.0" encoding="utf-8"?>
<sst xmlns="http://schemas.openxmlformats.org/spreadsheetml/2006/main" count="3695" uniqueCount="1527">
  <si>
    <t>CLIENT</t>
  </si>
  <si>
    <t>M/s. Paytm Bengaluru</t>
  </si>
  <si>
    <t>SUBJECT</t>
  </si>
  <si>
    <t>Detailed Offer</t>
  </si>
  <si>
    <t>DATE</t>
  </si>
  <si>
    <t>CARPET AREA</t>
  </si>
  <si>
    <t>REVISION</t>
  </si>
  <si>
    <t>R0</t>
  </si>
  <si>
    <t>SR NO</t>
  </si>
  <si>
    <t>PARTICULARS</t>
  </si>
  <si>
    <t>PER SFT</t>
  </si>
  <si>
    <t>AMOUNT</t>
  </si>
  <si>
    <t>REMARKS</t>
  </si>
  <si>
    <t>PART - C</t>
  </si>
  <si>
    <t>MEP WORKS</t>
  </si>
  <si>
    <t>ELECTRICAL WORKS</t>
  </si>
  <si>
    <t>LIGHT FIXTURES</t>
  </si>
  <si>
    <t>UPS</t>
  </si>
  <si>
    <t>HVAC WORKS</t>
  </si>
  <si>
    <t>FIRE AND SAFTY</t>
  </si>
  <si>
    <t>ACCESS AND CCTV</t>
  </si>
  <si>
    <t>BMS</t>
  </si>
  <si>
    <t>NETWORKING</t>
  </si>
  <si>
    <t>HDMI CABLES /USB CABLES</t>
  </si>
  <si>
    <t>AV WORK</t>
  </si>
  <si>
    <t>TOTAL FOR PART - C</t>
  </si>
  <si>
    <t>I</t>
  </si>
  <si>
    <t>TOTAL - WITHOUT TAXES</t>
  </si>
  <si>
    <t>a</t>
  </si>
  <si>
    <t>ADD LABOR CESS @1%</t>
  </si>
  <si>
    <t>II</t>
  </si>
  <si>
    <t>TOTAL - WITH BOCW</t>
  </si>
  <si>
    <t>KITCHEN EQUIPMENTS</t>
  </si>
  <si>
    <t>Not Applicable</t>
  </si>
  <si>
    <t>PAYTM MEP COSTING SUMMERY SHEET</t>
  </si>
  <si>
    <t>Project Location</t>
  </si>
  <si>
    <t>Bangalore</t>
  </si>
  <si>
    <t>Area</t>
  </si>
  <si>
    <t>Sl.No</t>
  </si>
  <si>
    <t>Package</t>
  </si>
  <si>
    <t>Supply</t>
  </si>
  <si>
    <t>Installation</t>
  </si>
  <si>
    <t>Total</t>
  </si>
  <si>
    <t>Remarks</t>
  </si>
  <si>
    <t>Grand TOTAL</t>
  </si>
  <si>
    <t>Preamble Points:</t>
  </si>
  <si>
    <t>Following is integral part of Contractors Scope of Work points and Contractor to take note of same while quoting and during execution for the work:</t>
  </si>
  <si>
    <t>The Preamble to the Bills of Quantities must be read with the Drawings, Conditions of Contract and the Specification and the tenderer shall be deemed to have examined the Drawings, Specifications, Conditions of Contract and to have acquainted himself with the Works to be done and the way in which they are to be carried out. This preamble to the Bills of Quantities shall form part of the Contract.</t>
  </si>
  <si>
    <t>The Tenderers are requested to inspect the site and obtain for themselves at their own expense all necessary information and particulars to enable them to submit the tender.</t>
  </si>
  <si>
    <t>The dimensions shown in the drawings shall have to be verified by the contractor at site before execution of the items and necessary allowance's) have to be made as per the actual dimensions available at site.</t>
  </si>
  <si>
    <t>For the items of works having Basic rate of material, price adjustment will be made only on the actual quantity measured. Wastage &amp; Installation shall be to Contractors account. Basic rate indicates loading unloading, transportation etc.</t>
  </si>
  <si>
    <t>The contractor should refer to the tender drawings / 3D views / Technical specifications for details. In case of any discrepancy, the drawing will take precedence, unless specifically mentioned in the BOQ.</t>
  </si>
  <si>
    <t>All pre-fabrication works wherever possible shall be carried outside the client's premises, only assembling and finishing work will be allowed within the Site. This is specific to finishing works involving high VOC items which are not permissible to be executed within the premises. The list of such works will be mutually agreed during the kick off meeting.</t>
  </si>
  <si>
    <t>Unless specifically mentioned otherwise in the contract, the tenderer shall quote for the finished items and shall provide for the complete cost towards labour, materials, plant and machinery, operational costs, levies, taxes, transport, repairs, rectification, maintenance till handing over, revenue expenses, contingencies, overheads, profits and all incidental items not specifically mentioned but reasonably implied and necessary to complete the works according to the contract.</t>
  </si>
  <si>
    <t>The quantities of the various items mentioned in the schedule of items are approximate and may vary up to any extent or be deleted altogether. The quoted rates of each item shall remain firm for all works. The contractor, in his own interest, should get an indication of the probable extent of the work to be executed under any item in this schedule, before undertaking any preliminary and enabling work or purchasing bought out components related to the work.</t>
  </si>
  <si>
    <t>Sample: Contractor at his own cost shall produce the samples for approval from Architect or EIC, after the due approval of sample contractor shall go for procurement, if architect ask for more samples contractor shall arrange for the same without delay.</t>
  </si>
  <si>
    <t>Mock-ups: Contractor shall make or Build mock-ups to verify selections made under sample Submittals and to demonstrate aesthetic effects and qualities of materials and execution as instructed by EIC. Approval of mock-ups does not constitute approval of deviations from the Contract Documents contained in mock-ups unless Architect specifically approves such deviations in writing. Approved mock-ups may become part of the completed Work if undisturbed at time of Substantial Completion. The mock up shall be free of cost.</t>
  </si>
  <si>
    <t>Procedure of work: The contractor shall arrange the operations that have been agreed to by the Project consultants /Employer. He shall adhere to the schedule presented by him and agreed by the project consultants and shall complete all works allotted to him in time, giving best workmanship to the entire satisfaction of the Project consultants.</t>
  </si>
  <si>
    <t>Protection of work: Contractor shall do protection of asset’s which are not to be demolished and asset’s which are to be handover to client. He shall also provide and maintain any other temporary covering that required for the protection of financed / unfinished woodwork that may be damaged during the progress of the work if left unprotected.</t>
  </si>
  <si>
    <t>Contractor should protect with PVC bubble guard sheet of 6mm thk all the completed works in his scope and uncover the same while it’s being handed over.</t>
  </si>
  <si>
    <t>In case there is possibility of surrounding works carried out by other getting damaged, it is responsibility of the contractor to protect them and uncover on completion.</t>
  </si>
  <si>
    <t>Masking tapes to be used during silicon filling, painting, polishing works and removing the same properly.</t>
  </si>
  <si>
    <t>Making required size site offices &amp; store at designated location</t>
  </si>
  <si>
    <t>Stock / Stack all Contractor supplied materials properly and maintain all records.</t>
  </si>
  <si>
    <t>Dismantle the stores at the end of works and dispose of all the scarps, balance materials as per the project guidelines.</t>
  </si>
  <si>
    <t>Safety of contractor supplied material is contractor scope.</t>
  </si>
  <si>
    <t>Items of work provided in this schedule but not covered in the specifications shall be executed strictly as per instructions of the project manager/architect.</t>
  </si>
  <si>
    <t>All stones mentioned in the tender shall be brought to site only from the lots pre-approved /selected by the architects.</t>
  </si>
  <si>
    <t>All Samples of tiles, fittings etc. shall be presented after ensuring that the necessary quantities of the relevant item(s) for which the same are invited are available, (ex-stock, or otherwise) and shall be approved by the architect before placing of mass orders.</t>
  </si>
  <si>
    <t>All the Dado and/ Flooring shall include rates of the 3mm thk spacers with colour matching grouts and Edge Guards of matching colour of the dado wherever the walls are in right angles, as per instructions / related specifications towards the same, by the consulting architects</t>
  </si>
  <si>
    <t>All joints, wherever necessary, shall be undertaken after prior approval of the same from the Architects.</t>
  </si>
  <si>
    <t>All materials utilized shall be as per tender recommendations and shall be applied according to manufacturer's specifications.</t>
  </si>
  <si>
    <t>The rates for all tiles, slabs of marble, granite, Kota or any other stone should be inclusive of all materials, transport, loading unloading, Octroi and all taxes thereon. The rate mentioned is the maximum and in no way should exceed, the one mentioned.</t>
  </si>
  <si>
    <t>Rates quoted for items of counter, etc. shall be inclusive of making necessary cutouts for sinks, basins and inclusive of polishing the cut edge to the profile as indicated on the drawings, to the entire satisfaction of the supervising architects.</t>
  </si>
  <si>
    <t>Rates quoted for the Ramps/ treads of the staircases shall be deemed to be inclusive of making all necessary cutouts, for railing balustrades, etc., in 'workmanlike manner, and, to the entire satisfaction of the supervising architects</t>
  </si>
  <si>
    <t>Unless other wise specified all rates shall be in INR</t>
  </si>
  <si>
    <t>Work shall be at all heights including double and triple heights and rate shall include the cost of necessary scaffolding and staging</t>
  </si>
  <si>
    <t>Any/all inserts/U/Hat/Corner etc. profiles/grooving and laying patterns shall be as per architects specifications and shall form part of the relevant panelling detail(s) and shall not be paid for extra, unless otherwise specified/ mentioned</t>
  </si>
  <si>
    <t>Rates quoted for full height partitions shall be inclusive of insulation of rock wool/ glass wool to be enclosed in a polythene sheet (of pre-approved grains/massing, as specially required/recommended by consultants, for acoustic purposes) as specified unless mentioned otherwise. Insulation can be installed without polythene sheet but fixed with wire frame works</t>
  </si>
  <si>
    <t>Rates quoted for the partitions &amp; Walls shall be inclusive of making cutouts for Electrical, AV, HVAC Ducts, Data etc., outlets and for making provisions for passing conduits through the framework.</t>
  </si>
  <si>
    <t>Rates quoted for partitions/Panelling/walls/ etc. shall be inclusive of additional vertical or horizontal frame members as required for skirting, fixing soft board, white board, projection screens, TV's etc. fixing of elec. Boxes etc. apart from the regular framework members @ 600mm c/c both ways.</t>
  </si>
  <si>
    <t>Rate to include Aluminium 'U' channel of given size in drawings or as instructed by architect of approved make, as per design and detail, in all panelling works of the Second Skin, wherever indicated and required for the finishing of grooves, as per Architect instruction.</t>
  </si>
  <si>
    <t>All Panelling shall be measured and paid for only up to the false ceiling, even though the panelling is required to be extended 75mm above the false ceiling for the supporting of the false ceiling itself.</t>
  </si>
  <si>
    <t>All Door frames to be fixed to masonry in proper plumb and in workman like manner, and shall be inclusive of desired number of Anchor fasteners with chemical grouting, per door, as specified, and all other hardware's as required to fix the same, and up to the entire satisfaction of the Architects.</t>
  </si>
  <si>
    <t>All doors shall be of standard 35 mm thickness unless otherwise specified. In case of concealed door closures mentioned in the specifications the doors shall be min. 42mm thk (even if not specified). Rates to be quoted accordingly.</t>
  </si>
  <si>
    <t>All tables shall have provision for Wire management as per design and detail.</t>
  </si>
  <si>
    <t>If required and instructed by the architect, the wire management system of the table shall be separately bought out and fitted on to the table as per design and detail.</t>
  </si>
  <si>
    <t>All tables to be finished in workman like manner up to desired and approved finishing standards, failing which, the same shall be undertaken and achieved by the Architects at the sole risk and responsibility of the concerned Contractors.</t>
  </si>
  <si>
    <t>All materials used to be non/ low VOC products. Wood to be FSC certified.</t>
  </si>
  <si>
    <t>Rate of the BWP ply shall be considered in all dry areas and rate of BRP ply / Marine ply shall be considered in all wet areas .All ply to be green certified</t>
  </si>
  <si>
    <t>All storages unless otherwise mentioned in the item specifications shall be 450mm depth.</t>
  </si>
  <si>
    <t>All storages shall be finished internally with 0.8mm laminate unless otherwise specified</t>
  </si>
  <si>
    <t>Storages shall be inclusive of hardware like locks, brushed steel handles, tower bolts, ball catches, SS hinges or auto close concealed hinges of approved make as per Architect instruction, even if not explicitly mentioned in the specifications unless specifically mentioned otherwise.</t>
  </si>
  <si>
    <t>Necessary support from below raised flooring for all type of partition to be considered in respective line item rate</t>
  </si>
  <si>
    <t>Make list to be as per Architect / Consultants choice.</t>
  </si>
  <si>
    <t>PROJECT</t>
  </si>
  <si>
    <t>PAYTM</t>
  </si>
  <si>
    <t>MAKE LIST</t>
  </si>
  <si>
    <t xml:space="preserve">VERSION </t>
  </si>
  <si>
    <t>V0</t>
  </si>
  <si>
    <t>SUBJECT: STANDARD MAKES- PAYTM</t>
  </si>
  <si>
    <t>ITEMS</t>
  </si>
  <si>
    <t>MAKES</t>
  </si>
  <si>
    <t>A</t>
  </si>
  <si>
    <t>ELECTRICAL&amp;ELV</t>
  </si>
  <si>
    <t>LT CABLES</t>
  </si>
  <si>
    <t>KEI/  POLYCAB/ RR KABEL</t>
  </si>
  <si>
    <t>Polycab</t>
  </si>
  <si>
    <t>CABLE GLANDS &amp; LUGS</t>
  </si>
  <si>
    <t>BRACO / DOWELS / JAISON / SMI / HMI</t>
  </si>
  <si>
    <t>Dowells</t>
  </si>
  <si>
    <t>FRLS / ZHFR WIRES &amp; MULTI CORE FLEXIBLE CABLES</t>
  </si>
  <si>
    <t>POLYCAB / KEI/ RR KABEL</t>
  </si>
  <si>
    <t>TECHNICAL LIGHT FIXTURES</t>
  </si>
  <si>
    <t>WIPRO/ PHILIPS/ARRAY STORM/ LEGERO / CENZER</t>
  </si>
  <si>
    <t>DECORATIVE LIGHT FIXTURES</t>
  </si>
  <si>
    <t>LEGERO/RIPPL/ LUNNARK / PURPLE TURTLES /LANCE</t>
  </si>
  <si>
    <t>LIGHTING CONTROL SENSORS</t>
  </si>
  <si>
    <t>HONEYWELL / ZEN CONTROL / LUTRON</t>
  </si>
  <si>
    <t>FANS &amp; EXHAUST FANS</t>
  </si>
  <si>
    <t>CROMPTON/ BAJAJ/ HAVELLS</t>
  </si>
  <si>
    <t>Caryaire</t>
  </si>
  <si>
    <t>FLOOR BOXES &amp; WORKSTATION POP Ups</t>
  </si>
  <si>
    <t>Connect System / CJ Infra</t>
  </si>
  <si>
    <t>SWITCHES / SOCKETS &amp; MODULAR FACE PLATES</t>
  </si>
  <si>
    <t>ANCHOR- ROMA / SCHNEIDER - LIVIA / LEGRAND / INDOASIA SHYNORA / SIEMENS</t>
  </si>
  <si>
    <t>DISTRIBUTION BOARDS</t>
  </si>
  <si>
    <t>ABB  / SCHNEIDER/ LEGRAND/ SIEMENS</t>
  </si>
  <si>
    <t>MCBs/RCCB/RCBOs/ Isolators</t>
  </si>
  <si>
    <t>MCCBs</t>
  </si>
  <si>
    <t xml:space="preserve">INDUSTRIAL SOCKETS                                       </t>
  </si>
  <si>
    <t>LEGRAND / SCAME / NEPTUNE / HAGER</t>
  </si>
  <si>
    <t xml:space="preserve">PVC CONDUITS &amp; ACCESSORIES                   </t>
  </si>
  <si>
    <t>VIP / AVANPLAST</t>
  </si>
  <si>
    <t>VIP</t>
  </si>
  <si>
    <t xml:space="preserve">MS / GI CONDUITS &amp; ACCESSORIES                   </t>
  </si>
  <si>
    <t>GUPTA / AKG/ GB</t>
  </si>
  <si>
    <t xml:space="preserve">GI RACEWAYS / CABLE TRAYS                           </t>
  </si>
  <si>
    <t>CLASSIC / PUSHPAK / PROFAB</t>
  </si>
  <si>
    <t>Vickram</t>
  </si>
  <si>
    <t>ALUMINIUM RACEWAYS</t>
  </si>
  <si>
    <t>JINDAL</t>
  </si>
  <si>
    <t>UPVC TRUNKING/RACEWAY</t>
  </si>
  <si>
    <t>MK/ OBO BETTERMANN/ LEGRAND</t>
  </si>
  <si>
    <t>OBO</t>
  </si>
  <si>
    <t>HRC SWITCH FUSE UNITS</t>
  </si>
  <si>
    <t>GE / L&amp;T / SIEMENS / ABB / SCHNEIDER (MERLIN GERIN)</t>
  </si>
  <si>
    <t xml:space="preserve">RG59 OUTLETS                                                  </t>
  </si>
  <si>
    <t>ANCHOR / CRABTREE(VERONA)</t>
  </si>
  <si>
    <t xml:space="preserve">RG59 COAXIAL CABLE                                    </t>
  </si>
  <si>
    <t>FINOLEX / POLYCAB</t>
  </si>
  <si>
    <t xml:space="preserve">LOAD MANAGERS / MEASURING INSTRUMENT    </t>
  </si>
  <si>
    <t>TRINITY  / HPL  / ENERCON / SECURE / SCHNEIDER / ELMEASURE</t>
  </si>
  <si>
    <t>CONTACTORS</t>
  </si>
  <si>
    <t xml:space="preserve">L &amp; T / SCHNEIDER (MERLIN GERIN) / LEGRAND </t>
  </si>
  <si>
    <t>C.T UNIT</t>
  </si>
  <si>
    <t>INDCOIL / MECO / SIEMENS</t>
  </si>
  <si>
    <t xml:space="preserve">CAPACITOR </t>
  </si>
  <si>
    <t>SUBODHAN / LEGRAND / EPCOS / SIEMENS</t>
  </si>
  <si>
    <t>P.F. RELAY</t>
  </si>
  <si>
    <t>TRINITY / ENERCON / SECURE / L&amp;T / SIEMENS</t>
  </si>
  <si>
    <t>MANUAL CHANGE OVER SWITCH</t>
  </si>
  <si>
    <t>L &amp; T / SCHNEIDER (MERLIN GERIN) / SOCOMEC</t>
  </si>
  <si>
    <t>AUTOMATIC TRANSFER SWITCH (ATS)</t>
  </si>
  <si>
    <t>ASCO / LT / SOCOMEC</t>
  </si>
  <si>
    <t>PANEL  ACCESSORIES</t>
  </si>
  <si>
    <t>L&amp;T / SIEMENS / MG / GE</t>
  </si>
  <si>
    <t>SPD/TVSS</t>
  </si>
  <si>
    <t>LEGRAND / SCHNEIDER (MERLIN GERIN) / HAGER/OBO</t>
  </si>
  <si>
    <t>LT PANELS &amp; Fabricated DBs</t>
  </si>
  <si>
    <t>SHARAN CONTROLS/ MASS ENGINEERING/ SAMRUDHI CONTROLS</t>
  </si>
  <si>
    <t>B</t>
  </si>
  <si>
    <t>UPS &amp; INVERTERS</t>
  </si>
  <si>
    <t xml:space="preserve">UPS </t>
  </si>
  <si>
    <t>Vertiv / APC Schenider</t>
  </si>
  <si>
    <t>UPS BATTERY</t>
  </si>
  <si>
    <t>Amar Raja/ Exide/ Quanta</t>
  </si>
  <si>
    <t>ONLINE INVERTOR</t>
  </si>
  <si>
    <t>Microtec/ Luminous/ Su-Kam/ Consul Neowatt</t>
  </si>
  <si>
    <t>microtec</t>
  </si>
  <si>
    <t>INVERTOR BATTERY</t>
  </si>
  <si>
    <t>Amar Raja/ Exide /Rocket/ Quanta</t>
  </si>
  <si>
    <t>Exide</t>
  </si>
  <si>
    <t>C</t>
  </si>
  <si>
    <t>CAT-6/ Cat6A cable  / Patchpanels / IOs &amp; patch cords</t>
  </si>
  <si>
    <t>COMSCOPE net connect /AMP / MOLEX</t>
  </si>
  <si>
    <t>commscope</t>
  </si>
  <si>
    <t>Racks</t>
  </si>
  <si>
    <t>NETRACK / VALRACK</t>
  </si>
  <si>
    <t>netrack</t>
  </si>
  <si>
    <t>Lables</t>
  </si>
  <si>
    <t>Panduit / Equivalent</t>
  </si>
  <si>
    <t>MDF &amp; Connectors</t>
  </si>
  <si>
    <t>KRONE</t>
  </si>
  <si>
    <t>Telephone wires</t>
  </si>
  <si>
    <t>DELTON / FINOLEX / Polycab</t>
  </si>
  <si>
    <t>D</t>
  </si>
  <si>
    <t>FIRE ALARM SYSTEM</t>
  </si>
  <si>
    <t>Fire Alarm Panel</t>
  </si>
  <si>
    <t>Edwards / Simplex / Notifier</t>
  </si>
  <si>
    <t>Edwards</t>
  </si>
  <si>
    <t>Loop Cards</t>
  </si>
  <si>
    <t>Repeater Panel</t>
  </si>
  <si>
    <t>Photelectric Smoke Detectors</t>
  </si>
  <si>
    <t>Heat Detectors</t>
  </si>
  <si>
    <t>Multisensor Detectors</t>
  </si>
  <si>
    <t>Interface Modules : Monitor / Relay / Control etc.</t>
  </si>
  <si>
    <t>Sounders / Sounder cum Strobes</t>
  </si>
  <si>
    <t>Manual Pull Stations</t>
  </si>
  <si>
    <t>Fault Isolator Modules</t>
  </si>
  <si>
    <t>Response indicators</t>
  </si>
  <si>
    <t>Control Cables</t>
  </si>
  <si>
    <t xml:space="preserve"> Varsha / Ravicab / KEI</t>
  </si>
  <si>
    <t>polycab</t>
  </si>
  <si>
    <t>E</t>
  </si>
  <si>
    <t>PUBLIC ADDRESS SYSTEMS</t>
  </si>
  <si>
    <t>Main PA Controller</t>
  </si>
  <si>
    <t>Bosch / Honeywell / Heinrich</t>
  </si>
  <si>
    <t>Bosch</t>
  </si>
  <si>
    <t>Slave Controller</t>
  </si>
  <si>
    <t>Audio Amplifier</t>
  </si>
  <si>
    <t xml:space="preserve">Call station / Keypad </t>
  </si>
  <si>
    <t>Gooseneck Microphone</t>
  </si>
  <si>
    <t>Speakers (Ceiling/Wall Mount)</t>
  </si>
  <si>
    <t>Background Music Source</t>
  </si>
  <si>
    <t>PVC Conduits</t>
  </si>
  <si>
    <t>VIP / AVANPLAST / ISI Marked equivalent</t>
  </si>
  <si>
    <t>Cable Tray</t>
  </si>
  <si>
    <t>F</t>
  </si>
  <si>
    <t>SPRINKLER SYSTEM</t>
  </si>
  <si>
    <t>MS /  GI Pipes</t>
  </si>
  <si>
    <t>Tata / Jindal</t>
  </si>
  <si>
    <t>Pipe Fittings</t>
  </si>
  <si>
    <t>On sample approval</t>
  </si>
  <si>
    <t>Sprinkler bulbs</t>
  </si>
  <si>
    <t>Tyco / Viking</t>
  </si>
  <si>
    <t>Tyco</t>
  </si>
  <si>
    <t>Flexible drops</t>
  </si>
  <si>
    <t>Tyco / Viking/ Youngjin/ New age</t>
  </si>
  <si>
    <t>Newage</t>
  </si>
  <si>
    <t>Butterfly valves</t>
  </si>
  <si>
    <t>Asian / Normax/ Syatem sensor/ Tyco</t>
  </si>
  <si>
    <t>Sant</t>
  </si>
  <si>
    <t>Pressure gauges</t>
  </si>
  <si>
    <t>H Guru / Equivalent</t>
  </si>
  <si>
    <t>H guru</t>
  </si>
  <si>
    <t>Flow switches</t>
  </si>
  <si>
    <t>Tyco/ System sensor/ Honeywell</t>
  </si>
  <si>
    <t>Honeywell</t>
  </si>
  <si>
    <t>Paints</t>
  </si>
  <si>
    <t>Berger / Asian</t>
  </si>
  <si>
    <t>Threded rods &amp; supports</t>
  </si>
  <si>
    <t>Hilti/ Equivalent</t>
  </si>
  <si>
    <t>Equivalent</t>
  </si>
  <si>
    <t>G</t>
  </si>
  <si>
    <t xml:space="preserve"> IP BASED CCTV SYSTEM</t>
  </si>
  <si>
    <t>IP Dome / Bullet Cameras</t>
  </si>
  <si>
    <t>PRAMA</t>
  </si>
  <si>
    <t>Prama</t>
  </si>
  <si>
    <t>NVR &amp; Softwere</t>
  </si>
  <si>
    <t>Storage hard discs</t>
  </si>
  <si>
    <t>WD / Seagate</t>
  </si>
  <si>
    <t>Seagate</t>
  </si>
  <si>
    <t>PC / Monitors</t>
  </si>
  <si>
    <t>Lenovo/ Dell/ Samsung</t>
  </si>
  <si>
    <t>Power Supplies</t>
  </si>
  <si>
    <t>Reputed</t>
  </si>
  <si>
    <t>Copper Cables</t>
  </si>
  <si>
    <t>CAT-6 cables &amp; accessories</t>
  </si>
  <si>
    <t>AMP / BELDEN/ MOLEX</t>
  </si>
  <si>
    <t>Conduits</t>
  </si>
  <si>
    <t>H</t>
  </si>
  <si>
    <t>ACCESS CONTROL SYSTEMS</t>
  </si>
  <si>
    <t>Proximity Card Readers</t>
  </si>
  <si>
    <t>"Current ACS Detailed Spec
EM Lock Single 600 LBS with L Bracket 83014090 Make Bel
EDR Reputed brand
Oryggi 4 Door 4 Reader controller with enclosure and PSU
Access Card Reader Smart-I SPR-501
Oryggi 4 Door 4 Reader controller with enclosure and PSU
Enclosure Box For Controller
Oryggi Controller License
Oryggi Bio metric reader for Server Room"</t>
  </si>
  <si>
    <t>Biomatric readers</t>
  </si>
  <si>
    <t>Access Controller</t>
  </si>
  <si>
    <t>Access Control Software</t>
  </si>
  <si>
    <t>Emergency Break Glass unit</t>
  </si>
  <si>
    <t>MAG/AUTO COP/ALAGAT/Agni</t>
  </si>
  <si>
    <t>EM Door Locks</t>
  </si>
  <si>
    <t>Algatec / Faradays / Ebelco / Insyin</t>
  </si>
  <si>
    <t>Magnetic Contact</t>
  </si>
  <si>
    <t>ALAGAT/BEL/EBELCO/System Sensor</t>
  </si>
  <si>
    <t>POE/ Network Switches</t>
  </si>
  <si>
    <t>D-Link / TP Link / Netgear</t>
  </si>
  <si>
    <t>D link</t>
  </si>
  <si>
    <t>Panic Bar</t>
  </si>
  <si>
    <t>Dorma / Geze</t>
  </si>
  <si>
    <t>FIRE SUPPRESSION &amp; SIGNAGES</t>
  </si>
  <si>
    <t>Fire extinguishers</t>
  </si>
  <si>
    <t>Kanex / Safex / Excellent</t>
  </si>
  <si>
    <t>Safex</t>
  </si>
  <si>
    <t>Extinguisher signages</t>
  </si>
  <si>
    <t>PROLITE / Equivalent on sample approval</t>
  </si>
  <si>
    <t>Prolite</t>
  </si>
  <si>
    <t>Auto glow type Exit signages</t>
  </si>
  <si>
    <t>LED Signages</t>
  </si>
  <si>
    <t>PROLITE / EATON /  Equivalent on sample approval</t>
  </si>
  <si>
    <t>Fire evacuation route plan</t>
  </si>
  <si>
    <t>Gas supression system</t>
  </si>
  <si>
    <t>Kiddey / Ansul / Siemens</t>
  </si>
  <si>
    <t>VESDA system</t>
  </si>
  <si>
    <t>Xtralis / Tyco</t>
  </si>
  <si>
    <t>Pre action system</t>
  </si>
  <si>
    <t>WLD System</t>
  </si>
  <si>
    <t>C System / Maser</t>
  </si>
  <si>
    <t>C System</t>
  </si>
  <si>
    <t>Rodent Reppellant system</t>
  </si>
  <si>
    <t>C System / Star</t>
  </si>
  <si>
    <t>C system</t>
  </si>
  <si>
    <t>J</t>
  </si>
  <si>
    <t>HVAC</t>
  </si>
  <si>
    <t>DX Type AC Units</t>
  </si>
  <si>
    <t>Bluestar / Toshiba / Daikin</t>
  </si>
  <si>
    <t>Bluestar</t>
  </si>
  <si>
    <t>VRF system</t>
  </si>
  <si>
    <t>PAC Units</t>
  </si>
  <si>
    <t>Stulz / Vertiv  / Clima-Veneta</t>
  </si>
  <si>
    <r>
      <rPr>
        <rFont val="Calibri"/>
        <color theme="1"/>
        <sz val="11.0"/>
      </rPr>
      <t>Chilled water based</t>
    </r>
    <r>
      <rPr>
        <rFont val="Calibri"/>
        <b/>
        <color theme="1"/>
        <sz val="11.0"/>
      </rPr>
      <t xml:space="preserve"> CSUs / AHUs</t>
    </r>
  </si>
  <si>
    <t>Edgetech / Citizen / Zeco / VTS</t>
  </si>
  <si>
    <r>
      <rPr>
        <rFont val="Calibri"/>
        <color theme="1"/>
        <sz val="11.0"/>
      </rPr>
      <t xml:space="preserve">Chilled water based </t>
    </r>
    <r>
      <rPr>
        <rFont val="Calibri"/>
        <b/>
        <color theme="1"/>
        <sz val="11.0"/>
      </rPr>
      <t>Casette/ Hi-wall</t>
    </r>
    <r>
      <rPr>
        <rFont val="Calibri"/>
        <color theme="1"/>
        <sz val="11.0"/>
      </rPr>
      <t xml:space="preserve"> Units</t>
    </r>
  </si>
  <si>
    <t>Midea / carriaire / Kubic</t>
  </si>
  <si>
    <t>Inline Exhaust fans &amp; Fresh air fans / TFA</t>
  </si>
  <si>
    <t>Kruger / Nicotra / Dynair / System air</t>
  </si>
  <si>
    <t>Variable Air Volume (VAV) Units</t>
  </si>
  <si>
    <t>Boxes - Dynacraft /approved Duct fabricator
Controllers - Honeywell / Belimo / Neptronics / KMC / Sauter</t>
  </si>
  <si>
    <t>Dynacraft</t>
  </si>
  <si>
    <t>Refrererant pipes</t>
  </si>
  <si>
    <t>Copper Pipes - Mandev / Rajco / Nippon / Bundi; 
Insulation - Armaflex / K-flex</t>
  </si>
  <si>
    <t>Rajco, K-flex</t>
  </si>
  <si>
    <t>Drain Pumps</t>
  </si>
  <si>
    <t>Aspen / Equivalent</t>
  </si>
  <si>
    <t>Aspen</t>
  </si>
  <si>
    <t>Sequence Controllers &amp; Timers</t>
  </si>
  <si>
    <t>VK Power master/ Tittanix</t>
  </si>
  <si>
    <t>VK power master</t>
  </si>
  <si>
    <r>
      <rPr>
        <rFont val="Calibri"/>
        <color theme="1"/>
        <sz val="11.0"/>
      </rPr>
      <t xml:space="preserve">Factory fabricated ducting -  </t>
    </r>
    <r>
      <rPr>
        <rFont val="Calibri"/>
        <b/>
        <color theme="1"/>
        <sz val="11.0"/>
      </rPr>
      <t>Rectangular</t>
    </r>
  </si>
  <si>
    <r>
      <rPr>
        <rFont val="Calibri"/>
        <color theme="1"/>
        <sz val="11.0"/>
      </rPr>
      <t xml:space="preserve">Zeco / 7 star / Vedha / Camduct / GP Spira/ </t>
    </r>
    <r>
      <rPr>
        <rFont val="Calibri"/>
        <b/>
        <color theme="1"/>
        <sz val="11.0"/>
      </rPr>
      <t>Ductofab</t>
    </r>
  </si>
  <si>
    <t>Ductofab</t>
  </si>
  <si>
    <r>
      <rPr>
        <rFont val="Calibri"/>
        <color theme="1"/>
        <sz val="11.0"/>
      </rPr>
      <t xml:space="preserve">Factory fabricated ducting -  </t>
    </r>
    <r>
      <rPr>
        <rFont val="Calibri"/>
        <b/>
        <color theme="1"/>
        <sz val="11.0"/>
      </rPr>
      <t>Ovel / Round</t>
    </r>
  </si>
  <si>
    <r>
      <rPr>
        <rFont val="Calibri"/>
        <color theme="1"/>
        <sz val="11.0"/>
      </rPr>
      <t>GP Spira /  Zeco / 7 star / Vedha  / Camduct  / Dev duct /</t>
    </r>
    <r>
      <rPr>
        <rFont val="Calibri"/>
        <b/>
        <color theme="1"/>
        <sz val="11.0"/>
      </rPr>
      <t>Ductofab</t>
    </r>
  </si>
  <si>
    <t>Factory fabricated Plenum Boxes</t>
  </si>
  <si>
    <t>Zeco / Edgetech / Vayhan / Aagam</t>
  </si>
  <si>
    <t>Insulated Flexible ducting</t>
  </si>
  <si>
    <t>UP Twiga / ATCO</t>
  </si>
  <si>
    <t>UP twiga</t>
  </si>
  <si>
    <t>Double Canvass Connection</t>
  </si>
  <si>
    <t>Mapro</t>
  </si>
  <si>
    <t>Thermal Insulation of Ducts</t>
  </si>
  <si>
    <t>Armaflex / K-flex</t>
  </si>
  <si>
    <t>Acoustic Lining of Ducts</t>
  </si>
  <si>
    <t>Acoustic Insulation of Walls / AHU RM</t>
  </si>
  <si>
    <t xml:space="preserve">Underdeck  Insulation </t>
  </si>
  <si>
    <t>Armaflex / Kflex</t>
  </si>
  <si>
    <t>Fire &amp; Smoke Dampers with Fusible Link</t>
  </si>
  <si>
    <t>Cosmos / Dynacraft</t>
  </si>
  <si>
    <t>Fire &amp; Smoke Dampers</t>
  </si>
  <si>
    <t>caryaire</t>
  </si>
  <si>
    <t>Motorised Actutators</t>
  </si>
  <si>
    <t>Honeywell / Belimo/ Delta</t>
  </si>
  <si>
    <t>honeywell</t>
  </si>
  <si>
    <t>Volume Control Dampers</t>
  </si>
  <si>
    <t>Cosmos / Dynacraft / Air Products / Air Master</t>
  </si>
  <si>
    <t>Aura</t>
  </si>
  <si>
    <t>Back Draft Dampers</t>
  </si>
  <si>
    <t>Butterfly dampers (spigot)</t>
  </si>
  <si>
    <t>Grilles &amp; Diffusers</t>
  </si>
  <si>
    <t>Acoustic Louvers (Z Pieces)</t>
  </si>
  <si>
    <t>Factory Fabricated with approved sample
Insulation: Armaflex / K-flex; Adhesive - Fevicol / Pidilite</t>
  </si>
  <si>
    <t>Control Cabling</t>
  </si>
  <si>
    <t>Polycab / KEI / Finolex</t>
  </si>
  <si>
    <t xml:space="preserve">Duct static pressure sensor &amp; controller </t>
  </si>
  <si>
    <t xml:space="preserve">DP Sensor -Dwyer / ALM  &amp; Controller - VEMCO </t>
  </si>
  <si>
    <t xml:space="preserve">Disc Valves For Exhaust </t>
  </si>
  <si>
    <t>Dynacraft / Air Products / Cosmos / Air Master</t>
  </si>
  <si>
    <t xml:space="preserve">Door Transfer Grilles </t>
  </si>
  <si>
    <t>Dynacraft / Air Products / Cosmos  / Air Master</t>
  </si>
  <si>
    <t>EC Fans</t>
  </si>
  <si>
    <t>ZEIL ABEGG / EBM</t>
  </si>
  <si>
    <t xml:space="preserve">UV lamps </t>
  </si>
  <si>
    <t xml:space="preserve">Ensavior / Honeywell / Phillips-Signify / </t>
  </si>
  <si>
    <t>MERV 13 / MERV 9 Filters</t>
  </si>
  <si>
    <t>AEROSOL / DYNA / MNR / SPECTRUM / AAF</t>
  </si>
  <si>
    <t>Spectrum</t>
  </si>
  <si>
    <t>Air Purifiers</t>
  </si>
  <si>
    <t>Camfil/Purafil / Euronics</t>
  </si>
  <si>
    <t>IAQ Monitors</t>
  </si>
  <si>
    <t>Intelligreen / Honeywell/ Ultra-Pure</t>
  </si>
  <si>
    <t>Ionizers for Indoor Air Quality</t>
  </si>
  <si>
    <t>Intelligreen/ Zeco-GPS/Pure-Air</t>
  </si>
  <si>
    <t>K</t>
  </si>
  <si>
    <t>Sever and Operator Workstation Hardware</t>
  </si>
  <si>
    <t>Dell / Lenovo / HP</t>
  </si>
  <si>
    <t>A4 Colour Inkjet Printer</t>
  </si>
  <si>
    <t>HP / Epson / Canon</t>
  </si>
  <si>
    <t>Software - BMS with built-in Energy Management software</t>
  </si>
  <si>
    <t>Honeywell Trend / Honeywell Tredium/ Eneffen - Sauter / Trane / Schneider/DELTA</t>
  </si>
  <si>
    <t xml:space="preserve">DDC Controllers - Bacnet/IP </t>
  </si>
  <si>
    <t>Honeywell /Greystone/Dwyer/Omicron/DELTA</t>
  </si>
  <si>
    <t>DDC Panels</t>
  </si>
  <si>
    <t>Interfaces / Gateways / Network Controllers</t>
  </si>
  <si>
    <t>Honeywell / Schneider / Trane/DELTA</t>
  </si>
  <si>
    <t>Magnetic flow meter</t>
  </si>
  <si>
    <t>Forbes Marshall / Onicon / Endress &amp; Hausser</t>
  </si>
  <si>
    <t>Pressure indicators</t>
  </si>
  <si>
    <t>Waaree / Honeywell / Dwyer</t>
  </si>
  <si>
    <t>Pressure Switches</t>
  </si>
  <si>
    <t>Temperature sensors</t>
  </si>
  <si>
    <t>RH Sensors</t>
  </si>
  <si>
    <t>Indoor Air quality sensors</t>
  </si>
  <si>
    <t>Duct Smoke Detectors</t>
  </si>
  <si>
    <t>Hydrogen sensor</t>
  </si>
  <si>
    <t>Dettronics / MSR / Ambetroncs</t>
  </si>
  <si>
    <t>Air flow switches</t>
  </si>
  <si>
    <t>Honeywell /Greystone/Dwyer/Omicron</t>
  </si>
  <si>
    <t>Pressure Sensors</t>
  </si>
  <si>
    <t>Level Switches</t>
  </si>
  <si>
    <t>Honeywell / Sontay / Dwyer / Filpro</t>
  </si>
  <si>
    <t>CO2 and CO sensors</t>
  </si>
  <si>
    <t>DP switches</t>
  </si>
  <si>
    <t>KEI / Polycab/ Varsha</t>
  </si>
  <si>
    <t>Optic Fiber Cable</t>
  </si>
  <si>
    <t>AMP / Dlink / Belden</t>
  </si>
  <si>
    <t>Btuh Meters with Match Pair Sensors</t>
  </si>
  <si>
    <t>Landis &amp; Gyr / Kamstrup / Onicon</t>
  </si>
  <si>
    <t xml:space="preserve">Immerson type temp sensors </t>
  </si>
  <si>
    <t>Honeywell / produal / Dwyer</t>
  </si>
  <si>
    <t xml:space="preserve">Protocol conveerters </t>
  </si>
  <si>
    <t>Field server  / Adfweb / protosensor</t>
  </si>
  <si>
    <t>: PAYTM BANGALORE</t>
  </si>
  <si>
    <t xml:space="preserve">: BILL OF QUANTITIES   - ELECTRICAL </t>
  </si>
  <si>
    <t>: 30.03.2026</t>
  </si>
  <si>
    <t>: V0</t>
  </si>
  <si>
    <t>Quantity</t>
  </si>
  <si>
    <t>Sl.No.</t>
  </si>
  <si>
    <t>DESCRIPTION</t>
  </si>
  <si>
    <t>UNIT</t>
  </si>
  <si>
    <t>6F</t>
  </si>
  <si>
    <t>RATE</t>
  </si>
  <si>
    <t>LT PANELS :</t>
  </si>
  <si>
    <t>All Panels Should be as per Technical specifications &amp; Power distribution scheme</t>
  </si>
  <si>
    <t>Supply, installation, testing &amp; commisioning of 3 Phase, 4 wire, 415 V, 50 Hz panels. The fabrication shall be made with cold rolled annealed sheet with Machine pressing. The surface shall be rigorously treated for derusting in 7 tank process with powder coating. The panel shall be totally enclosed metal clad type with double gasketting with rubber / foam gasketting. The panel shall be off- white painted inside and shall be having control directory pasted on the inside surface of the panel door. The panel shall be suitable for mounting on existing trench and shall have cable entry provision from the top and bottom with suitable alley as the case may be. The panel shall be tested for the same KA rating of the relevant highest rating of breaker. All components shall be of approved make and shall have relevant IS/IEC approvals (Fabrication, drawing, list of components and panel detail shall be got approved before fabrication). The panel shall include base frame channel support.All complete as per relevant standard, technical specification, SLD, data sheets and direction of Engineer-in-charge.</t>
  </si>
  <si>
    <t>Indoor type LT Switchboards, Floor mounting type, Bottom/Top entry. Refer enclosed SLD for component details.</t>
  </si>
  <si>
    <t>Doors:2mm Body:2mm Gland Plate :3mm covers and partitions:1.6mm</t>
  </si>
  <si>
    <t>IP class:IP52 for Indoor/IP55 with weather proof enclosure with top cover for outdoor</t>
  </si>
  <si>
    <t>Bus bars: Electrolytic grade conductivity as per standard IS 5082</t>
  </si>
  <si>
    <t>Bus bar Material: As per SLD</t>
  </si>
  <si>
    <t>Bus bar supports: DMC/FRP/SMC</t>
  </si>
  <si>
    <t>Bus bar joints: Shrouded/Tinned</t>
  </si>
  <si>
    <t>Protection releases: As per SLD (Adjustable over current &amp; short circuit unless otherwise specified)</t>
  </si>
  <si>
    <t xml:space="preserve">Shade: Epoxy powder coated RAL 7032 for RP Panel &amp; another colour for UPS Panel </t>
  </si>
  <si>
    <t>Design: Modular type &amp; Form 3B Construction</t>
  </si>
  <si>
    <t>Cable entry: As per site condition</t>
  </si>
  <si>
    <t>Bus bar insulation: Aluminum bus bars shall be bare with color coding at the ends/Copper shall be bare with color coding at the ends/For Humidified areas the copper bus bars shall be coated with tin.</t>
  </si>
  <si>
    <t>Note:</t>
  </si>
  <si>
    <t>1. The Panel shall be fully as per the requirement of CEIG/Electrical Inspectorate/ EB authorities.</t>
  </si>
  <si>
    <t>2. Auxiliary contactor to be provided along with auto-manual switch where ever required.</t>
  </si>
  <si>
    <t>3. All Breakers both Incoming &amp; Outgoing shall have LED 'ON / OFF / TRIP' indications without fail.</t>
  </si>
  <si>
    <t>4. CTs shall be of cast resin /polycarbonate split core type only.</t>
  </si>
  <si>
    <t>5. All doors to have double rubber/foam gasket with shutter assembly &amp; door seating frame.</t>
  </si>
  <si>
    <t>6. All AC feeders will have time delays of 0-60 Seconds.</t>
  </si>
  <si>
    <t>7. All MCCBs of 250A and above for non-ups loads will be microprocessor based only and all UPS Related panels shall be with thermal Magnetic releases only</t>
  </si>
  <si>
    <t>8. All DLMs to be of dual source meters unless otherwise specified.Make:Elmeasure Model No EN 8410 with maximum demand parameter &amp; RS 485 port or Equivalent</t>
  </si>
  <si>
    <t>9. The current density for Aluminium busbars shall be 0.8 only.</t>
  </si>
  <si>
    <t>10. The current density for Copper busbars shall be 1.6 only.</t>
  </si>
  <si>
    <t>11. All UPS outgoing panels shall have neutral busbars double the size of phase &amp; gland plates should be of alluminium.</t>
  </si>
  <si>
    <t>12. All MCCB's shall have plug setting from (70 -100%) for &lt; 250A &amp; (40 - 100%) for &gt; 250A</t>
  </si>
  <si>
    <t xml:space="preserve">13. All Incomer ACB, MCCB's shall have 2nos. NO + 2nos of NC Auxiliary contacts for BMS integration. Seperate compartment to be provided for BMS cabling with dedicated connectors </t>
  </si>
  <si>
    <t>14. All Lighting / RP and Lift panels shall have ELR with Rectangular CBCT for incomer.</t>
  </si>
  <si>
    <t>15. All test certificates must be provided immediately after commissioning.</t>
  </si>
  <si>
    <t>16. SAFETY CERTIFICATE FOR THE PANELS SHALL BE PRODUCED FROM CEIG.</t>
  </si>
  <si>
    <t>17. All meters shall be Digital type only.</t>
  </si>
  <si>
    <t>18. FRLS PVC copper wires shall be used for control wiring</t>
  </si>
  <si>
    <t>19. Louvers shall be provided for all the bus bars chambers (Horizontal &amp; Vertical) with mesh to meet IP Requirement.</t>
  </si>
  <si>
    <t>20. All ACBs shall confirm IS 13947-1/IEC 947-1 for general rules &amp; IS 13947 rules &amp; IS 13947-2/IEC 947-2 for Circuit breakers.</t>
  </si>
  <si>
    <t>21.All breakers shall have spreaders of same make as make of breaker.</t>
  </si>
  <si>
    <t>22. Panel builder and Switchgear Manufacturer must ensure total selectivity between Upstream and Downstream Breakers  for entire electrical distribution network . Switchgear manufacturer shall submit Total Discrimination report along with techno-commercial offer.</t>
  </si>
  <si>
    <t>23. All vertical bus bars in bus bar alley shall have bottom supports.</t>
  </si>
  <si>
    <t>24. Panel earthing strip should come out vertically on top/bottom of the panel to suit the site condition.</t>
  </si>
  <si>
    <t>25. Earthing bus shall be with green colour coding.</t>
  </si>
  <si>
    <t>27. Door earthings shall be provided for all doors.</t>
  </si>
  <si>
    <t>28. Base frame shall be with each panel. The size shall be equal to each section.</t>
  </si>
  <si>
    <t>29. Bi-metallic tape / washers to be used where ever copper &amp; Aluminium are joined.</t>
  </si>
  <si>
    <t>30. All MCCB's shall have flag indication for tripping.</t>
  </si>
  <si>
    <t>31. The material of construction shall be CRCA sheet.</t>
  </si>
  <si>
    <t>32. Live parts shall not be accessible after opening the door, Transparent acrylic sheet to be provided to cover the same &amp; busbar joints section shall be covered with PVC shrouds.</t>
  </si>
  <si>
    <t>33. In any case Aluminium bus bars should not be connected directly to the breaker without spreaders.</t>
  </si>
  <si>
    <t>34. Panel should be as per IEC-60439</t>
  </si>
  <si>
    <t>35. All UPS panels should be with copper bus bar.</t>
  </si>
  <si>
    <t>36. Panels should be provided with Lifting lugs/ Eye bolts for lifting the panel.</t>
  </si>
  <si>
    <t>37. All the busbar bolts of 8.8 Grade should be tightened for Torque of 23N-m for 8mm, 45N-m for 10mm, 80N-m for 12mm bolt/nuts using Torque wrench.</t>
  </si>
  <si>
    <t>38. 3 Point Locks (Front Single Door) and Cam Locks are Provided (Compartments) for Front Doors.</t>
  </si>
  <si>
    <t>39. Special Retaining washers are provided for busbar chambers to avoid the falling of the bolts from door.</t>
  </si>
  <si>
    <t>40. Panel Costing shall include base frame also wherever false floor is proposed.600 mm Base frame to be considered for false floor</t>
  </si>
  <si>
    <t>41. 45 Deg bending construction to achieve the IP.</t>
  </si>
  <si>
    <t>42. For viewing MCB Chambers Polycarbonate (Unbreakable &amp; High Temperature withstanding) sheets with glass frames to be used. Incoming Panel Meter should be same as Builder Tap -off Box meter</t>
  </si>
  <si>
    <t>43. All PVC heat shrinkable sleeves should have temperature withstanding capacity of 105 degree celcius.</t>
  </si>
  <si>
    <t>44. All ACB &amp; MCCB Power feeders should be connected with Busbars.</t>
  </si>
  <si>
    <t>Only resin cast C.T of suitable burden, class of accuracy, ratio and voltage shall be used as per the SLD</t>
  </si>
  <si>
    <t>45. All breakers and energy should have BMS compatibility as per BMS schematic drawing provided.</t>
  </si>
  <si>
    <t>CPRI certified</t>
  </si>
  <si>
    <t>FLOOR LT PANEL</t>
  </si>
  <si>
    <t>No.</t>
  </si>
  <si>
    <t>WORKSTATION UPS OUTPUT PANEL</t>
  </si>
  <si>
    <t>Supply, Installation, testing &amp; commisioning of 160A, 36kA 4P MCCB Tapoff Box with RYB indicating lamps with MCB control &amp; Meter.Tap-off to be fixed to existing rising main. For Cable termination Additional Box to be considered in costing. Existing Rising main make : All standrads to be matched with installed tap-off ratings &amp; quality</t>
  </si>
  <si>
    <t>RO</t>
  </si>
  <si>
    <t>Supply, Installation, testing &amp; commisioning of 200A, 36kA 4P MCCB Tapoff Box with RYB indicating lamps with MCB control &amp; Meter.Tap-off to be fixed to existing rising main. For Cable termination Additional Box to be considered in costing. Existing Rising main make : All standrads to be matched with installed tap-off ratings &amp; quality</t>
  </si>
  <si>
    <t>Supply, Installation, testing &amp; commisioning of 400A, 36kA 4P MCCB Tapoff Box with RYB indicating lamps with MCB control &amp; Meter.Tap-off to be fixed to existing rising main. For Cable termination Additional Box to be considered in costing. Existing Rising main make : All standrads to be matched with installed tap-off ratings &amp; quality</t>
  </si>
  <si>
    <t>Supply, Installation, testing &amp; commisioning of 630A, 36kA 4P MCCB Tapoff Box with RYB indicating lamps with MCB control &amp; Meter.Tap-off to be fixed to existing rising main. For Cable termination Additional Box to be considered in costing. Existing Rising main make : All standrads to be matched with installed tap-off ratings &amp; quality</t>
  </si>
  <si>
    <t xml:space="preserve">Supply, installation, testing &amp; commissioning of 160A 4P MCCB 36KA to existing Builder Main panel . Costing shall include all necessary accessories like indication lamp , Meters , CT &amp; control wiring etc. Vendor should do the site survey for better understanding &amp; clarity. Panel RAL colour &amp; Quality of additional works should match with existing panel.Costing shall include opening of cutout , cable box as per site condition &amp; site survey to be done for any clarification .. Required all costing to be quoted in this line item to complete the works 
</t>
  </si>
  <si>
    <t xml:space="preserve">Supply, installation, testing &amp; commissioning of 250A 4P MCCB 36KA to existing Builder Main panel . Costing shall include all necessary accessories like indication lamp , Meters , CT &amp; control wiring etc. Vendor should do the site survey for better understanding &amp; clarity. Panel RAL colour &amp; Quality of additional works should match with existing panel.Costing shall include opening of cutout , cable box as per site condition &amp; site survey to be done for any clarification .. Required all costing to be quoted in this line item to complete the works 
</t>
  </si>
  <si>
    <t xml:space="preserve">Supply, installation, testing &amp; commissioning of 400A 4P MCCB 36KA to existing Builder Main panel . Costing shall include all necessary accessories like indication lamp , Meters , CT &amp; control wiring etc. Vendor should do the site survey for better understanding &amp; clarity. Panel RAL colour &amp; Quality of additional works should match with existing panel.Costing shall include opening of cutout , cable box as per site condition &amp; site survey to be done for any clarification .. Required all costing to be quoted in this line item to complete the works 
</t>
  </si>
  <si>
    <t xml:space="preserve">Supply, installation, testing &amp; commissioning of 630A 4P MCCB 36KA to existing Builder Main panel . Costing shall include all necessary accessories like indication lamp , Meters , CT &amp; control wiring etc. Vendor should do the site survey for better understanding &amp; clarity. Panel RAL colour &amp; Quality of additional works should match with existing panel.Costing shall include opening of cutout , cable box as per site condition &amp; site survey to be done for any clarification .. Required all costing to be quoted in this line item to complete the works 
</t>
  </si>
  <si>
    <t>63A , 4P MCOS FOR CRITICAL HVAC UNITS</t>
  </si>
  <si>
    <t>40A , 4P MCOS FOR CRITICAL HVAC UNITS</t>
  </si>
  <si>
    <t>Supply, Installation, testing &amp; commisioning of Fully Automatic DOL/ Star Delta starters with features like Local/Remote, Auto/Manual &amp; programmable timer for auto operation. The necessary NO NC shall be provided with BMS compatibility. The space provision for VFD with bypass facility shall be provided wherever it is specified as below. Starters will be used in case of VFD Panel Maintenance/Failure. Starters to be tripped in case of fire, hence necessary contactors for the same to be provided.The cost shall include free standing support for starter Isolator Box</t>
  </si>
  <si>
    <t>INDOOR TYPE - IP 52</t>
  </si>
  <si>
    <t>0.5 kW DOL Starter</t>
  </si>
  <si>
    <t>1.0 kW DOL Starter</t>
  </si>
  <si>
    <t>1.5kW DOL Starter</t>
  </si>
  <si>
    <t>2.2 kW DOL Starter</t>
  </si>
  <si>
    <t>4.4 kW DOL Starter</t>
  </si>
  <si>
    <t>5.5kW Star/Delta Starter with VFD Space Provision</t>
  </si>
  <si>
    <t>7.5kW Star/Delta Starter with VFD Space Provision</t>
  </si>
  <si>
    <t>9.3kW Star/Delta Starter with VFD Space Provision</t>
  </si>
  <si>
    <t>11kW Star/Delta Starter with VFD Space Provision</t>
  </si>
  <si>
    <t>15kW Star/Delta Starter with VFD Space Provision</t>
  </si>
  <si>
    <t>OUTDOOR TYPE - IP 55</t>
  </si>
  <si>
    <t>4P MCCB BOX wall Mounting type polycarbonate enclosures</t>
  </si>
  <si>
    <t xml:space="preserve">INDOOR TYPE - IP 52  (Ka Rating - 36ka ) </t>
  </si>
  <si>
    <t>100A</t>
  </si>
  <si>
    <t>125A to 160A</t>
  </si>
  <si>
    <t>200A to 250A</t>
  </si>
  <si>
    <t xml:space="preserve">400A to 630A(Floor Mounted type) </t>
  </si>
  <si>
    <t>800A</t>
  </si>
  <si>
    <t xml:space="preserve">OUTDOOR TYPE - IP 55  (Ka Rating - 36ka ) </t>
  </si>
  <si>
    <t>25A to 100A</t>
  </si>
  <si>
    <t>400A to 630A</t>
  </si>
  <si>
    <t>LT CABLES &amp; ENDTERMINATIONS</t>
  </si>
  <si>
    <t>Supply, Laying, Testing and Commissioning of stranded FRLS XLPE/PVC insulated, Armoured/Unarmoured/Flexible, Aluminum / Copper conductor, laid in tray / hume pipe / in ready made trenches, with nylon cable ties. The cost of the nylon tie shall be included in the cost of installation.</t>
  </si>
  <si>
    <t>Cable identification labels at both ends clearly mentioning the cable specs &amp; also at appropriate intervals along the cable route should be provided. The labels shall be engraved / anodized aluminium with white letters on black background. The cost of the Cable identification labels shall be included in the cost of installation &amp; Only heavy duty cable ties should be used for cable dressing.</t>
  </si>
  <si>
    <t>Supply, Installation, Testing and Commissioning of double Compression type cable gland, aluminum lugs for aluminum cables / copper lugs for copper cables, insulation tape, anti corrosive paste, brass clamps for gland earthing with 14 SWG copper wire to connect to nearest earth flat.</t>
  </si>
  <si>
    <t>Inner sheath: Extruded PVC only for Multicore</t>
  </si>
  <si>
    <t>Outer sheath: Extruded Type ST2 PVC with FLAME RETARDANT LESS SMOKE</t>
  </si>
  <si>
    <t>Voltage grade:1100Volts</t>
  </si>
  <si>
    <t>Armoure: Galvanized Steel strip/Wire for multicore</t>
  </si>
  <si>
    <t>Non Magnetic Aluminum Wire/Strip for Single core</t>
  </si>
  <si>
    <t>Gland type : Brass with nickel plated</t>
  </si>
  <si>
    <t>All Glands used should be of double compression for 35 Sq.mm &amp; Above</t>
  </si>
  <si>
    <t>PG glands should be used for copper flexible cables.</t>
  </si>
  <si>
    <t>Sealing Ring : Natural rubber for indoor, Neoprene for Outdoor</t>
  </si>
  <si>
    <t>FRLS XLPE Insulated &amp; Steel Armoured Aluminium Conductor Cables</t>
  </si>
  <si>
    <t>3.5 Core X 400 Sqmm</t>
  </si>
  <si>
    <t>Mts</t>
  </si>
  <si>
    <t>Endterminations</t>
  </si>
  <si>
    <t>Nos.</t>
  </si>
  <si>
    <t>3.5 Core X 300 Sqmm</t>
  </si>
  <si>
    <t>3.5 Core X 240 Sqmm</t>
  </si>
  <si>
    <t>3.5 Core X 185 Sqmm</t>
  </si>
  <si>
    <t>3.5 Core X 150 Sqmm</t>
  </si>
  <si>
    <t>3.5 Core X 120 Sqmm</t>
  </si>
  <si>
    <t>3.5 Core X 95 Sqmm</t>
  </si>
  <si>
    <t>3.5 Core X 70 Sqmm</t>
  </si>
  <si>
    <t>3.5 Core X 50 Sqmm</t>
  </si>
  <si>
    <t>3.5 Core X 35 Sqmm</t>
  </si>
  <si>
    <t>4 Core X 25 Sqmm</t>
  </si>
  <si>
    <t>4 Core X 16 Sqmm</t>
  </si>
  <si>
    <t>4 Core X 10 Sqmm</t>
  </si>
  <si>
    <t>4 Core X 6 Sqmm</t>
  </si>
  <si>
    <t>4 Core X 4 Sqmm</t>
  </si>
  <si>
    <t>4 Core X 2.5 Sqmm</t>
  </si>
  <si>
    <t>4 Core X 1.5 Sqmm</t>
  </si>
  <si>
    <t>3 Core X 10 Sqmm</t>
  </si>
  <si>
    <t>3 Core X 6 Sqmm</t>
  </si>
  <si>
    <t>3 Core X 4 Sqmm</t>
  </si>
  <si>
    <t>3 Core X 2.5 Sqmm</t>
  </si>
  <si>
    <t>3 Core X 1.5 Sqmm</t>
  </si>
  <si>
    <t>FRLS PVC Insulated &amp; Un Armoured Copper Conductor cables (YY Type) - IS 694</t>
  </si>
  <si>
    <t>1 Core x 400 Sq. mm</t>
  </si>
  <si>
    <t>1 Core x 300 Sq. mm</t>
  </si>
  <si>
    <t>1 Core x 240 Sq. mm</t>
  </si>
  <si>
    <t>1 Core x 185 Sq. mm</t>
  </si>
  <si>
    <t>1 Core x 150 Sq. mm</t>
  </si>
  <si>
    <t>1 Core x 120 Sq. mm</t>
  </si>
  <si>
    <t>1 Core x 95 Sq. mm</t>
  </si>
  <si>
    <t>1 Core x 70 Sq. mm</t>
  </si>
  <si>
    <t>1 Core x 50 Sq. mm</t>
  </si>
  <si>
    <t>1 Core x 35 Sq. mm</t>
  </si>
  <si>
    <t>1 Core x 25 Sq. mm</t>
  </si>
  <si>
    <t>1 Core x 16 Sq. mm</t>
  </si>
  <si>
    <t>1 Core x 10 Sq. mm</t>
  </si>
  <si>
    <t>1 Core x 6 Sq. mm</t>
  </si>
  <si>
    <t>1 Core x 4 Sq. mm</t>
  </si>
  <si>
    <t>1 Core x 2.5 Sq. mm</t>
  </si>
  <si>
    <t>1 Core x 1.5 Sq. mm</t>
  </si>
  <si>
    <t>3 Core x 10Sq. mm</t>
  </si>
  <si>
    <t>3 Core x 6 Sq. mm</t>
  </si>
  <si>
    <t>3 Core x 4 Sq. mm</t>
  </si>
  <si>
    <t>3 Core x 2.5 Sq. mm</t>
  </si>
  <si>
    <t>3 Core x 1.5 Sq. mm</t>
  </si>
  <si>
    <t>4 Core x 10 Sq. mm</t>
  </si>
  <si>
    <t>4 Core x 6 Sq. mm</t>
  </si>
  <si>
    <t>5 Core x 6 Sq. mm</t>
  </si>
  <si>
    <t>5 Core x 10 Sq. mm</t>
  </si>
  <si>
    <t>5 Core x 25 Sq. mm</t>
  </si>
  <si>
    <t>5 Core x 16 Sq. mm</t>
  </si>
  <si>
    <t>FRLS PVC Insulated &amp; Steel Armoured Copper Conductor cables (YFY Type)</t>
  </si>
  <si>
    <t>3 Core x 10 Sq. mm</t>
  </si>
  <si>
    <t>4 Core x 25 Sq. mm</t>
  </si>
  <si>
    <t>4 Core x 16 Sq. mm</t>
  </si>
  <si>
    <t>4 Core x 4 Sq. mm</t>
  </si>
  <si>
    <t>4 Core x 2.5 Sq. mm</t>
  </si>
  <si>
    <t>TOTAL FOR LT CABLES &amp; ENDTERMINATIONS</t>
  </si>
  <si>
    <t>MCB DISTRIBUTION BOARDS (DB)</t>
  </si>
  <si>
    <t>Supply, Installation, Testing and Commissioning of MCB Distribution board as per approved installation drawings.</t>
  </si>
  <si>
    <t>Wall mounted MCB DBs with MS wire way box on top / bottom &amp; on sides. MCBs shall be rated for 10kA with current limiting feature. Dummy ways to be covered with blank plates. All out going ways shall be labeled &amp; laminated.</t>
  </si>
  <si>
    <t>Enclosure:1.2mm CRCA Sheet Steel, Powder Coated</t>
  </si>
  <si>
    <t>Door : Double Door</t>
  </si>
  <si>
    <t>Protection : IP 43</t>
  </si>
  <si>
    <t>Cable Entry : Top &amp; Bottom</t>
  </si>
  <si>
    <t>For UPS distribution RCCB's shall be harmonic resistant (HI/SI Series)</t>
  </si>
  <si>
    <t>Bus bar : Shall be tinned Copper and 200% rating for UPS DB Neutral Link</t>
  </si>
  <si>
    <t>MCB's : C Curve for Lighting &amp; Raw power, 'D' Curve for UPS Distribution</t>
  </si>
  <si>
    <t>1) Separate Earth bus/Neutral bus for each phase</t>
  </si>
  <si>
    <t>2) Each Circuit shall have yellow ferrules with circuit number on both sides</t>
  </si>
  <si>
    <t>3) Accessories required for installation of DB's on Wall/Column/Gyp Board shall be considered</t>
  </si>
  <si>
    <t>4) DB's shall be covered with powder coated (paint should match with DB Color) wire ways all around and up to ceiling to receive incoming circuits. Refer DB frame details.</t>
  </si>
  <si>
    <t>5) Laminated A3 OR A4 size SLD shall be pasted inside DB door</t>
  </si>
  <si>
    <t>6) Safe shroud for Neutral link shall be provided</t>
  </si>
  <si>
    <t xml:space="preserve">7. All DBs shall be of 7 segment type ( Single Phase DB discription to be added seperately ) &amp; Consider flexitier DB wherever 7 segment type is not matching </t>
  </si>
  <si>
    <t>8) In All DBs Incomer TVSS /Surge protection of 2.5Kv to be Provided</t>
  </si>
  <si>
    <t xml:space="preserve">HUB Room UDB's : </t>
  </si>
  <si>
    <t xml:space="preserve">4 Way SPN MCB DB </t>
  </si>
  <si>
    <t>Incomer : 1Nos 40 A DP RCCB with 100mA</t>
  </si>
  <si>
    <t>Outgoing : 4 Nos. 32A SP MCB of 'D' curve</t>
  </si>
  <si>
    <t xml:space="preserve">4 Way TPN MCB DB </t>
  </si>
  <si>
    <t xml:space="preserve">'Incomer : 1No. 63A 4P, MCB </t>
  </si>
  <si>
    <t>Subincomer : 3Nos 63 A DP RCCB with 100mA</t>
  </si>
  <si>
    <t>Outgoing : 12 Nos. 40A SP MCB of 'D' curve</t>
  </si>
  <si>
    <t xml:space="preserve">6 Way TPN MCB DB </t>
  </si>
  <si>
    <t>Subincomer : 3Nos 63 A DP  RCCB with 100mA</t>
  </si>
  <si>
    <t>Outgoing : 18 Nos. 32A SP MCB of 'D' curve</t>
  </si>
  <si>
    <t xml:space="preserve">8 Way TPN MCB DB </t>
  </si>
  <si>
    <t>Outgoing : 24 Nos. 32A SP MCB of 'D' curve</t>
  </si>
  <si>
    <t xml:space="preserve">12 Way TPN MCB DB </t>
  </si>
  <si>
    <t>Outgoing : 36 Nos. 32A SP MCB of 'D' curve</t>
  </si>
  <si>
    <t>LDB</t>
  </si>
  <si>
    <t xml:space="preserve">8 Way SPN MCB DB </t>
  </si>
  <si>
    <t>Incomer : 1Nos 40A DP 30mA  RCCB</t>
  </si>
  <si>
    <t>Outgoing  : 8  Nos. 10A SP MCB of 'C' curve</t>
  </si>
  <si>
    <t xml:space="preserve">Incomer : 1No. 63A, 4P, MCB </t>
  </si>
  <si>
    <t>Sub incomer :3Nos 40A DP 30mA  RCCB</t>
  </si>
  <si>
    <t>Outgoing : 18 Nos. 10A SP MCB of 'C' curve</t>
  </si>
  <si>
    <t>8 Way TPN MCB DB</t>
  </si>
  <si>
    <t>Incomer : 1No. 63A, 4P, MCB</t>
  </si>
  <si>
    <t>Outgoing : 24 Nos. 10A SP MCB of 'C' curve</t>
  </si>
  <si>
    <t>Outgoing : 36 Nos. 10A SP MCB of 'C' curve</t>
  </si>
  <si>
    <t>ELDB's :</t>
  </si>
  <si>
    <t xml:space="preserve">6 Way SPN MCB DB </t>
  </si>
  <si>
    <t>Incomer : 1No.  40A DP 30mA   RCCB</t>
  </si>
  <si>
    <t>Outgoing : 6 Nos. 10A SP MCB of 'D' curve</t>
  </si>
  <si>
    <t>Incomer : 1No.  40A DP  30mA  RCCB</t>
  </si>
  <si>
    <t>Outgoing : 8 Nos. 10A SP MCB of 'D' curve</t>
  </si>
  <si>
    <t xml:space="preserve">12 Way SPN MCB DB </t>
  </si>
  <si>
    <t>Sub Incomer : 1No. 40A DP  30mA  RCCB</t>
  </si>
  <si>
    <t>Outgoing : 12 Nos. 10A SP MCB of 'D' curve</t>
  </si>
  <si>
    <t xml:space="preserve">4Way TPN MCB DB </t>
  </si>
  <si>
    <t>Incomer : 1No. 32A, 4P, MCB</t>
  </si>
  <si>
    <t>Sub Incomer : 1No. 25A DP  30mA  RCCB</t>
  </si>
  <si>
    <t xml:space="preserve">6Way TPN MCB DB </t>
  </si>
  <si>
    <t>Incomer : 1No. 40A, 4P, MCB</t>
  </si>
  <si>
    <t>Sub Incomer : 1No. 32A DP  30mA  RCCB</t>
  </si>
  <si>
    <t>Outgoing : 18 Nos. 10A SP MCB of 'D' curve</t>
  </si>
  <si>
    <t xml:space="preserve">8Way TPN MCB DB </t>
  </si>
  <si>
    <t>Outgoing : 24 Nos. 10A SP MCB of 'D' curve</t>
  </si>
  <si>
    <t xml:space="preserve">12Way TPN MCB DB </t>
  </si>
  <si>
    <t>Sub incomer : 3Nos 32A DP  30mA  RCCB</t>
  </si>
  <si>
    <t>Outgoing : 36 Nos. 10A SP MCB of 'D' curve</t>
  </si>
  <si>
    <t>UDB's :</t>
  </si>
  <si>
    <t xml:space="preserve">Incomer : 1No. 63A 4P, MCB </t>
  </si>
  <si>
    <t>Sub incomer 3Nos 40 A DP RCCB  with 100mA</t>
  </si>
  <si>
    <t>Outgoing :12. Nos. 16A SP MCB of 'D' curve</t>
  </si>
  <si>
    <t>Outgoing : 18. Nos. 16A SP MCB of 'D' curve</t>
  </si>
  <si>
    <t>Outgoing : 24. Nos. 16A SP MCB of 'D' curve</t>
  </si>
  <si>
    <t>Sub incomer 3Nos 63 A DP RCCB with 100mA</t>
  </si>
  <si>
    <t>Outgoing : 36 Nos. 16A SP MCB of 'D' curve</t>
  </si>
  <si>
    <t>RDB's :</t>
  </si>
  <si>
    <t xml:space="preserve">12Way SPN MCB DB </t>
  </si>
  <si>
    <t>Incomer : 1No. 40 A DP RCCB with 100mA</t>
  </si>
  <si>
    <t>Outgoing : 12 Nos. 16A SP MCB of 'C' curve</t>
  </si>
  <si>
    <t>Sub incomer 3Nos 40 A DP RCCB with 100mA</t>
  </si>
  <si>
    <t>Outgoing : 18 Nos. 16A SP MCB of 'C' curve</t>
  </si>
  <si>
    <t>Outgoing : 24 Nos. 16A SP MCB of 'C' curve</t>
  </si>
  <si>
    <t>Outgoing : 36 Nos. 16A SP MCB of 'C' curve</t>
  </si>
  <si>
    <t>VAV , FD &amp; HVAC DB's :</t>
  </si>
  <si>
    <t>Outgoing : 8 Nos. 16A SP MCB of 'D' curve</t>
  </si>
  <si>
    <r>
      <rPr>
        <rFont val="Calibri"/>
        <color theme="1"/>
        <sz val="10.0"/>
      </rPr>
      <t xml:space="preserve">8 Way TPN MCB DB </t>
    </r>
    <r>
      <rPr>
        <rFont val="Calibri"/>
        <b/>
        <color theme="1"/>
        <sz val="10.0"/>
      </rPr>
      <t xml:space="preserve"> (VAV &amp; FIRE DAMPER )</t>
    </r>
  </si>
  <si>
    <t xml:space="preserve">Incomer : 1No. 32A 4P, MCB </t>
  </si>
  <si>
    <t>Sub incomer 3Nos 25 A DP RCCB with 100mA</t>
  </si>
  <si>
    <t>Outgoing : 24 Nos. 16A SP MCB of 'D' curve</t>
  </si>
  <si>
    <r>
      <rPr>
        <rFont val="Calibri"/>
        <color theme="1"/>
        <sz val="10.0"/>
      </rPr>
      <t xml:space="preserve">12 Way TPN MCB DB </t>
    </r>
    <r>
      <rPr>
        <rFont val="Calibri"/>
        <b/>
        <color theme="1"/>
        <sz val="10.0"/>
      </rPr>
      <t xml:space="preserve"> (VAV &amp; FIRE DAMPER )</t>
    </r>
  </si>
  <si>
    <t xml:space="preserve">Incomer : 1No. 40A 4P, MCB </t>
  </si>
  <si>
    <t>4P MCB BOX with Polycarbonate enclosures (Indoor - IP 52)</t>
  </si>
  <si>
    <t>6A to 32A</t>
  </si>
  <si>
    <t>40A to 63A</t>
  </si>
  <si>
    <t>4P MCB BOX with Polycarbonate enclosures (Outdoor - IP 55)</t>
  </si>
  <si>
    <t>4P RCBO - AC Series 100ma - with Polycarbonate enclosures (Indoor - IP 52)</t>
  </si>
  <si>
    <t>4P RCBO - AC Series 100ma - with Polycarbonate enclosures (Indoor - IP 55)</t>
  </si>
  <si>
    <t>Providing 2 MODULE Metal back box for Data socket outlets in the WALL/floor.</t>
  </si>
  <si>
    <t>Providing 3  MODULE Metal back box for Data socket outlets in the WALL/floor.</t>
  </si>
  <si>
    <t>Providing 2 MODULE PVC  back box for Data socket outlets in the WALL/floor.</t>
  </si>
  <si>
    <t>Providing 3  MODULE PVC  back box for Data socket outlets in the WALL/floor.</t>
  </si>
  <si>
    <t>CIRCUIT MAINS FOR POWER CIRCUITS</t>
  </si>
  <si>
    <t>Supply, Installation, Testing and Commissioning of Circuit mains using 1.1kV grade FRLS PVC insulated PVC round sheathed single/multicore core flexible cables drawn in existing conduit or raceway. Circuit mains shall be measured from respective DB to the nearest socket board &amp; looping circuit also be measured in running Mtr. All circuit terminations shall be provided with solder less crimping type copper sockets / lugs, ferrules indicating source code on load side &amp; load code on source side. There shall not be any joints in the circuits, only looping is allowed in terminal blocks/connectors  costing shall include terminal blocks/connectors  if any &amp; in switches / Sensors/ socket outlets. Kindly refer IS 694:1990.</t>
  </si>
  <si>
    <t>Colour codes to be followed as below</t>
  </si>
  <si>
    <t>Raw power Circuits - BLACK</t>
  </si>
  <si>
    <t>UPS power circuits - WHITE</t>
  </si>
  <si>
    <t>UPS / RP/AV&amp;TV Circuit:</t>
  </si>
  <si>
    <t>Supply, Installation, Testing and Commissioning of 3 C x 2.5 Sqmm FRLS 1100V PVC double insulated flexible multicore cable in existing conduits/raceways.</t>
  </si>
  <si>
    <t>Mts.</t>
  </si>
  <si>
    <t>UPS / RP/AV&amp;TV looping:</t>
  </si>
  <si>
    <t xml:space="preserve">SERVER POWER CIRCUIT </t>
  </si>
  <si>
    <t>Supply, Installation, Testing and Commissioning of 3 C x 4 Sqmm FRLS 1100V PVC double insulated flexible multicore cable in existing conduits/raceways.</t>
  </si>
  <si>
    <t>RAW POWER CIRCUIT :Pantry/Micro kitchen</t>
  </si>
  <si>
    <t>Supply, Installation, Testing and Commissioning of 3 C x 6 Sqmm FRLS 1100V PVC double insulated flexible multicore cable in existing conduits/raceways.</t>
  </si>
  <si>
    <t>VAV &amp; FIRE EXIT SINAGES Circuit &amp; looping:</t>
  </si>
  <si>
    <t>Supply, Installation, Testing and Commissioning of 3Cx1.5sqmm FRLS 1100V PVC double insulated flexible multicore cable in in existing conduits/raceways.</t>
  </si>
  <si>
    <t xml:space="preserve">Supply &amp; Installation , Testing and Commissioning of male connector of weiland make or equivalent make </t>
  </si>
  <si>
    <t xml:space="preserve">Supply &amp; Installation , Testing and Commissioning of female connector of weiland make or equivalent make </t>
  </si>
  <si>
    <t xml:space="preserve">Supply &amp; Installation , Testing and Commissioning of 1 in 2 out  connector of weiland make or equivalent make </t>
  </si>
  <si>
    <t xml:space="preserve">Supply &amp; Installation , Testing and Commissioning of 1 in 3 out  connector of weiland make or equivalent make </t>
  </si>
  <si>
    <t xml:space="preserve">Supply &amp; Installation , Testing and Commissioning of 1 in 5 out  connector of weiland make or equivalent make </t>
  </si>
  <si>
    <t>CIRCUIT MAINS &amp; POINT WIRING FOR LIGHT FIXTURES</t>
  </si>
  <si>
    <t>POINT WIRING - Switch controls</t>
  </si>
  <si>
    <t>Supply, Installation, Testing and Commissioning of 3 C x 1.5 Sqmm FRLS 1100V PVC double insulated flexible multicore cable in multicore cable in Existing conduits/Raceways. The wiring shall be complete with ceiling roses, switches ,Modular Boxes and all consumables.All circuit terminations shall be provided with solder less crimping type copper sockets / lugs, ferrules indicating source code on load side &amp; load code on source side. There shall not be any joints in the circuits, only looping is allowed in terminal blocks &amp; in switches / Sensors/ socket outlets. Kindly refer IS 694:1990.</t>
  </si>
  <si>
    <t>Lighting Circuits - Grey</t>
  </si>
  <si>
    <t>Emergency Lighting Circuits - Black</t>
  </si>
  <si>
    <t xml:space="preserve">PRIMARY LIGHT POINT-  Vendor to calculate the length based on the lighting layout &amp; quote accordingly  </t>
  </si>
  <si>
    <t>Primary light point means wiring from DB to first switch Point/Sensors &amp; first switch point/Sensors to the first light fixture . The switch and all necessary accessories would be part of primary point &amp; The cost shall also include sub-circuit if it is drawn from adjacent switch box/sensors</t>
  </si>
  <si>
    <t xml:space="preserve">SECONDARY LIGHT POINT - Vendor to calculate the length based on the lighting layout &amp; quote accordingly  </t>
  </si>
  <si>
    <t>Secondary light point means extention of light outlet from existing primary point. Same to be controlled by the existing switch/Sensors of primary point &amp; the cost shall include Ceiling flexible conduit shall be included at the drop of light fixture.</t>
  </si>
  <si>
    <t>POINT WIRING - MCB Control</t>
  </si>
  <si>
    <t>Supply, Installation, Testing and Commissioning of 3 C x 1.5 Sqmm FRLS 1100V PVC double insulated flexible multicore cable in Existing conduits/Raceways. The wiring shall be complete with ceiling roses, switches ,Modular Boxes and all consumables.All circuit terminations shall be provided with solder less crimping type copper sockets / lugs, ferrules indicating source code on load side &amp; load code on source side. There shall not be any joints in the circuits, only looping is allowed in terminal blocks &amp; in switches / Sensors/ socket outlets. Kindly refer IS 694:1990.</t>
  </si>
  <si>
    <t xml:space="preserve">PRIMARY LIGHT POINT - Vendor to calculate the length based on the lighting layout &amp; quote accordingly  </t>
  </si>
  <si>
    <t>Primary light point means wiring from DB to first light point. The cost shall include Ceiling flexible conduit at the drop of light fixture.</t>
  </si>
  <si>
    <t>Secondary light point means extention of light outlet from existing primary point. The cost shall include Ceiling flexible conduit at the drop of light fixture.</t>
  </si>
  <si>
    <t xml:space="preserve">POINT WIRING - Sensor  Control </t>
  </si>
  <si>
    <t xml:space="preserve">PRIMARY LIGHT POINT - Vendor to calculate the length based on the lighting layout &amp; quote accordingly   </t>
  </si>
  <si>
    <t xml:space="preserve">SECONDARY LIGHT POINT- Vendor to calculate the length based on the lighting layout &amp; quote accordingly  </t>
  </si>
  <si>
    <t>Supply, Installation, Testing and Commissioning of of following size 2mm thick rigid GI  conduits &amp; accessories fixing in ceiling/wall/Parition etc</t>
  </si>
  <si>
    <t>32mm dia</t>
  </si>
  <si>
    <t>25mm dia</t>
  </si>
  <si>
    <t>20mm dia</t>
  </si>
  <si>
    <t xml:space="preserve">Supply , Installation, Testing and Commissioning of  recess mounted Occupancy Sensor having coverage area of 400Sq.ft for a mounting height of 2.8Mtr &amp; PIR Technology.  </t>
  </si>
  <si>
    <t xml:space="preserve">Supply , Installation, Testing and Commissioning of  recess mounted dimmable/ Day light Occupancy Sensor having coverage area of 400Sq.ft for a mounting height of 2.8Mtr &amp; PIR Technology.  </t>
  </si>
  <si>
    <t>Supply &amp; Installation of supports for sensors . Costig shall include all necessary supports to complete the same. Sample approval to be taken before installation &amp; colour of the supports should match architect intent .. Costing shall include painting works &amp; height adjustable for the supports as per the site requirement</t>
  </si>
  <si>
    <t>Supply, Installation, Testing and Commissioning of  2 channel DALI  module  The module is DIN rail or direct mountable. Each channel should be capable of handling 64 adre4sses and 16 zones. (Board Room)</t>
  </si>
  <si>
    <t>Supply, Installation, Testing and Commissioning of  QS sensor module to communicate with wireless occupancy sensor and wireless keypads. This module is mounted in the ceiling. This is connected to 0-10V module using 4C X 1.5 sqmm wire.   (Board Room)</t>
  </si>
  <si>
    <t>Supply, Installation, Testing and Commissioning of  6 button with raise &amp; lower wall mounted wired / wireless keypad with white finish. No back box should be required for the same and should be mountable on any surface. No sperate power 230V power supply should be required for this keypad.  (Board Room)</t>
  </si>
  <si>
    <t>Supply, Installation, Testing and Commissioning of  Wireless Ceiling mounted Occupancy dimmable Sensor with radio frequency and connect with relay or 0-10v module wirelessly. The sensors should not interfere with any other wireless devices.  (Board Room)</t>
  </si>
  <si>
    <t>Supply, Installation, Testing and Commissioning of  Network interface versatile integration access point for Lutron’s QS-based systems. Through either RS232 or TCP/IP over Ethernet, third-party devices can control and/or monitor a QS system. Easily integrate with touchscreens, PCs, A/V systems, or other digital systems and devices.</t>
  </si>
  <si>
    <t xml:space="preserve">QS cable for power and data simialr to Lutron QS-CBL-LSZH Cable
Adheres to CE standards for Low Smoke Generation (EN 60332-1-2), Halogen Gas Emission (EN 61034-2), and Flame Retardation (EN 60754-1&amp;2). • Five Conductors: Common – 0.75 mm2 (18 AWG) Power – 0.75 mm2 (18 AWG) MUX Data – 0.25 mm2 (22 AWG) _ Data – 0.25 mm2 (22 AWG) Drain Wire – 0.2 mm2 (24 AWG)   (Board Room)
</t>
  </si>
  <si>
    <t>Mtrs</t>
  </si>
  <si>
    <t>Supply, Installation, Testing and Commissioning of 2Cx1.5sqmm  FRLS 1100V PVC double insulated flexible multicore cable drawn in existing conduit of approved make.  (Board Room)</t>
  </si>
  <si>
    <t>Supply, Installation, Testing and Commissioning of  Power supply unit  (Board Room)</t>
  </si>
  <si>
    <t>Supply, Installation, Testing and Commissioning of  LMS System   (Board Room)</t>
  </si>
  <si>
    <r>
      <rPr>
        <rFont val="Calibri"/>
        <color theme="1"/>
        <sz val="10.0"/>
      </rPr>
      <t xml:space="preserve">Supply, Installation, Testing and Commissioning of Wireless Daylight Sensors (Lutron), 4-channel Switching modules. - </t>
    </r>
    <r>
      <rPr>
        <rFont val="Calibri"/>
        <b/>
        <color theme="1"/>
        <sz val="10.0"/>
      </rPr>
      <t xml:space="preserve">in all meeting rooms </t>
    </r>
  </si>
  <si>
    <t>Set</t>
  </si>
  <si>
    <t>POWER RECEPTACLES.</t>
  </si>
  <si>
    <t>Supply, Installation, Testing and Commissioning of the following Modular/Industrial Switch, sockets with modular front plate, and accessories as per the site conditions.</t>
  </si>
  <si>
    <t>The quoted rate for power socket outlets shall include a. Socket outlets - As specified b. Switches c. 20SWG metal boxes with knockout on all sides d. Front plate of required colours(As per architect Approval) with accessories</t>
  </si>
  <si>
    <t>Industrial type sockets shall be of Polycarbonate body with plug top &amp; locking facility.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scratches &amp; paint during installation.Prior Approval to be taken from Architect/Consultants before Procurement</t>
  </si>
  <si>
    <t xml:space="preserve">Note: Safety shutters to prevent accidental contact with live parts shall be provided &amp; 4 mm Acrylic sheet to be provided for sockets face plate  whichever is connected with box </t>
  </si>
  <si>
    <t>Colour codes for HUB/server Industrial Sockets to be followed as below</t>
  </si>
  <si>
    <t>Source #1 - Blue</t>
  </si>
  <si>
    <t>Source #2 - Orange</t>
  </si>
  <si>
    <t xml:space="preserve">Colour codes for kictehen Industrial Sockets to be followed as per architect .Socket type shall be round pin   type as per the availibility/Norms . Same will be decided at the time of approval .. Costing shall include selection of any time of sockets </t>
  </si>
  <si>
    <t xml:space="preserve">Colour codes for workstation Sockets to be followed as below  as per architect </t>
  </si>
  <si>
    <t>Without box</t>
  </si>
  <si>
    <t xml:space="preserve">1x6/13A intel socket controlled by 16A switch  </t>
  </si>
  <si>
    <t>2x6/13A intel socket controlled by 16A switch</t>
  </si>
  <si>
    <t>3x6/13A intel socket controlled by 16A switch</t>
  </si>
  <si>
    <t xml:space="preserve">4x6/13A intel socket controlled by 16A switch </t>
  </si>
  <si>
    <t xml:space="preserve">1x6/16A  Round pin socket controlled by 16A switch </t>
  </si>
  <si>
    <t xml:space="preserve">2x6/16A Round pin  socket controlled by 16A switch </t>
  </si>
  <si>
    <t xml:space="preserve">3x6/16A  Round pin socket controlled by 16A switch </t>
  </si>
  <si>
    <t>4x6/16A  Round pin  socket controlled by 16A switch</t>
  </si>
  <si>
    <t>With box</t>
  </si>
  <si>
    <t>1x6/13A intel socket controlled by 16A switch</t>
  </si>
  <si>
    <t>4x6/13A intel socket controlled by 16A switch</t>
  </si>
  <si>
    <t>1x6/16A intel socket controlled by 16A switch</t>
  </si>
  <si>
    <t>Supply, Installation, Testing and Commissioning of  USB port  (Output Current 0 to 2Amp) - Type C</t>
  </si>
  <si>
    <t>Supply, Installation, Testing and Commissioning of  USB port  (Output Current 0 to 2Amp) - Type A</t>
  </si>
  <si>
    <t>Industrial Sockets</t>
  </si>
  <si>
    <t>1No. 32A 3 pin 1phase Industrial type socket with plug top controlled by 32A DP MCB (D CURVE) &amp; Same shall be mounted on Existing powder coated ceiling raceways as per approved sample. ( IP 44)</t>
  </si>
  <si>
    <t>1No. 63A 5 pin 3phase Industrial type socket with plug top controlled by 63A 4P MCB (D CURVE) &amp; Same shall be mounted on Existing powder coated ceiling raceways as per approved sample. ( IP 44)</t>
  </si>
  <si>
    <t>1No. 16 A 3 pin round pin  Socket with 16A Switch (IP65)</t>
  </si>
  <si>
    <t>1No. 40A 5pin 1phase Industrial type socket with plug top controlled by 40A 4P MCB (D CURVE) &amp; Same shall be mounted on Existing powder coated ceiling raceways as per approved sample. ( IP 44)</t>
  </si>
  <si>
    <t>1No. 20A 3 pin 1phase Industrial type socket with plug top controlled by 20A DP MCB. ( IP 65 FOR KITCHEN )</t>
  </si>
  <si>
    <t>1No. 32A 3 pin 1phase Industrial type socket with plug top controlled by 32A DP MCB. ( IP 65 FOR MICRO KITCHEN )</t>
  </si>
  <si>
    <t>1No. 40A 3 pin 1phase Industrial type socket with plug top controlled by 40A DP MCB. ( IP 65 FOR KITCHEN )</t>
  </si>
  <si>
    <t>1No. 63A 3 pin 1phase Industrial type socket with plug top controlled by 63A DP MCB.</t>
  </si>
  <si>
    <t>1No. 16A 5 pin 3 phase Industrial type socket with plug top controlled by 16A 4P MCB ( IP 65 FOR KITCHEN )</t>
  </si>
  <si>
    <t>1No. 20A 5 pin 3 phase Industrial type socket with plug top controlled by 20A 4P MCB .( IP 65 FOR KITCHEN )</t>
  </si>
  <si>
    <t>1No. 32A 5 pin 3 phase Industrial type socket with plug top controlled by 32A 4P MCB ( IP 65 FOR KITCHEN )</t>
  </si>
  <si>
    <t>1No. 40A 5 pin 3 phase Industrial type socket with plug top controlled by 40A 4P MCB ( ( IP 65 FOR KITCHEN )</t>
  </si>
  <si>
    <t>1No. 63A 5 pin 3 phase Industrial type socket with plug top controlled by 63A 4P MCB  ( IP 65 FOR KITCHEN )</t>
  </si>
  <si>
    <t>FLOOR SERVICE BOXES</t>
  </si>
  <si>
    <t>Supply &amp; Installation of Floor service box suitable for fixing 1 Set of 2x6/13A round socket controlled by 16A switch in one compartment &amp; in other compartment place provision for mounting 1 Data / 1 Voice points/1 HDMI (The rate to include cost of sockets) Finish:SS Type</t>
  </si>
  <si>
    <t>Supply &amp; Installation of Floor service box suitable for fixing 2 Set of 2x6/13A round socket controlled by 16A switch in one compartment &amp; in other compartment place provision for mounting 2 Data / 2 Voice points/1 HDMI (The rate to include cost of sockets) Finish:SS Type</t>
  </si>
  <si>
    <t>Supply &amp; Installation of Floor service box suitable for fixing 1 Set of 3x6/13A round socket controlled by 16A switch in one compartment &amp; in other compartment place provision for mounting 1 Data / 1 Voice points/1 HDMI (The rate to include cost of sockets) Finish:SS Type</t>
  </si>
  <si>
    <t>Supply &amp; Installation of Floor service box suitable for fixing 2 Set of 3 x6/13A round socket controlled by 16A switch in one compartment &amp; in other compartment place provision for mounting 1 Data / 1 Voice points/1 HDMI (The rate to include cost of sockets) Finish:SS Type</t>
  </si>
  <si>
    <t>Supply &amp; Installation of Floor service box suitable for fixing1 Set of 4x6/13A round socket controlled by 16A switch in one compartment &amp; in other compartment place provision for mounting 1 Data / 1 Voice points/1 HDMI (The rate to include cost of sockets) Finish:SS Type</t>
  </si>
  <si>
    <t>Supply &amp; Installation of Floor service box suitable for fixing 2 Set of 4 x6/13A round socket controlled by 16A switch in one compartment &amp; in other compartment place provision for mounting 1 Data / 1 Voice points/1 HDMI (The rate to include cost of sockets) Finish:SS Type</t>
  </si>
  <si>
    <t>Factory made Standard accessories only to be used for bends, curve, tees etc.,</t>
  </si>
  <si>
    <t>Supply &amp; Installation of 12M Modular boxes (Pop Up) (with Data, Voice,USB, C-Type, HDMI) MEETING ROOMS</t>
  </si>
  <si>
    <t>Supply &amp; Installation of 16M Modular boxes (Pop Up) (with Data, Voice,USB, C-Type, HDMI),  BOARD ROOM</t>
  </si>
  <si>
    <t>Ladder Type Cable Tray :</t>
  </si>
  <si>
    <t>Supply and Erection of Heavy duty GI ladder type 2mm thick hot dipped galvanized by 610gms/sqm (87 microns) in line with IS: 4759. The tray and accessories includes cleat angle, rungs, side runner, coupler plate, Elbows, Bends, Tees and Reducers and Hardware .The fixing of cable trays include necessary ceiling suspended / wall mounted supports fixed in ceiling with Fabricated Ms Angle supports,Ms C channel,Base plate etc, The rate shall include bends, angles, Ts, HITECH ROD and all accessories complete Supports Shall be provided at every 1200mm. The cost of supports to be included. Supports must be welded to a square true ceiling base plate with arc welding, the base plate must be fixed to the true ceiling with 04 nos. of HILTI anchor fasteners. The cost of 2runs of 25x3mm GI Strip to be included in the cost of the cable tray. Supports must be made out of MS L angle type for cable tray width of 450mm and above. For Less than 450mm width tray support with hi-tech threaded rods &amp; anchor fasteners.</t>
  </si>
  <si>
    <t>1200 x 100 mm Size</t>
  </si>
  <si>
    <t>1000 x 100 mm Size</t>
  </si>
  <si>
    <t>750 x 75mm Size</t>
  </si>
  <si>
    <t>600 x 75mm Size</t>
  </si>
  <si>
    <t>450 x 50mm Size</t>
  </si>
  <si>
    <t>300 x 50mm Size</t>
  </si>
  <si>
    <t>250 x 50mm Size</t>
  </si>
  <si>
    <t>200 x 50mm Size</t>
  </si>
  <si>
    <t>150 x 50mm Size</t>
  </si>
  <si>
    <t>100 x 50mm Size</t>
  </si>
  <si>
    <t xml:space="preserve"> Perforated type cable tray with top cover ( POWER )</t>
  </si>
  <si>
    <t>Supply and installation of following sizes of perforated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to be used for all ceiling raceways &amp; trays</t>
  </si>
  <si>
    <t>750x 75 mm Size</t>
  </si>
  <si>
    <t>450 x 60mm Size</t>
  </si>
  <si>
    <t>300 x 60mm Size</t>
  </si>
  <si>
    <t>250 x 60mm Size</t>
  </si>
  <si>
    <t>200 x 60mm Size</t>
  </si>
  <si>
    <t>150 x 60mm Size</t>
  </si>
  <si>
    <t>100 x 60mm Size</t>
  </si>
  <si>
    <t>80 x 60mm Size</t>
  </si>
  <si>
    <t xml:space="preserve"> Perforated type cable tray with top cover for (LIGHTING)</t>
  </si>
  <si>
    <t>Supply and installation of following sizes of perforated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to be used for all ceiling raceways &amp; trays</t>
  </si>
  <si>
    <t>60 x 60mm Size</t>
  </si>
  <si>
    <t>Perforated type cable tray with top cover for (HVAC)</t>
  </si>
  <si>
    <t>Supply and installation of following sizes of perforated    cable trays of 2mm thickness and height as per below description for supporting cables including bends, tees &amp; reducers and including all labour and materials, as per approved drawings, specifications of this tender and directions of Engineer-in-charge. Supports Shall be provided at every 1200mm. The cost of supports to be included. Supports must be welded to a square true ceiling base plate with arc welding, the base plate must be fixed to the true ceiling with 04 nos. of HILTI anchor fasteners.  Supports must be made out of MS L angle type for cable tray width of 450mm and above. For Less than 450mm width tray support with hi-tech threaded rods &amp; anchor fasteners. 
Note:
* Factory fabricated bends and accessories to be used for all ceiling raceways &amp; trays</t>
  </si>
  <si>
    <t xml:space="preserve">Raceways </t>
  </si>
  <si>
    <r>
      <rPr>
        <rFont val="Calibri"/>
        <color theme="1"/>
        <sz val="10.0"/>
      </rPr>
      <t xml:space="preserve">Supply &amp; Installation of following size GI raceway / wire way with cover, made out of 16 SWG GI for body and 14 SWG GI for cover.
  Junction boxes to be provided with enough supports inside the box.
  Raceway installed above false ceiling/floor shall include necessary mounting supports, junction boxes and accessories to fix it firmly to the ground/ ceiling.
   The rate quote shall include providing earthing for the Wireway trunking. 
  All edges, cut faces shall be free of burrs &amp; shall be smooth. 
  The channels shall be earthed at the boxes and at the joints with 4sq.mm copper Wire with end terminations screws so that earth is continuous. 
  </t>
    </r>
    <r>
      <rPr>
        <rFont val="Calibri"/>
        <b/>
        <color theme="1"/>
        <sz val="10.0"/>
      </rPr>
      <t>Jointing of the race ways to be done with welding. Colour code should be followed for cover as per project incharge. The costing shall include chipping works, disposal of debris, Proper cleaning &amp; Packing of junction boxes/Raceways &amp; filling the Cement concrete with chicken mesh, making it for floor finishing level as per site Incharge.</t>
    </r>
    <r>
      <rPr>
        <rFont val="Calibri"/>
        <color theme="1"/>
        <sz val="10.0"/>
      </rPr>
      <t xml:space="preserve">
Note:
* Factory fabricated bends and accessories to be used for all ceiling raceways &amp; trays</t>
    </r>
  </si>
  <si>
    <t>Floor raceways with respective Junction Box</t>
  </si>
  <si>
    <t>450 x 40mm Size</t>
  </si>
  <si>
    <t>460 x 460 x 50mm Size</t>
  </si>
  <si>
    <t>300 x 40mm Size</t>
  </si>
  <si>
    <t>310 x 310 x 50mm Size</t>
  </si>
  <si>
    <t>250 x 40mm Size</t>
  </si>
  <si>
    <t>260 x 260 x 50mm Size</t>
  </si>
  <si>
    <t>200 x 40mm Size</t>
  </si>
  <si>
    <t>210 x 210 x 50mm Size</t>
  </si>
  <si>
    <t>150 x 40mm Size</t>
  </si>
  <si>
    <t>160 x 160 x 50mm Size</t>
  </si>
  <si>
    <t>100 x 40mm Size</t>
  </si>
  <si>
    <t>110 x 110 x 50mm Size</t>
  </si>
  <si>
    <t>80 x 40mm Size</t>
  </si>
  <si>
    <t>90 x 90 x 50mm Size</t>
  </si>
  <si>
    <t xml:space="preserve">Floor raceways with respective Junction Box(In False floor area) </t>
  </si>
  <si>
    <t xml:space="preserve">Ceiling Raceways </t>
  </si>
  <si>
    <t>600 x 60mm Size</t>
  </si>
  <si>
    <t>610 x 610 x 60mm Size</t>
  </si>
  <si>
    <t>460 x 460 x 60mm Size</t>
  </si>
  <si>
    <t>310 x 310 x 60mm Size</t>
  </si>
  <si>
    <t>260 x 260 x 60mm Size</t>
  </si>
  <si>
    <t>210 x 210 x 60mm Size</t>
  </si>
  <si>
    <t xml:space="preserve">160 x 160 x 60mm Size  </t>
  </si>
  <si>
    <t xml:space="preserve">110 x 110 x 60mm Size  </t>
  </si>
  <si>
    <t>90 x 90 x 60mm Size</t>
  </si>
  <si>
    <t>Supply &amp; Laying of following size 2mm thick rigid FRLS PVC conduits &amp; accessories fixing in ceiling</t>
  </si>
  <si>
    <t>Supply &amp; Laying of following size 2mm thick rigid FRLS PVC conduits &amp; accessories fixing in wall/ floor/false floor</t>
  </si>
  <si>
    <t>Supply &amp; Laying of following size 1.6mm thick rigid MS conduits &amp; accessories fixing in ceiling</t>
  </si>
  <si>
    <t>Supply &amp; Laying of following size 1.6mm thick rigid MS conduits &amp; accessories fixing in wall/ floor/false floor</t>
  </si>
  <si>
    <t>Supply &amp; Laying of following size 1.6mm thick rigid GI conduits &amp; accessories fixing in ceiling</t>
  </si>
  <si>
    <t>Supply &amp; Laying of following size 1.6mm thick rigid FRLS GI conduits &amp; accessories fixing in wall/ floor/false floor</t>
  </si>
  <si>
    <t>Supply &amp; Installation of following size Powder coated raceway / wire way with cover, made out of 2mm thick steel sheet factory fabricated post galvanized raceways to be laid in the ceiling / Floor for Server/ HUB room area with cutouts for installation of MCB and Industrial socket outlets. The rate to include providing 2 mm thick GI cover fixing accessories, Earthing with 8SWG copper wire, complete with necessary supports, bends, access boxes, Tap off boxes &amp; Cross over as per specification and site requirement. The shade shall be as per site approval.Colour code should be followed for as per project incharge.</t>
  </si>
  <si>
    <t>Supply &amp; Installation of following size Powder coated junction boxes , made out of 16 SWG GI/MS for body and 14 SWG GI/MS for cover. - The shade shall be as per site approval.Colour code should be followed for cover as per project incharge.</t>
  </si>
  <si>
    <t>150 x 200mm Size</t>
  </si>
  <si>
    <t>460 x 460 x 400mm Size</t>
  </si>
  <si>
    <t>150 x 150mm Size</t>
  </si>
  <si>
    <t>160 x 160 x 100mm Size</t>
  </si>
  <si>
    <t>100 x100mm Size</t>
  </si>
  <si>
    <t>110 x 110 x 100mm Size</t>
  </si>
  <si>
    <t>Supply and installation of 450mm X 100mm Electroinc type SS Basket type cable tray/Cablofil type  and include all necessary supporting rods, C channel complete as required at distance of 1200mm.</t>
  </si>
  <si>
    <t>Supply and installation of 300mm X 100mm Electroinc type Basket type cable tray/Cablofil type  and include all necessary supporting rods, C channel complete as required at distance of 1200mm.</t>
  </si>
  <si>
    <t>CABLE TRAYS &amp; RACEWAYS FOR NETWORK</t>
  </si>
  <si>
    <r>
      <rPr>
        <rFont val="Calibri"/>
        <color theme="1"/>
        <sz val="10.0"/>
      </rPr>
      <t xml:space="preserve">Supply &amp; Installation of following size GI raceway / wire way with cover, made out of 16 SWG GI for body and 14 SWG GI for cover.
  Junction boxes to be provided with enough supports inside the box.
  Raceway installed above false ceiling/floor shall include necessary mounting supports, junction boxes and accessories to fix it firmly to the ground/ ceiling.
   The rate quote shall include providing earthing for the Wireway trunking. 
  All edges, cut faces shall be free of burrs &amp; shall be smooth. 
  The channels shall be earthed at the boxes and at the joints with 4sq.mm copper Wire with end terminations screws so that earth is continuous. 
  </t>
    </r>
    <r>
      <rPr>
        <rFont val="Calibri"/>
        <b/>
        <color theme="1"/>
        <sz val="10.0"/>
      </rPr>
      <t>Jointing of the race ways to be done with welding. Colour code should be followed for cover as per project incharge. The costing shall include chipping works, disposal of debris, Proper cleaning &amp; Packing of junction boxes/Raceways &amp; filling the Cement concrete with chicken mesh, making it for floor finishing level as per site Incharge.</t>
    </r>
  </si>
  <si>
    <t xml:space="preserve">Floor raceways with respective Junction Box (In Flase floor area) </t>
  </si>
  <si>
    <t>Ceiling Raceways ( Network Cables) - GI</t>
  </si>
  <si>
    <t>450 x 100mm Size</t>
  </si>
  <si>
    <t>460 x 460 x 110mm Size</t>
  </si>
  <si>
    <t>Ceiling Raceways (ACCESS  &amp; CCTV ) GI</t>
  </si>
  <si>
    <t xml:space="preserve">160 x 160 x 110mm Size  </t>
  </si>
  <si>
    <t xml:space="preserve">110 x 110 x 110mm Size  </t>
  </si>
  <si>
    <t>Ceiling Raceways (WIFI ) GI</t>
  </si>
  <si>
    <r>
      <rPr>
        <rFont val="Calibri"/>
        <color theme="1"/>
        <sz val="10.0"/>
      </rPr>
      <t xml:space="preserve">Supply &amp; Installation of following size </t>
    </r>
    <r>
      <rPr>
        <rFont val="Calibri"/>
        <b/>
        <color theme="1"/>
        <sz val="10.0"/>
      </rPr>
      <t>Powder coated raceway</t>
    </r>
    <r>
      <rPr>
        <rFont val="Calibri"/>
        <color theme="1"/>
        <sz val="10.0"/>
      </rPr>
      <t xml:space="preserve"> / wire way with cover, made out of 2mm thick steel sheet factory fabricated post galvanized raceways to be laid in the ceiling / Floor for Server/ HUB room area with cutouts for installation of MCB and Industrial socket outlets. The rate to include providing 2 mm thick GI cover fixing accessories, Earthing with 8SWG copper wire, complete with necessary supports, bends, access boxes, Tap off boxes &amp; Cross over as per specification and site requirement. The shade shall be as per site approval.Colour code should be followed for as per project incharge.</t>
    </r>
  </si>
  <si>
    <t>450 x 200mm Size</t>
  </si>
  <si>
    <t>210 x 210 x 200mm Size</t>
  </si>
  <si>
    <t>300 x 100mm Size</t>
  </si>
  <si>
    <t>Supply and installation of 450mm X 100mm Electroinc type Basket type cable tray/Cablofil type  and include all necessary supporting rods, C channel complete as required at distance of 1200mm.</t>
  </si>
  <si>
    <t>EARTHING</t>
  </si>
  <si>
    <t>Supplier shall provide installation methodology for the installation of earth electrodes</t>
  </si>
  <si>
    <t>Supplier shall be present during the installation of earth electrode</t>
  </si>
  <si>
    <t>All the testing at site shall be conducted in presence of consultants</t>
  </si>
  <si>
    <t>Rate shall include all civil works including construction of chamber with PCC cover alongwith Name plate details as per the requirement. Costing shall include soil test report &amp; additional equipments if any to achieve the desired value as mentioned in technical specification</t>
  </si>
  <si>
    <t>Body Earthing: 'Supply, installation, testing &amp; commissioning of MAINTENANCEFREE earthing system with Earthing Electrode dual pipe consist of 3mtr long 47 mm dia outer pipe, 25 mm dia inner pipe, Terminal flat of 30 x 10/ 12 x 12mm, the entire construction processed with Hot Dip Galvanization, outer surface upto 100 microns, and all inner surface 300 microns, all inner annular space filled with highly conductive and non-corrosive nature crystalline material, along with electrode Moisture Booster compound of 2 x 25 Kg bags to fill surround the pipe at the time of installation. (Moisture Booster having its property of moisture retention, conduction and non-corrosive nature). Also include 300mm x 300mm heavy duty GI frame and heavy duty RCC Pre cast cover, 150mm brick masonry chamber etc., complete. ASHLOK T-19 / GALAXY G-503</t>
  </si>
  <si>
    <t>Neutral Earthing: 'Supply, installation, testing &amp; commissioning of MAINTENANCEFREE earthing system with Earthing Electrode dual pipe consist of 3mtr long 77 mm dia outer pipe, 47 mm dia inner pipe, Terminal flat of 38 x 10 mm, the entire construction processed with Hot Dip Galvanization, outer surface upto 100 microns and all inner surface Upto 300 microns, all inner annular space filled with highly conductive and non-corrosive nature crystalline material, along with electrode Moisture Booster compound of 2 x 25 kg bags to fill surround the pipe at the time of installation. (Moisture Booster having its property of moisture retention, conduction and non – corrosive nature) .Also include 300mm x 300mm heavy duty GI frame and heavy duty RCC Pre cast cover, 150mm brick masonry chamber etc., complete. ASHLOK T-39 / GALAXY G-803</t>
  </si>
  <si>
    <t>EARTH STRIPS</t>
  </si>
  <si>
    <t>GI/Cu earth strips on cable tray or below ground as per site condition. All Cu. Strips shall be run in pvc heat shrinkable sleeve &amp; mounted on insulation mounts. Cost of civil works shall be included for strips laid below ground. Including connection/ terminating with nut, bolt, spring, washer etc. as required. Jointing shall be done by overlapping and with 2 sets of brass nut bolt &amp; spring washer spaced at 50mm. Joints to be welded for GI and brazing for copper strips.</t>
  </si>
  <si>
    <t>8 SWG GI Wire</t>
  </si>
  <si>
    <t>25 x 3mm GI Earth flat</t>
  </si>
  <si>
    <t>25 x 6mm GI Earth flat</t>
  </si>
  <si>
    <t>50 x 6mm GI Earth flat</t>
  </si>
  <si>
    <t>75 x 10mm GI Earth flat</t>
  </si>
  <si>
    <t>Busbar of 0.5 Mtr length made out of 25 x 6 mm GI strip with drill holes of M8 at 25mm interval mounted on insulators with glass covered box &amp; Naming to be done as per the Requirement. Detailed drawings attached in earthing schematic &amp; construction of earth box to be made as per schematic</t>
  </si>
  <si>
    <t>Busbar of 0.5 Mtr length made out of 50 x 6 mm GI strip with drill holes of M8 at 25mm interval mounted on insulators with glass covered box &amp; Naming to be done as per the Requirement. Detailed drawings attached in earthing schematic &amp; construction of earth box to be made as per schematic</t>
  </si>
  <si>
    <t>Busbar of 0.5 Mtr length made out of 75 x10 mm GI strip with drill holes of M8 at 25mm interval mounted on insulators with glass covered box &amp; Naming to be done as per the Requirement.Detailed drawings attached in earthing schematic &amp; construction of earth box to be made as per schematic.</t>
  </si>
  <si>
    <t>Busbar of 0.5 Mtr length made out of 100 x10 mm GI strip with drill holes of M8 at 25mm interval mounted on insulators with glass covered box &amp; Naming to be done as per the Requirement.Detailed drawings attached in earthing schematic &amp; construction of earth box to be made as per schematic</t>
  </si>
  <si>
    <t>8 SWG Cu Wire</t>
  </si>
  <si>
    <t>25 x 3mm Cu. Earth flat</t>
  </si>
  <si>
    <t>25 x 6mm Cu. Earth flat</t>
  </si>
  <si>
    <t>50 x 6mm Cu. Earth flat</t>
  </si>
  <si>
    <t>75 x 10mm Cu. Earth flat</t>
  </si>
  <si>
    <t>PVC Insulated Copper Conductor Unarmoured Cables (YY Type) - IS 694</t>
  </si>
  <si>
    <t>Supply, Laying, Testing and Commissioning of 1.1kV grade, copper conductor, PVC insulated, unarmoured, power cables as per IS - 694. The cables shall be laid on tray / hume pipe /in ready made trenches, with nylon cable ties / MS Clamps @ 600mm interval etc., as required. The cost of the nylon tie shall be included in the cost of installation. Rate quoted shall exclude cost of tray / hume pipe</t>
  </si>
  <si>
    <t>Cable identification labels at both ends clearly mentioning the cable specs &amp; also at appropriate intervals along the cable route should be provided. The labels shall be engraved / anodized aluminium with white letters on black background. The cost of the Cable identification labels shall be included in the cost of installation.</t>
  </si>
  <si>
    <t>1 Core x 25Sq. mm</t>
  </si>
  <si>
    <t>1 Core x 16Sq. mm</t>
  </si>
  <si>
    <t>End terminations</t>
  </si>
  <si>
    <t>1 Core x 10Sq. mm</t>
  </si>
  <si>
    <t>1 Core x 6Sq. mm</t>
  </si>
  <si>
    <t>1 Core x 4Sq. mm</t>
  </si>
  <si>
    <t>1 Core x 2.5Sq. mm</t>
  </si>
  <si>
    <t>1 Core x 1.5Sq. mm</t>
  </si>
  <si>
    <t>Antistatic floor earthing with 25 x 0.05mm thick copper film</t>
  </si>
  <si>
    <t>PVC insulating tapes of 19mm width in rolls of 10 meters for Neutral taping earth strips</t>
  </si>
  <si>
    <t>600mm long, 25 x 3 Copper, Earth bus suitable for terminating for cables with holes at regular intervals connected to main bus. The same need to be mounted in MS box with transparent cover.Naming to be done as per the requirement.Detailed drawings attached in earthing schematic &amp; construction of earth box to be made as per schematic[For UPS Cables termination]</t>
  </si>
  <si>
    <t>600mm long, 25 x 6 Copper, Earth bus suitable for terminating for cables with holes at regular intervals connected to main bus. The same need to be mounted in MS box with transparent cover.Naming to be done as per the requirement.Detailed drawings attached in earthing schematic &amp; construction of earth box to be made as per schematic[For UPS Cables termination]</t>
  </si>
  <si>
    <t>600mm long, 50 x 6 Copper, Earth bus suitable for terminating for cables with holes at regular intervals connected to main bus. The same need to be mounted in MS box with transparent cover.Naming to be done as per the Requirement.Detailed drawings attached in earthing schematic &amp; construction of earth box to be made as per schematic [For UPS Cables termination]</t>
  </si>
  <si>
    <t>MISCELLANEOUS ITEMS</t>
  </si>
  <si>
    <t>All the items shall be of IS certified</t>
  </si>
  <si>
    <t>All the items shall be in line with CEIG requirement</t>
  </si>
  <si>
    <t>Providing, Laying and fixing of following dia RCC Pipe NP2 class in ground complete with RCC collars, jointing with cement mortar 1:2 (1 cement : 2 fine sand) including trenching (75 cm deep) &amp; refilling etc. as required for cable laying at the road crossing or wherever necessary as per site condition. Cost to include RCC collar and necessary civil works as required.</t>
  </si>
  <si>
    <t>200mm dia</t>
  </si>
  <si>
    <t>300mm dia</t>
  </si>
  <si>
    <t>100 mm dia HDPE pipe</t>
  </si>
  <si>
    <t>Supply and fixing of 1.1 KV grade nominal 2.0 mm +/- 10% thick insulated Synthetic Mat conforming to IS 15652: 2006 and meeting the requirements of IS 5216 (Part1,2&amp;3), IS 8437, IEC-479 Pub-1, along-with suitable adhesive/ chemibound, Pu resin, waterproofing compound and sealing material as per in service recommendation - 2 m x 1m</t>
  </si>
  <si>
    <t>Supply &amp; fixing of shock treatment chart duly framed with 5mm thick glass required both in Hindi, English &amp; Kannada for treating person suffering due to electric shock suitable to mount on wall.</t>
  </si>
  <si>
    <t>Supply &amp; fixing of First Aid box conforming to IS 2217 -1963.</t>
  </si>
  <si>
    <t>Providing and fixing L.V. danger notice plate of 200 mm X 150 mm, made of mild steel, 2 mm thick, and vitreous enameled white on both sides, and with inscription in single red Colour on front side as required.</t>
  </si>
  <si>
    <t>Fire Bucket with stand suitable for 2 buckets of round shape bottom, painted red marked 'FIRE' and duly filled with river sand.</t>
  </si>
  <si>
    <t>Supply and fixing of self illuminated LAMINATED Single line diagram chart duly framed with 5mm thick glass suitable to mount on wall with studs. (AO size)</t>
  </si>
  <si>
    <t>MS support with 2 coats of anti rusting primer &amp; epoxy enamel paint - Approval should be taken before operating the item.</t>
  </si>
  <si>
    <t>Kgs</t>
  </si>
  <si>
    <t>Supply &amp; installation of 150mm wide x 100mm depth 16G DB cabinet MS Powder coated of DB colour.</t>
  </si>
  <si>
    <t>Mtr</t>
  </si>
  <si>
    <t>Fire Barrier Sealants (acrylic Latex Caulk) for Metal pipes,cables through Gypsum walls of 50 mm thick with smaller gaps of less than 20 mm.</t>
  </si>
  <si>
    <t>Sq.Mtr</t>
  </si>
  <si>
    <t>Supply of Rubber hand gloves suitable for 1.1KV.</t>
  </si>
  <si>
    <t>Pairs</t>
  </si>
  <si>
    <t>2 hour fire rated fire retardant material sealing all electrical cutouts/ducts and openings made in the slab / wall / partition to take conduits / cable trays / raceways etc as required complete / as directed by the site incharge. Vertical openings will be closed wit 4.5 mm chequered plate  and sealent(3m/Hilti)</t>
  </si>
  <si>
    <t>Neccesary wall opening , wall chasing  for Electrical /Data /ACS/CCtV/AV services  entry and  closure with chicken mesh  and cement mortar with experience professional for all the civil  walls  in the project .</t>
  </si>
  <si>
    <t>Ls</t>
  </si>
  <si>
    <t>Emergency power off</t>
  </si>
  <si>
    <t>The EPO station button has one double pole, double throw momentary contact push-button switch. One normally opened (NO) contact is connected from the power source (240 V AC) to the shunt trip contactor coil. When actuated, the contact connects the 240V AC power. One normally closed (NC) contact is connected to the BMS or monitoring/alarm system for the raised floor operation such that an alarm point is displayed or recorded to identify the specific EPO station which has been activated.</t>
  </si>
  <si>
    <t>As built drawings:</t>
  </si>
  <si>
    <t>Preparation and Submission of self illuminated A1 size as built drawings of total work executed (5 Sets hard and 1 Sets soft copy in Pen drive/CD's(5 No).</t>
  </si>
  <si>
    <t>LS</t>
  </si>
  <si>
    <t xml:space="preserve">Supply, Laying, Testing and Commissioning of additional adoptor box for existing tap-off box for Cable termination .. Additional Adoptor box shall be power coated type &amp; finising shall be matched to existing Tap-off boxes </t>
  </si>
  <si>
    <t xml:space="preserve">No </t>
  </si>
  <si>
    <t xml:space="preserve">Supply, Laying, Testing and Commissioning of Software user box alongwith glands  for access control system(Approxiamte size is 450mm  x 300 mm ) .Box shall be MS powder coated type &amp; RAL colour to be provided by IT team </t>
  </si>
  <si>
    <t>No</t>
  </si>
  <si>
    <t xml:space="preserve">Temporary Lighting &amp; Power arrangement </t>
  </si>
  <si>
    <t>Providing Temporary Lighting &amp; Power arrangement with sufficient temporary Lighting ( Min 200Lux Ave. ) &amp; power shall be provided to all agencies during execution with the following requirements</t>
  </si>
  <si>
    <t>Lot</t>
  </si>
  <si>
    <t>1. Considering 24/7 lighting  for all the equal distance (minimum 15 feet ) . , All the  passage with the 4feet (40w)Patti/tube light fittings on equal distance and all the enclosed area  to be provided with light fixtures until the project works are completed.</t>
  </si>
  <si>
    <t>2. A main panel built up with all the safety protection  features having 10 feeders for the main contractors (HVAC/INTERIOR/ELECTRICAL/FIRE FIGHTING) capacity of feeding  6welding machines /20drilling machines with energy meter ,main  incoming feeder with energy meter and 2 Feeders to  all the floors PDB and lighting DB with energy meter.</t>
  </si>
  <si>
    <t>3. All the floor office area to be provided with 4PDB distributed in equal distance &amp; each should be equipped with the 8nos industrial socket with all the safety protection features.</t>
  </si>
  <si>
    <t>4. Halogen lights (200w) to be provided wherever necessary as per the project requirement  (sufficient numbers to be stocked)</t>
  </si>
  <si>
    <t>5. All the entry/temporary toilets/ path ways ,staircases,  vendor store area, material stacking place to be provided with adequate lighting with 4feet Patti fitting on the equal distance</t>
  </si>
  <si>
    <t>6. Cabling from the main Incomer feeder to the main  panel and all the floors PDBs and lighting controls and DB to be considered and the cabling to be routed in the ceiling level.</t>
  </si>
  <si>
    <t>7. Temporary earthing to the main panel &amp; DG's to be considered.</t>
  </si>
  <si>
    <t>8. Above installation works to be completed within an given period of time in all the work area.</t>
  </si>
  <si>
    <t>9. A dedicated qualified electrician with tools  to be provided 24/7 for maintaining the temporary lighting and DG.</t>
  </si>
  <si>
    <r>
      <rPr>
        <rFont val="Calibri"/>
        <color theme="1"/>
        <sz val="10.0"/>
      </rPr>
      <t>Supply, installation, testing &amp; commissioning of 10</t>
    </r>
    <r>
      <rPr>
        <rFont val="Calibri"/>
        <b/>
        <color theme="1"/>
        <sz val="10.0"/>
      </rPr>
      <t xml:space="preserve">0KVA DG sets </t>
    </r>
    <r>
      <rPr>
        <rFont val="Calibri"/>
        <color theme="1"/>
        <sz val="10.0"/>
      </rPr>
      <t>along with AMF panel  on rental basis. The price shall include temporary arrangement of exhaust system, fuel system and necessary statutory approvals to run the DG set. The price also include maintenance of DG set, removing of DG set &amp; its associated works in all respect once the rental agreement is expired. The price shall be quoted on monthly basis.</t>
    </r>
  </si>
  <si>
    <t>Month</t>
  </si>
  <si>
    <r>
      <rPr>
        <rFont val="Calibri"/>
        <color theme="1"/>
        <sz val="10.0"/>
      </rPr>
      <t>Supply, installation, testing &amp; commissioning of</t>
    </r>
    <r>
      <rPr>
        <rFont val="Calibri"/>
        <b/>
        <color theme="1"/>
        <sz val="10.0"/>
      </rPr>
      <t xml:space="preserve">  62.5KVA DG sets </t>
    </r>
    <r>
      <rPr>
        <rFont val="Calibri"/>
        <color theme="1"/>
        <sz val="10.0"/>
      </rPr>
      <t>along with AMF panel  on rental basis. The price shall include temporary arrangement of exhaust system, fuel system and necessary statutory approvals to run the DG set. The price also include maintenance of DG set, removing of DG set &amp; its associated works in all respect once the rental agreement is expired. The price shall be quoted on monthly basis.</t>
    </r>
  </si>
  <si>
    <r>
      <rPr>
        <rFont val="Calibri"/>
        <color theme="1"/>
        <sz val="10.0"/>
      </rPr>
      <t>Diesel consumption  for</t>
    </r>
    <r>
      <rPr>
        <rFont val="Calibri"/>
        <b/>
        <color theme="1"/>
        <sz val="10.0"/>
      </rPr>
      <t xml:space="preserve"> 100 KVA DG</t>
    </r>
    <r>
      <rPr>
        <rFont val="Calibri"/>
        <color theme="1"/>
        <sz val="10.0"/>
      </rPr>
      <t xml:space="preserve"> &amp; Price will be paid as per actuals.</t>
    </r>
  </si>
  <si>
    <t>Hrs</t>
  </si>
  <si>
    <r>
      <rPr>
        <rFont val="Calibri"/>
        <color theme="1"/>
        <sz val="10.0"/>
      </rPr>
      <t>Diesel consumption  for 6</t>
    </r>
    <r>
      <rPr>
        <rFont val="Calibri"/>
        <b/>
        <color theme="1"/>
        <sz val="10.0"/>
      </rPr>
      <t>2.5 KVA DG</t>
    </r>
    <r>
      <rPr>
        <rFont val="Calibri"/>
        <color theme="1"/>
        <sz val="10.0"/>
      </rPr>
      <t xml:space="preserve"> &amp; Price will be paid as per actuals.</t>
    </r>
  </si>
  <si>
    <t>Professional Charges:</t>
  </si>
  <si>
    <t xml:space="preserve">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 CEIG. All necessary charges shall be part of contractor scope only. client will not pay any charges for the same </t>
  </si>
  <si>
    <t xml:space="preserve">Inverter O/P DB </t>
  </si>
  <si>
    <t xml:space="preserve">12way SPN DB </t>
  </si>
  <si>
    <t>Incommer 40A DP RCBO- 1no</t>
  </si>
  <si>
    <t>Outgoing : 20/25/32A 'C' Curve SP MCB's 10kA -6 Nos.</t>
  </si>
  <si>
    <t>Nos</t>
  </si>
  <si>
    <t>UPS O/P (VTPNDB MCCB INCOMER)</t>
  </si>
  <si>
    <t>8WAY VTPN DB</t>
  </si>
  <si>
    <t>Incommer</t>
  </si>
  <si>
    <t>1 No.125A TP+2N TMD MCCB 16kA</t>
  </si>
  <si>
    <t>Outgoings</t>
  </si>
  <si>
    <t>40A TP MCB 10kA D curve - 4Nos UPSDB</t>
  </si>
  <si>
    <t>63A TP MCB 10kA D curve - 2Nos SDB</t>
  </si>
  <si>
    <t>40A TP MCB 10kA D curve - 2Nos SPARE</t>
  </si>
  <si>
    <t>Supply, Installation, Testing &amp; Commissioning of 12M modular box complete with 6/16A 2M socket &amp; Switch, RJ45 CAT6 UTP data socket  2 No, RJ11 telephone socket with shutter, USB &amp; C type charger (1500mA, 1M Type-C), and pre-terminated HDMI socket,</t>
  </si>
  <si>
    <t>SITC for Mobile charging port Type USB and C for meeting room</t>
  </si>
  <si>
    <t>TOTAL - ELECTRICAL LT WORKS</t>
  </si>
  <si>
    <t>: BILL OF QUANTITES - LIGHTING</t>
  </si>
  <si>
    <t>REFERENCE IMAGES</t>
  </si>
  <si>
    <t>TOTAL</t>
  </si>
  <si>
    <t>TOTAL AMOUNT</t>
  </si>
  <si>
    <r>
      <rPr>
        <rFont val="Calibri"/>
        <color theme="1"/>
        <sz val="12.0"/>
      </rPr>
      <t xml:space="preserve">Supply,  Installation, testing &amp; commissioning </t>
    </r>
    <r>
      <rPr>
        <rFont val="Calibri"/>
        <b/>
        <color theme="1"/>
        <sz val="12.0"/>
      </rPr>
      <t xml:space="preserve"> </t>
    </r>
    <r>
      <rPr>
        <rFont val="Calibri"/>
        <color theme="1"/>
        <sz val="12.0"/>
      </rPr>
      <t xml:space="preserve">of Light fixtures and lamps with all accessories, fixing on the wall / ceiling/false ceiling/open ceiling   with wooden blocks, screws ,hardware's ,suspension chain hooks/ wires with anchor fasteners as required as per the site conditions (including the earthing of fixture) </t>
    </r>
  </si>
  <si>
    <t>Light fixtures complete with accessories like control  gear, low loss (&lt;5W ) HF Electronic ballast ,HF Electronic analogue driver, HF dimmable dali driver, HPF  condensor  (PF shall be &gt;0.85 lag. ) , energy efficient  high lumen output LED/fluorescent tubes / CFL lamps etc.,</t>
  </si>
  <si>
    <t>Note : The make &amp; the catalogue no. mentioned here is only indicative &amp; any of the make mentioned in recommended list of makes is preferred.</t>
  </si>
  <si>
    <t>The   rate  shall   include   for   fittings  along  with transformers where required, diffuser, drivers, power factor improvement capacitors, wires, downrods etc., complete with all  accessories  to  complete the installation as required.</t>
  </si>
  <si>
    <t xml:space="preserve">The Electronic analogue driver &amp; dimmable dali driver shall be with THD between 6-8 %. </t>
  </si>
  <si>
    <t>Glare free symmetrical distribution</t>
  </si>
  <si>
    <t xml:space="preserve">IP 20 </t>
  </si>
  <si>
    <t>Light Distribution: Direct symmetrical.</t>
  </si>
  <si>
    <t>CRI(Ra) &gt;= 80</t>
  </si>
  <si>
    <t>surge protection: 2.5kV.</t>
  </si>
  <si>
    <t>Electrical protection: Class II</t>
  </si>
  <si>
    <t>Uniformity factor 0.8</t>
  </si>
  <si>
    <t>LED colour to be 6500k or as per Architect/client  approval.</t>
  </si>
  <si>
    <t>LED working life 50,000 burning hours.</t>
  </si>
  <si>
    <t>Glare factor &lt; 19</t>
  </si>
  <si>
    <t>LPD &lt; .6Watt/sqft.</t>
  </si>
  <si>
    <t>Driver power factor &gt;= 0.88</t>
  </si>
  <si>
    <t xml:space="preserve">Driver of the luminaire shall have THD&lt;10% and PF&gt;0.9. </t>
  </si>
  <si>
    <t xml:space="preserve">120 Lumens / Watts </t>
  </si>
  <si>
    <t xml:space="preserve">Spacing between connectors (terminal box) &amp; Light fixture should be adequate enough so that connector (terminal block) should not touch light fixture. Outer body of the light fixture RAL colour as per the architect approval. The quoted rate shall include any modification in colour as per the architect Choice. All light fixture should be as per  look &amp; feel presentation </t>
  </si>
  <si>
    <t xml:space="preserve">Note : Cost shall Include all necessary supports required for Functional as well as Decorative light fixtures </t>
  </si>
  <si>
    <t>OFFICE AREA LIGHTS</t>
  </si>
  <si>
    <r>
      <rPr>
        <rFont val="Calibri"/>
        <color theme="1"/>
        <sz val="12.0"/>
      </rPr>
      <t>Supply,  Installation, testing &amp; commisioning  of   Pendant Luminaire VIRAJ 70 with LED (Light Emitting Diode ) system power 30W / Meter ,  Should be,Luminous Flux of luminaire is ,6500k , Neutral White ,CRI &gt;80, 230V, Direct Emission, Profile in Anodised Aluminium with Natural , Black , Champagne Light , Champagne Dark and Brown Anodising , Pre-wired batten made of Anodised Aluminium , Snap-Fit System , Screw less End-caps, Halogen free internal wiring , PMMA Diamond Prism Diffuser for Homogenous Light distribution.length -</t>
    </r>
    <r>
      <rPr>
        <rFont val="Calibri"/>
        <b/>
        <color theme="1"/>
        <sz val="12.0"/>
      </rPr>
      <t xml:space="preserve"> 1200mm (L ) x 80mm (H)x 60mm (W)</t>
    </r>
    <r>
      <rPr>
        <rFont val="Calibri"/>
        <color theme="1"/>
        <sz val="12.0"/>
      </rPr>
      <t xml:space="preserve">
</t>
    </r>
  </si>
  <si>
    <t xml:space="preserve">Mtrs </t>
  </si>
  <si>
    <r>
      <rPr>
        <rFont val="Calibri"/>
        <color theme="1"/>
        <sz val="12.0"/>
      </rPr>
      <t xml:space="preserve">Supply,  Installation, testing &amp; commisioning  of   Pendant Luminaire VIRAJ 70 with LED (Light Emitting Diode ) system power 30W / Meter ,  Should be,Luminous Flux of luminaire is 6500k , Neutral White ,CRI &gt;80, 230V, Direct Emission, Profile in Anodised Aluminium with Natural , Black , Champagne Light , Champagne Dark and Brown Anodising , Pre-wired batten made of Anodised Aluminium , Snap-Fit System , Screw less End-caps, Halogen free internal wiring , PMMA Diamond Prism Diffuser for Homogenous Light distribution.length - </t>
    </r>
    <r>
      <rPr>
        <rFont val="Calibri"/>
        <b/>
        <color theme="1"/>
        <sz val="12.0"/>
      </rPr>
      <t>1200mm (L ) x 80mm (H)x 60mm (W)(DALI DIMMABLE DRIVER)</t>
    </r>
  </si>
  <si>
    <r>
      <rPr>
        <rFont val="Calibri"/>
        <color theme="1"/>
        <sz val="12.0"/>
      </rPr>
      <t>Supply,  Installation, testing &amp; commisioning  of   Pendant Luminaire VIRAJ 70 with LED (Light Emitting Diode ) system power 30W / Meter ,  Should be,Luminous Flux of luminaire is ,6500k , Neutral White ,CRI &gt;80, 230V, Direct Emission, Profile in Anodised Aluminium with Natural , Black , Champagne Light , Champagne Dark and Brown Anodising , Pre-wired batten made of Anodised Aluminium , Snap-Fit System , Screw less End-caps, Halogen free internal wiring , PMMA Diamond Prism Diffuser for Homogenous Light distribution.length -</t>
    </r>
    <r>
      <rPr>
        <rFont val="Calibri"/>
        <b/>
        <color theme="1"/>
        <sz val="12.0"/>
      </rPr>
      <t xml:space="preserve"> 1500mm (L ) x 80mm (H)x 60mm (W)</t>
    </r>
    <r>
      <rPr>
        <rFont val="Calibri"/>
        <color theme="1"/>
        <sz val="12.0"/>
      </rPr>
      <t xml:space="preserve">
</t>
    </r>
  </si>
  <si>
    <t xml:space="preserve">Supply of Recessed linear Luminaire with LED (Light Emitting Diode ) system power 26W / Meter ,230V, Direct Emission, Profile in Anodized Aluminum with Natural , Black , Champagne Light , Champagne Dark and Brown Anodizing , Pre-wired batten made of Anodized Aluminum , Snap-Fit System , Screw less End-caps, Halogen free internal wiring , PMMA Diamond Prism Diffuser for Homogenous Light distribution. </t>
  </si>
  <si>
    <r>
      <rPr>
        <rFont val="Calibri"/>
        <color theme="1"/>
        <sz val="12.0"/>
      </rPr>
      <t xml:space="preserve">Supply of Recessed linear Luminaire with LED (Light Emitting Diode ) system power 20 W / Meter </t>
    </r>
    <r>
      <rPr>
        <rFont val="Calibri"/>
        <b/>
        <color theme="1"/>
        <sz val="12.0"/>
      </rPr>
      <t>, (with Dali dimmable driver)</t>
    </r>
    <r>
      <rPr>
        <rFont val="Calibri"/>
        <color theme="1"/>
        <sz val="12.0"/>
      </rPr>
      <t xml:space="preserve"> 230V, Direct Emission, Profile in Anodized Aluminum with Natural , Black , Champagne Light , Champagne Dark and Brown Anodizing , Pre-wired batten made of Anodized Aluminum , Snap-Fit System , Screw less End-caps, Halogen free internal wiring , PMMA Diamond Prism Diffuser for Homogenous Light distribution. </t>
    </r>
  </si>
  <si>
    <t xml:space="preserve">Supply,  Installation, testing &amp; commissioning  of  Recessed ceiling luminaire GENISO LED for LED(Light Emitting Diode ) 30W  230V, direct light emission, Sheet metal housing, powder coated  white, opal diffuser in synthetic material,  fixation with of support,  halogen-free internal wiring,  HF electronic control gear Protection class I, IP40 L = 595 mm B = 595 mm , H=60mm 
</t>
  </si>
  <si>
    <r>
      <rPr>
        <rFont val="Calibri"/>
        <color theme="1"/>
        <sz val="12.0"/>
      </rPr>
      <t xml:space="preserve">Supply,  Installation, testing &amp; commissioning  of  Recessed ceiling luminaire GENISO LED for LED(Light Emitting Diode ) 30W </t>
    </r>
    <r>
      <rPr>
        <rFont val="Calibri"/>
        <b/>
        <color theme="1"/>
        <sz val="12.0"/>
      </rPr>
      <t xml:space="preserve">(with Dali dimmable driver) </t>
    </r>
    <r>
      <rPr>
        <rFont val="Calibri"/>
        <color theme="1"/>
        <sz val="12.0"/>
      </rPr>
      <t xml:space="preserve">230V, direct light emission, Sheet metal housing, powder coated  white, opal diffuser in synthetic material,  fixation with of support,  halogen-free internal wiring,  HF electronic control gear Protection class I, IP40 L = 595 mm B = 595 mm , H=60mm 
</t>
    </r>
  </si>
  <si>
    <r>
      <rPr>
        <rFont val="Calibri"/>
        <color theme="1"/>
        <sz val="12.0"/>
      </rPr>
      <t xml:space="preserve">Supply,  Installation, testing &amp; commissioning  of  Recessed ceiling luminaire GENISO LED for LED(Light Emitting Diode ) 30W.  230V, direct light emission, Sheet metal housing, powder coated  white, opal diffuser in synthetic material,  fixation with of support,  halogen-free internal wiring,  HF electronic control gear Protection class I, IP65 L = 595 mm B = 595 mm , H=60mm </t>
    </r>
    <r>
      <rPr>
        <rFont val="Calibri"/>
        <b/>
        <color theme="1"/>
        <sz val="12.0"/>
      </rPr>
      <t xml:space="preserve">(For kitchen area)
</t>
    </r>
  </si>
  <si>
    <t>4ft Linear LED Batten with a nominal system lumen output of 2000 lumens and a minimum system efficacy of 105 lm/W. System wattage should not exceed 19W. The luminaire housing should be made of CRCA with a PC glossy diffuser.</t>
  </si>
  <si>
    <t>Supply,  Installation, testing &amp; commissioning  of Recessed light with LED (Light Emitting Diode) System Power -12W with 6 inch diameter</t>
  </si>
  <si>
    <r>
      <rPr>
        <rFont val="Calibri"/>
        <color theme="1"/>
        <sz val="12.0"/>
      </rPr>
      <t xml:space="preserve">Supply,  Installation, testing &amp; commissioning  of Recessed light with LED (Light Emitting Diode) System Power -12W </t>
    </r>
    <r>
      <rPr>
        <rFont val="Calibri"/>
        <b/>
        <color theme="1"/>
        <sz val="12.0"/>
      </rPr>
      <t>(with Dali dimmable driver)</t>
    </r>
    <r>
      <rPr>
        <rFont val="Calibri"/>
        <color theme="1"/>
        <sz val="12.0"/>
      </rPr>
      <t xml:space="preserve"> with 6 inch diameter</t>
    </r>
  </si>
  <si>
    <t>Supply, installation, testing &amp; commisioning  of MACTY ROUND pendant with LED (Light Emitting Diode) COB, 230V, System power-15W, Luminous Flux of Luminnaire-1168.5lm, direct light emission, housing in Aluminium Die casting white, electronic control gear, On/OffProtection class I, IP20 MACTY ROUND , Dia.=150mm, H=300mm</t>
  </si>
  <si>
    <r>
      <rPr>
        <rFont val="Calibri"/>
        <color theme="1"/>
        <sz val="12.0"/>
      </rPr>
      <t xml:space="preserve">Supply, installation, testing &amp; commisioning  of MACTY ROUND pendant with LED (Light Emitting Diode) COB, 230V, System power-15W, </t>
    </r>
    <r>
      <rPr>
        <rFont val="Calibri"/>
        <b/>
        <color theme="1"/>
        <sz val="12.0"/>
      </rPr>
      <t>(with dali dimmable drivers)</t>
    </r>
    <r>
      <rPr>
        <rFont val="Calibri"/>
        <color theme="1"/>
        <sz val="12.0"/>
      </rPr>
      <t xml:space="preserve"> Luminous Flux of Luminnaire-1168.5lm, direct light emission, housing in Aluminium Die casting white, electronic control gear, On/OffProtection class I, IP20 MACTY ROUND , Dia.=150mm, H=300mm</t>
    </r>
  </si>
  <si>
    <t xml:space="preserve">PART B </t>
  </si>
  <si>
    <t>DECORATIVE LIGHTS</t>
  </si>
  <si>
    <t xml:space="preserve">Supply,  Installation, testing &amp; commissioning  of  LED strip(Light Emitting Diode ) system power 5.5W per mtr ,3000/4000k , Warm White ,CRI &gt;70, 230V, Direct Emission Halogen free internal wiring </t>
  </si>
  <si>
    <t>SITC of decorative lights 20W as per design approval</t>
  </si>
  <si>
    <t>Reception</t>
  </si>
  <si>
    <t>SITC of decorative lights 20W as per Image</t>
  </si>
  <si>
    <t>TOTAL - LIGHTS</t>
  </si>
  <si>
    <t>HVAC BOQ</t>
  </si>
  <si>
    <t>QNT</t>
  </si>
  <si>
    <t xml:space="preserve">Note :Prices quoted in this tender shall be inclusive of cost of materials, labours, supervision, Supply ,installation, testing and commissioning, materials erection, tools, plant appliances, scaffolding, sleeves, cutting, patching, painting, storage of material, service connections, transport to site,  </t>
  </si>
  <si>
    <t>PART -A</t>
  </si>
  <si>
    <t>AIR DISTRIBUTION WORKS</t>
  </si>
  <si>
    <t>GI FACTORY FABRICATED SUPPLY AIR PLENUMS</t>
  </si>
  <si>
    <t>SITC of 50 mm thk double skin panel factory fabricated plenum as per shop drawing. Plenum shall be made of outer skin 20 G powder coated G.I sheet and inner skin shall be of with 22 G plain GSS with aluminium extrusions. Density of puf panel shall be 48 kg / cub mt. with 40mm thick puf insulation ,Plenum shall suitable size to handle the required cfm not exceeding 750 fpm velocity.  The price quoted shall include MS  supporting arrangement for suspending the plenum from the ceiling slab  ,Canvas connection to be part of scope for AHU connection ,Access doors shall be not less than 60 cm x 60 cm in size.Appropriate cutout to be made to connecte the branch ducts with dampers as per approved drawing</t>
  </si>
  <si>
    <t>Sqmt</t>
  </si>
  <si>
    <t>SITC of duct silencers / Sound attenuators in supply and return air path in AHU rooms as per the approved drawings.</t>
  </si>
  <si>
    <t>Sound attenuator qty  shall be on surface area basis.</t>
  </si>
  <si>
    <t>COMPUTER SELECTION SHOULD BE ATTACHED</t>
  </si>
  <si>
    <t>Sound Attenuators made  dissipative type to be provided on the supply &amp; Return air duct entering the AHU Room.</t>
  </si>
  <si>
    <t xml:space="preserve">Sound Attenuators shall consist of outer casing, sound absorbing material and internal baffles, splitters and supports ,The sound attenuators shall be suitable for minimum 18dB reduction at 250Hz octave band. </t>
  </si>
  <si>
    <t xml:space="preserve">Casing shall be of galvanized steel of not less than 20G in thickness. Casings shall be tested to 150mmwg and shall show no leakage or distortion in this condition. </t>
  </si>
  <si>
    <t xml:space="preserve">Sound absorbing material shall be high density Fiber glass held in place with at least 5% compression to prevent voids due to settling.  Absorption material density shall be minimum 48 kg/cum.  Fiberglass faced with minimum 24 g perforated galvanized sheet metal of minimum 40% open area.  </t>
  </si>
  <si>
    <t>Supply, Installation &amp; commissioning</t>
  </si>
  <si>
    <t>Sqm</t>
  </si>
  <si>
    <r>
      <rPr>
        <rFont val="Calibri"/>
        <color theme="1"/>
        <sz val="12.0"/>
      </rPr>
      <t xml:space="preserve">SITC of Motorised Fire dampers -Multi blade motorised 16G GI TDF flanges type Fire Dampers with necessary  accessories for supply air ducts along with motorized actuator including fire damper control panel for supply  air ducts . The fire rating of the damper shall be of 90min and shall be with 600 mm sleeves suitable for the wall mounting, CBRI approved.Fire Damper shall be complete with 240/24 transformer, damper on/off indicating lamps and distribution   Price shall be inclusive of copper power cabling ,control wiring,actuator with control panel, sensor and inter-locking / wiring / connection for tripping of AHU fan motor , </t>
    </r>
    <r>
      <rPr>
        <rFont val="Calibri"/>
        <color rgb="FFFF0000"/>
        <sz val="12.0"/>
      </rPr>
      <t>FA intergation</t>
    </r>
    <r>
      <rPr>
        <rFont val="Calibri"/>
        <color theme="1"/>
        <sz val="12.0"/>
      </rPr>
      <t>.</t>
    </r>
  </si>
  <si>
    <t>Actuators with Control Panel for above fire dampers- actuotors should have potential free contact to know the status of the actuator  Fast acting actuators Should be of High Torque Type ( 20 sec closure max, 75sec opening max ) Spring return type : 10NM (up to 0.6sqm);16NM (up to 1.6 sqm);20NM (up to 3.2sqm)</t>
  </si>
  <si>
    <t>No's</t>
  </si>
  <si>
    <t>Fire dampers -Fusible link &amp; confirm to UL listed.</t>
  </si>
  <si>
    <t>Supply, Installation, Testing &amp; Commissioning of Fusible link type fire damper. Should be UL (555) listed &amp; CBRI approved. With one or 2 side flanges as per the site condition. Fire rating should be 90min as per the UL 555. Blades shall be held in position through fusible link of temp. of 74 deg. c.  Gauge of blades &amp; frame should be 16 G. Should supply with GI made Transition piece(22Gauge) &amp; Back draft(Gravity) damper.</t>
  </si>
  <si>
    <t>AIR DISTRIBUTION SYSTEM:</t>
  </si>
  <si>
    <t xml:space="preserve">RECTANGULAR DUCT -FACTORY FABRICATED DUCTING - TDF /TDC FLANGES </t>
  </si>
  <si>
    <t>Supply, Installation Testing &amp; Commissioning of factory fabricated GSS Ducting with TDF /TDC flange  with GI bolt &amp; nuts (the cleat into the flange Used for C  and G together with Bolt) and necessary supporting arrangement using GI full threaded rods and slotted rail.</t>
  </si>
  <si>
    <t>Ducting shall be designed for 500pa pressure,  Galvanized steel sheet shall be of Class VIII – 120 gm /sqm zinc coating  IS-277.All ducts above 1000 mm shall have Stiffener rod made of GI 1.6mm thick .</t>
  </si>
  <si>
    <t>Spacing between duct supports should not exceed 2m i.e GI rods with GI "C" channels. In case of duct sizes above 1800mm, MS angles duly painted with black enamel paint should be used along with neoprene pad in between the duct &amp; MS angle. All duct support to be provided with check nuts (lock nuts).</t>
  </si>
  <si>
    <t>All duct construction and installation shall be as per SMACNA standards</t>
  </si>
  <si>
    <t xml:space="preserve">The scope shall include duct supports (including MS angle/channel arrangements for vibration-free installation), scaffolding charges, cleat joints, elbows, bends, shoe pieces, vanes, stripper rods, gaskets, bolts &amp; nuts, end caps, Y-branches, cut ducts, droppers, offsets, mouth pieces, duct covers for transportation/installation/storage, and a 450x450 vertical trap door with handle in main ducts for servicing and cleaning  </t>
  </si>
  <si>
    <t>Pressure Testing of Ducts - Pressure testing of sheet metal ducts with necessary components like semi-rigid flexible ducts, fans and the measuring kit. Pressure testing shall be carried out for complete air distribution system excluding flexible ducts, diffuser box, diffusers and grilles. Pressure testing shall be carried out prior to thermal insulation and light test as per SMACNA standards and approval shall be obtained from PMC and consultants.  ,</t>
  </si>
  <si>
    <t>Air Balancing of Air Distribution System - Third party Air balancing should be done for two times - Pre occupancy &amp; Post occupancy  along with client/PMC &amp; Facility teams. Duct pressure testing should be with Duct leak testing machine and Air-balancing should be with Digital Hood method. All necessary tools(digital hood) should be consider in costing.  Air Balancing of each individual supply air outlet to within +10% or -5% of the design air quantity and tabulating the same in a form of report and also the final air balancing figures to be indicated against each measured outlets in the as built drawings. Balancing also includes balancing of return air, supply air and outdoor fresh air quantity. Air flow hoods to be used for measuring the air flow across the Grill/diffusers.</t>
  </si>
  <si>
    <t>Testing shall be coordinated through licensed Test and Balance supplier with the Commissioning Agent , All the duct work and equipment to be labelled with the direction of flow ,Duct system will be capable of air balancing at each floor and sub main by means of a manual damper, Adequate  test ports  to be provided for testing and commissioning ,Materials of construction welded galvanized steel .
Note :- All the ducts laying in open ceiling has to be  painted as per architect colour recomendation /specification. Painting to be considered as one coat primer and two coats of paints (Spray paint/ roller finishing). Paint cost should be part of the duct cost itself</t>
  </si>
  <si>
    <t>0.50 mm (26 WG)</t>
  </si>
  <si>
    <t>0.63 mm (24 WG)</t>
  </si>
  <si>
    <t>0.80 mm (22 WG)</t>
  </si>
  <si>
    <t>1.00 mm (20 WG)</t>
  </si>
  <si>
    <t>1.25 mm (18 WG)</t>
  </si>
  <si>
    <t>Elliptical ducts</t>
  </si>
  <si>
    <t>ELLIPTICAL /OVAL DUCT -FACTORY FABRICATED DUCTING - TDF /TDC FLANGES WITH INTERNAL INSULATION</t>
  </si>
  <si>
    <r>
      <rPr>
        <rFont val="Leelawadee"/>
        <color theme="1"/>
        <sz val="12.0"/>
      </rPr>
      <t xml:space="preserve">Supply, installation, testing &amp; Commissioning of Factory fabricated oval GSS ducting with Hitech Supports and with   with TDF /TDC flange  with GI bolt &amp; nuts ( the cleat into the flange Used for C  and G together with Bolt).Necessary bends  should be made as per the drawing, All ducts should be supported with wire rope supports and shall be hang through the cleats or wire rope threaded studs can be screwed into the anchor fasteners. </t>
    </r>
  </si>
  <si>
    <t>Ducting shall be designed for 500pa pressure,  Galvanized steel sheet shall be of Class VIII – 120 gm /sqm zinc coating  IS-277.All ducts above 1000 mm shall have Stiffener rod made of GI 1.6mm thick ,Ducting to brought at site in box form.</t>
  </si>
  <si>
    <t>Spacing between duct supports should not exceed 2m i.e Wire Rope Hanger support . In case of Wire Rope Hanger support for duct sizes above 1800mm, MS angles duly painted with black enamel paint should be used along with neoprene pad in between the duct &amp; MS angle. All duct support to be provided with check nuts (lock nuts).</t>
  </si>
  <si>
    <t xml:space="preserve">The scope shall include Wire rope supports ,Ring clamp ,universal clamps,studs, screws , anchor fasteners , scaffolding charges, cleat joints, elbows, bends, shoe pieces, vanes, stripper rods, gaskets, bolts &amp; nuts, end caps, Y-branches, cut ducts, droppers, offsets, mouth pieces, duct covers for transportation/installation/storage, and a 450x450 vertical trap door with handle in main ducts for servicing and cleaning  </t>
  </si>
  <si>
    <t>Ducts to be provided with internal thermal insulation with 13mm thick closed cell elastromeric nitrile rubber insulation manafactured as per ASTM E 84 test with density between 40-60 kg / m³ , Material shall be FM GLOBAL approved, food grade material with antimicrobial properties, Class 'O'. Insulation material should meet NFPA 90A  ,Insulation sheets should have factory applied self-adhesive backing for faster installation and better quality. The adhesive used in self-adhesive backing should be Fire Retardant, LEED compliant and zero VOC.
open cell 15mm thick Elastromeric nitrile rubber insulation manafactured as per ASTM E 84 test with density140- 180 kg / m³, Material shall be FM rated ,First 5 Meters from outlet of AC unit to be considered with acoustic insulation</t>
  </si>
  <si>
    <t xml:space="preserve">Pressure Testing of Ducts - Pressure testing of sheet metal ducts with necessary components like semi-rigid flexible ducts, fans and the measuring kit. Pressure testing shall be carried out for complete air distribution system excluding flexible ducts, diffuser box, diffusers and grilles. Pressure testing shall be carried out prior to thermal insulation and light test as per SMACNA standards and approval shall be obtained from PMC and consultants. </t>
  </si>
  <si>
    <t>Testing shall be coordinated through licensed Test and Balance supplier with the Commissioning Agent , All the duct work and equipment to be labelled with the direction of flow ,Duct system will be capable of air balancing at each floor and sub main by means of a manual damper, Adequate  test ports  to be provided for testing and commissioning ,Materials of construction welded galvanized steel .Air flow testing should be done with Hoods , 
Note : All supply ducts laying in open area has to be internally insulated &amp; all ducts will be painted as per architect colour specification.Painting to be considered as one coat primer and two coats of paints (Spray paint/ roller finishing). Internal insulation labour charge &amp; Painting cost should be part of the duct costing itself.</t>
  </si>
  <si>
    <t>Flatoval duct volume control damper -Supply, installation and testing of GSS construction of opposed blade volume control dampers with in elliptical /spiral ducts to be provided with suitable links, levers and quadrants for manual control of volume of air flow. Note: Elliptical VCD gague should be one gauge higher than duct.</t>
  </si>
  <si>
    <t>Rectangular duct volume control damper -Supply, installation and testing of GSS construction of opposed blade volume control dampers with in elliptical /spiral ducts to be provided with suitable links, levers and quadrants for manual control of volume of air flow. Note: Elliptical VCD gague should be one gauge higher than duct.</t>
  </si>
  <si>
    <t>Round duct, It should be of 24G ,Note -Duct Dropper of length 100/ 150mm for round diffuser connection to be include</t>
  </si>
  <si>
    <t>150 mm dia</t>
  </si>
  <si>
    <t>Rmt</t>
  </si>
  <si>
    <t>200 mm dia</t>
  </si>
  <si>
    <t>250 mm dia</t>
  </si>
  <si>
    <t>350 mm dia</t>
  </si>
  <si>
    <t>400 mm dia</t>
  </si>
  <si>
    <t xml:space="preserve">Round VCD -frame shall be made of 20G and blades shall be made of 20G </t>
  </si>
  <si>
    <t>SITC of powder coated Extruded Aluminium round supply  diffusers with collar dampers  in accordance with the approved shop drawings and specifications.</t>
  </si>
  <si>
    <t xml:space="preserve">VOLUME CONTROL DAMPERS AND COLLAR DAMPERS </t>
  </si>
  <si>
    <t>SITC of VCD -thickness of 18 gauge, utilizes aluminium aerofoil blades, incorporates a gear type VCD rated for 120 GSM, and is constructed with a 1.55 mm thick galvanized steel frame and blades.</t>
  </si>
  <si>
    <t xml:space="preserve">SITC of MVCD -constructed with an 18-gauge GSS frame and 20-gauge blades. It is equipped with TDF flanges on both sides and features an actuator . The actuator operates on 24 V AC or 230 V AC, is a non-spring return ON/OFF type, and has a torque rating of 5/10 /20 NM as per OEM recomendation  sized appropriately for the VCD dimensions.
</t>
  </si>
  <si>
    <t>Actuators  with control panel ,6 A 3-Pin Socket with plug mounted on PVC Box which has to be fixed to near the Damper  for Actuator termination.  Socket should be of modular type,3 runs of 2.5 sq.mm  HFLS Cu Wire in 19 mm dia GI Conduit  for VFD panel to damper of 20m ,4 way TPN MCB DB with 40 A 4 pole RCCB as incomer and 4 nos 10 A SP MCBs as outgoings in sheet enclosure for  Motorised Volume control Dampers to be part of</t>
  </si>
  <si>
    <t>Supply, installation and adjusting of GSS made fresh motorized  volume contol damper with actuators . opposed blades , frame shall be made of 18G and blades shall be made of 20G with prefilters for the louvers in all AHU room</t>
  </si>
  <si>
    <t>SITC of Collar Dampers made of Al. extrusions with black powder coating for Grilles / Diffusers -Collar Dampers or neck damper of opposed blade type made out of Aluminium alloy extrusion with anodised matt black finish (AL.blade thickness 1.0mm, Border  thickness-1.3 MM)</t>
  </si>
  <si>
    <t xml:space="preserve">SITC of Backdraft dampers -frame shall be made of 18G and blades shall be made of 20G. Gasket shall be provided on the bottom of the blades edges to avoid noise while on operation </t>
  </si>
  <si>
    <t>SITC of powder coated Extruded Aluminium 4-way diffusers Supply in accordance with the approved shop drawings and specifications. The diffuser Neck size shall be as given below. Outer size shall be as per the F/c grid, Diffuser shall be removable core type, shall have concealed fixing screw. Color code shall be as per architect approval. Supply diffuser with colar damper of opposed blade type made out of Aluminium alloy extrusion with anodised matt black finish (AL.blade thickness 1.0mm, Border  thickness-1.3 MM) to be include.</t>
  </si>
  <si>
    <t>600 x 600 Outer Size (525x 525 Neck size in mm)</t>
  </si>
  <si>
    <t>600 x 600 Outer Size (450 x 450 Neck size in mm)</t>
  </si>
  <si>
    <t>600 x 600 Outer Size (375 x 375 Neck size in mm)</t>
  </si>
  <si>
    <t>600 x 600 Outer Size (300x 300 Neck size in mm)</t>
  </si>
  <si>
    <t>600 x 600 Outer Size (225 x 225 Neck size in mm)</t>
  </si>
  <si>
    <t>600 x 600 Outer Size (150 x 150 Neck size in mm)</t>
  </si>
  <si>
    <t>SITC of powder coated Extruded Aluminium 4-way diffusers Return in accordance with the approved shop drawings and specifications. The diffuser Neck size shall be as given below. Outer size shall be as per the F/c grid, Diffuser shall be removable core type, shall have concealed fixing screw,. Color code shall be as per architect approval.</t>
  </si>
  <si>
    <t>SITC of Grills -Extruded Al. powder coated Grills for all  supply &amp; return air distribution of 100 to 600  mm wide x height and Continous grill with 0 / 15 / 30 / 45 deg (AL.frame thickness 1.2MM, Louver  thickness-3 MM). Deflection and final sizes as per  approved shop drawings. Grilles complete with integral flanges on both sides &amp; ends as required complete with corner pieces .Supply grill with collarr damper to be consider , Color shade shall be approved by architect. Supply grill with Collar Dampers of opposed blade type made out of Aluminium alloy extrusion with anodised matt black finish (AL.blade thickness 1.0mm, Border  thickness-1.3 MM)to be consider , Color shade shall be approved by architect.</t>
  </si>
  <si>
    <t>SITC of powder coated Extruded Aluminium Slot diffusers with hit &amp; miss dampers at supply collar ,end flanges and necessary accessories  in accordance with the approved shop drawings and specifications. Color code shall be as per architect approval.</t>
  </si>
  <si>
    <t>1 Slot Diffuser (with 25mm slot openning)</t>
  </si>
  <si>
    <t>2 Slot Diffuser (with 25mm slot openning)</t>
  </si>
  <si>
    <t>3 Slot Diffuser (with 25mm slot openning)</t>
  </si>
  <si>
    <t>SITC of spigot &amp; Butterfly Dampers - manually operated damper with a handle, constructed from GSS (Galvanized Steel Sheet). The casing and blades has a thickness of 20 gauge, round flange , rubber lining and necessary accessories to be provided .</t>
  </si>
  <si>
    <t>300 mm dia</t>
  </si>
  <si>
    <t>SITC insulated Aluminium foil flexible ducts -  insulation is made from fibreglass, and its construction consists of fibreglass with an aluminium foil facing. It has a density of 16 kg/m³ and a thickness of 25 mm. Universal clamp , tape ,Circular clip with chain/GI threaded rod and necessary accessories to be provided ,Duct should confirm  to fire rating standards BS-476 part 5, 6 &amp; 7</t>
  </si>
  <si>
    <t>300 mm dia - Insulated</t>
  </si>
  <si>
    <t>250 mm dia - Insulated</t>
  </si>
  <si>
    <t>200 mm dia - Insulated</t>
  </si>
  <si>
    <t>150 mm dia - Insulated</t>
  </si>
  <si>
    <t>SITC of factory fabricated "L" / "Z" shaped cross talk attenuators for full height cabins &amp; rooms with 26 G GSS, CTA with grill shall be acoustically insulated with 15 mm thick of open cell nitrile rubber Class "1" grade of 140-160Kg/Cum density as per the specifications. Material thermal conductivity should be 0.047 W/mK @ 20 deg C &amp; fire performance in accordance with BS476 Part 7 1997 &amp; UL94 1996. manufacturer recommended Adhesive should be used to fix the Acoustic lining in the ducts. The area of the CTA area shall be calculated as like ducitng. Fabrication of CTA shall be as per the approved shop drawing  Material shall be FM rated.Quoted price shall be inclusive of GSS channel, metal screws, washers ,26G AL perforated sheet etc</t>
  </si>
  <si>
    <t>19A</t>
  </si>
  <si>
    <t>SITC of factory fabricated "L" / "Z" shaped cross talk attenuators for full height cabins &amp; rooms with 26 G GSS, CTA with grill shall be acoustically insulated with 15 mm thick of open cell nitrile rubber Class "1" grade of 140-160Kg/Cum density as per the specifications. Material thermal conductivity should be 0.047 W/mK @ 20 deg C &amp; fire performance in accordance with BS476 Part 7 1997 &amp; UL94 1996. manufacturer recommended Adhesive should be used to fix the Acoustic lining in the ducts. The area of the CTA area shall be calculated as like ducitng. Fabrication of CTA shall be as per the approved shop drawing  Material shall be FM rated.Quoted price shall be inclusive of GSS channel, metal screws, washers ,24G AL perforated sheet etc</t>
  </si>
  <si>
    <t xml:space="preserve">SITC  of Plenum boxes (Mixing champers) made of 24 G G.I , 120 gsm , with necessary adjustable chains for supporting &amp; anchor fasteners, diffuser plenum shall be having spigot, &amp; openning at bottom in accordance with diffuser neck sizes. and the sizes given below,Sizes should be taken based on shop drawing approval ,Supporting chains  of Spill air boxes should be quantified. elastomeric nitrile  insulation 15 mm open cell insulation as per OEM recommendation to be consider </t>
  </si>
  <si>
    <t>375 x 375 x 300 mm Ht</t>
  </si>
  <si>
    <t>550 x 550 x 400 mm Ht</t>
  </si>
  <si>
    <t>600 X 600 X 400 mm Ht</t>
  </si>
  <si>
    <t>900 x 150 x 400 mm Ht</t>
  </si>
  <si>
    <t>Curved grill aesthetically with collar damper -Aluminium extruded Powder Coated Grille 15 deg deflection with the Size of 4"/6"/ 8" with end flanges</t>
  </si>
  <si>
    <t xml:space="preserve">Fixed linear bar grill with  Zero deflection type  of Powder  coated  extruded aluminum  construction. with collar damper -(grilles of 100, 150, 200 mm wide  with 0 / 15 / 30 / 45 deg. Deflection as specified In the approved shop drawings)Aluminium extruded Powder Coated Grille </t>
  </si>
  <si>
    <t>Kitchen ducting 16 G thick mild steel with welded construction and with all accessories as per specifications. (with clean outs as per NFPA , maximum at every 6.1 M ), Fire rated duct Painting should be considered  -Minimum 2 hours fire rating.</t>
  </si>
  <si>
    <t>The Duct shall be supported with Hi-tech Supports at regular intervals to be consider .</t>
  </si>
  <si>
    <t>16 G Mild Stell VCD</t>
  </si>
  <si>
    <t xml:space="preserve">16 G Mild Stell Duct </t>
  </si>
  <si>
    <t>Supply air of  Extruded. Aluminium Square / rectangular grill with  Collar Damper. Outer 600 x 600 mm 18G AL and type of painting/ powder coating as per the colour approved by Architect /Client /Consultant .</t>
  </si>
  <si>
    <t>(All are of 600 x 600 MM Outer to Outer Size)</t>
  </si>
  <si>
    <t xml:space="preserve">600x 600 MM  (Neck Size) </t>
  </si>
  <si>
    <t xml:space="preserve">450 x 450 MM  (Neck Size) </t>
  </si>
  <si>
    <t>375 x 375 MM  (Neck Size)</t>
  </si>
  <si>
    <t>150 x 150 MM  (Outer Size)</t>
  </si>
  <si>
    <t>200 x 200 MM   (Outer Size)</t>
  </si>
  <si>
    <t>Return air of  Extruded. Aluminium Square / rectangular  grill without  Collar Damper. Outer 600 x 600 mm 18G AL and type of painting/ powder coating as per the colour approved by Architect /Client /Consultant .</t>
  </si>
  <si>
    <t>THERMODIFFUSER -Thermafusers Supply, Installation, testing and commissioning and balancing of thermally powered STANDALONE TYPE Square VAV diffusers  (Thermal  - VAV diffuser) suitable for COOLING only. Each diffuser shall be a complete VAV terminal and thermostat self contained in a nominal 600mm x 600mm diffuser. The diffusers shall vary the supply air volume to provide VAV cooling. The diffuser shall be suitable for manual type set point adjustment of temperature for a range from 21°C to 26°C. Each diffuser shall have perimeter blade dampers and powder coated appearance hinged  panel that can be unlatched and folded down to hang allowing hands to be free for adjusting temperature set points. Instructions for the module shall be on the inside of the appearance panel. Pressure ranges for the unit shall be from 12 Pa to 62 Pa and noise levels from 15 to 30NC. Product shall be warranted for minimum of 10 yrs. Neck size = 150mm/200mm/250mm/300mm dia.                                                                                                                 There will be no external power required to operate the perimeter dampers, Shade must be as per the approval from the Architect/Client /Consultant .</t>
  </si>
  <si>
    <t>AIR FLOW = 150 CFM TO 500 CFM</t>
  </si>
  <si>
    <t>SITC of louvers and bird wire mesh -Aluminium Profile 1.2mm thickness powder coated louver with dampers &amp;  bird Mesh for avoiding insect ingress for with min. 60 % free area, as per specification with angle frame work &amp; fixing accessories, to be fixed on external wall to ambient .Louvers need to be suitable in order avoid rain water entry in to floor @ 15 degree deflection</t>
  </si>
  <si>
    <t>Supply, installation, testing and commissioning Powder Coated Extruded Aluminium Air transfer door grilles with rear side frame as per approved shop drawings.</t>
  </si>
  <si>
    <t>JET Diffusers -  Material -18G Al powder coated for supply air distribution - ,diffuser can adjustable 30 deg upwards /downwards .High air handling capacity with low noise level ,fixing by means of metal screws on flanges in sidethrow or fixed directly with plenum boxes</t>
  </si>
  <si>
    <t>Swirl diffuser -18G powered coated extruded aluminum  construction. Material with corrosion resistance with fixed vanes ,slotted rotary face design</t>
  </si>
  <si>
    <t>600 mm dia</t>
  </si>
  <si>
    <t>Plaque diffuser -18G powered coated extruded aluminium  diffuser</t>
  </si>
  <si>
    <t>300 x 300 MM  (Neck Size)</t>
  </si>
  <si>
    <t xml:space="preserve">Note -  Diffuser Colour should be as per the client / architect confirmation   </t>
  </si>
  <si>
    <t>SITC of duct mounted static pressure sensor with display and connecting to VFD (being provided by base builder) to vary the speed of the AHU depends on the static pressure in the ducting.  The necessary control cabling in the AHU room from static pressure sensor to VFD shall be in the scope.  Static pressure sensor shall be connected to VFD directly and shall be compatable to VFD being provided by base builder. Ductstatic pressure sensor shall be installed in the supply duct at 2/3 distance from AHU.</t>
  </si>
  <si>
    <t>Insulation</t>
  </si>
  <si>
    <t>SITC of Thermal Insulation of ducts .-
The material is closed cell Class 'O' elastomeric nitrile rubber insulation.  fire performance rating of Class 'O' as per BS 476 Parts 6 &amp; 7. The insulation thickness is 13 mm , operational temperature rating ranges from -40°C to +105°C. The material has a thermal conductivity of ≤ 0.036 W/mK at 20°C, a density between 40 to 60 kg/m³, and a water vapour diffusion resistance factor (µ) of ≥ 7000.  All joints supports ,strips ,screws ,Insulation material shall be bonded with the ducts using metal screw and washers shall be included Material shall be FM GLOBAL approved, food grade material with antimicrobial properties, aluminium foil which to be laid over the thermal insulation,The adhesive used in self-adhesive backing should be Fire Retardant, LEED compliant and zero VOC.</t>
  </si>
  <si>
    <t>SITC of Duct Acoustic Insulation -
The material is open cell nitrile rubber insulation, which operates within a temperature range of -40°C to +105°C and has a thermal conductivity of 0.047 W/mK at 20°C. It is supplied in a 15 mm thickness for duct applications, has a density between 150 and 200 kg/m³, and achieves a fire safety rating of Class 1 as per BS476 Part 7 .Inside main air ducts for 1st 6m shall be Acoustic insulation .
All joints supports ,strips ,screws ,Insulation material shall be bonded with the ducts using metal screw and washers shall be included Material shall be FM GLOBAL approved, food grade material with antimicrobial properties, aluminium foil which to be laid over the thermal insulation,The adhesive used in self-adhesive backing should be Fire Retardant, LEED compliant and zero VOC.</t>
  </si>
  <si>
    <t>Supply, Installation, Testing &amp; Commissioning of Disc Valve with damper</t>
  </si>
  <si>
    <t>150mm dia</t>
  </si>
  <si>
    <t xml:space="preserve">Uninsulated AL flexible duct 150mm /200 mm dia as per Shop drawing approval  ,Universal clamp , tape ,Circular clip with chain/GI threaded rod and necessary accessories to be provided </t>
  </si>
  <si>
    <t xml:space="preserve">Floor Flushout : As per LEED requirement each Floor Flushing to be done with temporary exhaust fan ,After construction ends on site, prior to occupancy and with all interior finishes installed, a building flush out should be performed taking air at ambient temp as per the LEED requirement. The purpose of this flushing out is to get rid of particulate matter and VOCs produced by particle-emitting construction materials, furnishings, interior finishes and cleaning agents,Cost of arranging Temporary exhaust fan &amp; related electrical cable requirement is part of the cost.
</t>
  </si>
  <si>
    <t xml:space="preserve">Lot </t>
  </si>
  <si>
    <t>Associated Civil Works -Chipping, chassing &amp; Plastering the wall openings in cement mortor 1:6 of 15 mm thick finishing to line and level with sand faced finshing at all levels, including all leads &amp; lifts, scaffolding, curing etc complete work will included from AHU to Grill all HVAC work (for Supply &amp; Return air duct openings in ahu rooms ,chequered plate of 8mm thick ness for shaft closure with all necessary supports etc)</t>
  </si>
  <si>
    <t>VENTIALTION UNITS</t>
  </si>
  <si>
    <r>
      <rPr>
        <rFont val="Calibri"/>
        <color theme="1"/>
        <sz val="12.0"/>
      </rPr>
      <t xml:space="preserve"> </t>
    </r>
    <r>
      <rPr>
        <rFont val="Calibri"/>
        <b/>
        <color theme="1"/>
        <sz val="12.0"/>
      </rPr>
      <t>SITC Cabinet Exhasut fan</t>
    </r>
    <r>
      <rPr>
        <rFont val="Calibri"/>
        <color theme="1"/>
        <sz val="12.0"/>
      </rPr>
      <t xml:space="preserve"> - The unit is a double-skin construction, ceiling-mounted type, featuring an EC fan with a direct drive arrangement. The panel has a thickness of 25 mm (+/- 2 mm) with PUF insulation with density 38kg/cum / 32 mm Nitrile rubber of density140- 180 kg / m³, The outer skin is made of 0.8 mm thick Pre-Coated GI, and the inner skin is made of 0.6 mm thick Plain GI. The noise level at a one-meter distance is less than 75 dB(A). Overall dimensions for a unit up to 6000 CFM should be less than 700 mm (Length), 700 mm (Width), and 700 mm (Height). A static pressure of 30 mm Wg is to be considered as a baseline; however, the vendor must calculate the required static pressure based on the shop drawing location before ordering the unit, and the calculation shall be submitted for approval. An electrical panel will be provided, including an MCB, an auto/manual dongle switch, a potentiometer, and internal wiring. A control panel suitable for the EC fan will also be provided, capable of controlling AC and DC power,Limit switch wiring ,lighting &amp; motor interlock to be provided with 3 core 2.5sqmm cable in 19mm dia GI conduit /OEM recommendation
The unit shall have an IP54 rating. It shall be supplied complete with necessary spring vibration isolators, limit switches, an inspection door, a fire-retardant canvas-type flexible connection, a duct cowl piece, supports, and all other necessary accessories,control system must be capable of integration with a BMS (Building Management System) via Bacnet or Modbus communication protocols.</t>
    </r>
  </si>
  <si>
    <t>200 Cfm</t>
  </si>
  <si>
    <t>500 Cfm</t>
  </si>
  <si>
    <t xml:space="preserve">300 Cfm </t>
  </si>
  <si>
    <t>500 Cfm ith hydrogen sensor for battery room
Note:  Inlinefan with H2 sensor , timer &amp; hooter with 40 mm static pressure,  requried panel &amp; electrical works to be included in the same line item. Should generate an alarm if the H2 LEVEL in the room temperature goes beyond the set point .H2 Sensor panel should be provided with BMS compatibility.</t>
  </si>
  <si>
    <t>1500 Cfm with hydrogen sensor for battery room
Note:  Inlinefan with H2 sensor , timer &amp; hooter with 40 mm static pressure,  requried panel &amp; electrical works to be included in the same line item. Should generate an alarm if the H2 LEVEL in the room temperature goes beyond the set point .H2 Sensor panel should be provided with BMS compatibility.</t>
  </si>
  <si>
    <t>5000 Cfm with hydrogen sensor for battery room
Note:  Inlinefan with H2 sensor , timer &amp; hooter with 40 mm static pressure,  requried panel &amp; electrical works to be included in the same line item. Should generate an alarm if the H2 LEVEL in the room temperature goes beyond the set point .H2 Sensor panel should be provided with BMS compatibility.</t>
  </si>
  <si>
    <t>VENTILATION FANS</t>
  </si>
  <si>
    <t>600 Cfm</t>
  </si>
  <si>
    <t xml:space="preserve">800 Cfm </t>
  </si>
  <si>
    <t>1000 Cfm</t>
  </si>
  <si>
    <t>1250 Cfm</t>
  </si>
  <si>
    <t xml:space="preserve">1500 Cfm </t>
  </si>
  <si>
    <t xml:space="preserve">1800 Cfm </t>
  </si>
  <si>
    <t xml:space="preserve">2000 Cfm </t>
  </si>
  <si>
    <t xml:space="preserve">3000 Cfm </t>
  </si>
  <si>
    <t>5000 Cfm</t>
  </si>
  <si>
    <t>2000 cfm SISW kItchen Exhaust fan 80mm ESP</t>
  </si>
  <si>
    <t xml:space="preserve"> Supply, installation, testing and commissioning of (SISW) Double Skin  units, complete with double skin (45±2 mm) insulated Rockwool insulation material of density 60 kg/cum. The sheet thickness shall be minimum 0.8 mm for the  outer skin and 0.8 mm thickness for the inner skin of GI .  
Single inlet single width backward fan fireproof fans with VFD . Each fan shall be complete with totally enclosed fan cooled IE5 motor , direct drive, motor shall be placed outside from the airflow path ,pulley mounted on motor &amp; fan shaft ,Unit should include vibration isolator. 
The motor shall be suitable for 415 V + 10% volts 3 phase 50 cycles, AC supply &amp; suitable for operating through VFD. The motor selected shall be energy efficient having efficiency at full load ranging between 82.5% to 92% in accordance with motor rating as per specification ,Kitchen exhaust Connectors ,fan and Junction boxes must be fireproof 
</t>
  </si>
  <si>
    <t>2000 cfm Dry Scrubber for kitchen exhaust fan</t>
  </si>
  <si>
    <t xml:space="preserve">Dry Scrubber - Supply, Installation, Testing and Commissioning of Scrubber each comprising of extract air intake  section, electrostatic precipitation technology,  dry type  air cleaner to remove oil, smoke and fumes from exhaust air ,Electrostatic section shall be made of 16 gauge galvanized sheet, high bake epoxy powder coated,  washable type aluminium mesh filters, stainless steel spiked ionizers to create high voltage DC field, aluminium collector plates which should be alternatively charged positive and negative with large collecting area with 14" deep cell, to work as magnet for charged smoke and oil particles. Average efficiency of 90-95% in single pass as per ASHRAE test method. </t>
  </si>
  <si>
    <r>
      <rPr>
        <rFont val="Calibri"/>
        <color theme="1"/>
        <sz val="12.0"/>
      </rPr>
      <t xml:space="preserve"> </t>
    </r>
    <r>
      <rPr>
        <rFont val="Calibri"/>
        <b/>
        <color theme="1"/>
        <sz val="12.0"/>
      </rPr>
      <t>SITC Cabinet Fresh air fan</t>
    </r>
    <r>
      <rPr>
        <rFont val="Calibri"/>
        <color theme="1"/>
        <sz val="12.0"/>
      </rPr>
      <t xml:space="preserve"> - The unit is a double-skin construction, ceiling-mounted type, featuring an EC fan with a direct drive arrangement. The panel has a thickness of 25 mm (+/- 2 mm) with PUF insulation with density 38kg/cum / 32 mm Nitrile rubber of density140- 180 kg / m³, The outer skin is made of 0.8 mm thick Pre-Coated GI, and the inner skin is made of 0.6 mm thick Plain GI. The noise level at a one-meter distance is less than 75 dB(A). Overall dimensions for a unit up to 6000 CFM should be less than 1500 mm (Length), 1500 mm (Width), and 700 mm (Height). A static pressure of 30 mm Wg is to be considered as a baseline; however, the vendor must calculate the required static pressure based on the shop drawing location before ordering the unit, and the calculation shall be submitted for approval. An electrical panel will be provided, including an MCB, an auto/manual dongle switch, a potentiometer, and internal wiring. A control panel suitable for the EC fan will also be provided, capable of controlling AC and DC power,Limit switch wiring ,lighting &amp; motor interlock to be provided with 3 core 2.5sqmm cable in 19mm dia GI conduit /OEM recommendation
The unit shall have an IP54 rating. It shall be supplied complete with necessary spring vibration isolators, limit switches, an inspection door, a fire-retardant canvas-type flexible connection, a duct cowl piece, supports, and all other necessary accessories,control system must be capable of integration with a BMS (Building Management System) via Bacnet or Modbus communication protocols.
The pre-filter material to be Synthetic Non-Woven, rated EU-4 (MERV 8 ) with 90% efficiency down to 10 microns to be considered for all fresh air fans </t>
    </r>
  </si>
  <si>
    <t xml:space="preserve"> 300 Cfm</t>
  </si>
  <si>
    <t xml:space="preserve"> 400 Cfm</t>
  </si>
  <si>
    <t xml:space="preserve"> 600 Cfm</t>
  </si>
  <si>
    <t xml:space="preserve"> 700 Cfm</t>
  </si>
  <si>
    <t xml:space="preserve"> 800 Cfm</t>
  </si>
  <si>
    <t>1500 Cfm</t>
  </si>
  <si>
    <t>4000 Cfm</t>
  </si>
  <si>
    <t>TOTAL - VENTIALTION UNITS</t>
  </si>
  <si>
    <t>Electronic air cleaners(EAC) for existing and new AHU’s (Per floor 2 no's)</t>
  </si>
  <si>
    <t>UNDERDECK INSULATION</t>
  </si>
  <si>
    <t>.Under deck insulation 32mm thick Nitrile rubber insulation with density not less than 40 to 60 kg / m3 suitably factory laminated with AL Foil /GC cloth ( (Client approval should be obtained  ) &amp; necessary accessories /supports to be include .</t>
  </si>
  <si>
    <t>UV lamp in AHU plenum (10000 cfm to 25000 cfm)</t>
  </si>
  <si>
    <t>Supply of  Advanced Oxidation PentagonPlasma (AOP) cells  comprising of UVC lamp 254 NM on NANO metallic compound target Alumninum matrix cell duly enclosed by a poly casing tube, with the capability to produce plasma Hydroxyl oxidizers. The unit shall have inbuilt multipin Bi polar ion generator pins along with ultrasonic radio frequency waves for pest repellancy. The UV-C lamp will be a low-pressure mercury type and of such intensity as to provide minimum performance as listed below. The UV-C lamp will produce only Germicidal UV (by definition this means 99.99% UV-C energy). The life of the lamp shall be atleast 18000 hours. The cell will have built in LED indication system stating the operation of the 3 technologies the UV lamp, ionizer and pest repellant.The wattage of the lamp shall not be less than 21 watts upto  6500 CFM ,36 watts upto 20000 CFM and a minimum of 48 watts upto 28000 CFM or combination based on the application area. The system shall be capable of reducing microbial bacteria, virus and spores , VoC’, odors and particulates matter. The equipment shall have to GREENPRO,TUV,CE, ISO 13485, ROHS with 2014/35/EU Low Voltage Directive along with FDA compliance certifications. The AOP cell  shall a microbiological testing report against Bacteriophage (MS-2 FDA) surrogate SARS Cov-2 with a minimum efficiency of 99 percent along with a Virology report from CCMB lab with an minimum efficiency of 99 percent against SARS COV2 within 45 minutes.  The power / control cabling between the AOP cell and the power source / controls shall be included in the cost .The system shall be capable of reducing microbial bacteria, virus and spores, VoC’s, odors and particulate matter.  The Pentagon cells should be selected by considering a load factor calculation for each specific area where the equipment is to be installed..The AOP cell should be mounted within the AHU or at supply air duct/plenum.</t>
  </si>
  <si>
    <t>Firesealent for passive fire protection material on walls /duct gaps ( supply / return air ducts/Exhaust )  Fire Barrier Sealant shall be a one component, ready-to-use, gun-grade, latex-based, intumescent firestop sealant. tensile strength 85psi,The material shall be thixotropic and shall be applicable to firestops</t>
  </si>
  <si>
    <t>BTU meters -Ultrasonic type and including necessary accessories/connection</t>
  </si>
  <si>
    <t>150mm</t>
  </si>
  <si>
    <t>125mm</t>
  </si>
  <si>
    <t>100mm</t>
  </si>
  <si>
    <t>80mm</t>
  </si>
  <si>
    <t>65mm</t>
  </si>
  <si>
    <t>50mm</t>
  </si>
  <si>
    <t>MERV 8 Filters for AHU's with frame and necessary supports,Efficiency grade 90% down to 10 microns Preferably Box type design .  All Filters shall be covered with polyethylene cover and packed in good quality cartons box for safe handling and storage.The cost shall include the cost of removal of existing MERV Filters and replacement with new MERV  Filters . Contractor to check the space avaialble in existing AHU and select the Filter depths accordingly</t>
  </si>
  <si>
    <t xml:space="preserve">Sets </t>
  </si>
  <si>
    <t>MERV 13 Filters for AHU's with frame and necessary supports,Efficiency grade 95% down to 5 microns Preferably Box type design .  All Filters shall be covered with polyethylene cover and packed in good quality cartons box for safe handling and storage.The cost shall include the cost of removal of existing MERV Filters and replacement with new MERV  Filters . Contractor to check the space avaialble in existing AHU and select the Filter depths accordingly</t>
  </si>
  <si>
    <t>FIRE RATED COATING COMPUND FOR DUCT</t>
  </si>
  <si>
    <t>Supply, fabrication, Installation and testing of Fire rated coating compound STARCOAT CRC /Foster/3M to be provided over duct.  Fire rated coating compound used for construction of fire rated ductwork shall be protected with minimum 0.7mm to 1mm nominal thickness tested to properties as per the requirements of BS 476: 6 &amp; 7, including non-combustibility Class O and fire propagation - Class 1 surface spread of flame &amp; materials in accordance with building regulations for the determination of BS 476 Part 24 (Test Certificate required from CBRI or BS Certified Lab).Insulation shall be applied after this coating as per specifications.</t>
  </si>
  <si>
    <t>sqm</t>
  </si>
  <si>
    <t/>
  </si>
  <si>
    <t>TOTAL - Air distribution</t>
  </si>
  <si>
    <t>PART -B</t>
  </si>
  <si>
    <t>VAV WORKS</t>
  </si>
  <si>
    <t>Variable Air Volume (VAV) Units -( Reactangular Type )</t>
  </si>
  <si>
    <t>Supply, Assembly, Installation, Testing, Balancing &amp; Commissioning of VAV boxes in supply air duct, VAV shall be fabricated out of 22 G GI sheet and shall be insulated with 10 mm thk open cell nitrile rubber,The VAV unit shall be pressure independent, complete ,controller for receiving Temp. &amp; DP Signal, actuator, associated acessories  etc.</t>
  </si>
  <si>
    <t>Up to 650 CFM</t>
  </si>
  <si>
    <t>From 651 to 1350 CFM</t>
  </si>
  <si>
    <t>From 1351 to 2100 CFM</t>
  </si>
  <si>
    <t>From 2101 to 3200 CFM</t>
  </si>
  <si>
    <t>Above 3200 CFM</t>
  </si>
  <si>
    <t>Variable Air Volume (VAV) Units -( Oval Duct )</t>
  </si>
  <si>
    <t>Supply, Assembly, Installation, Testing, Balancing &amp; Commissioning of VAV boxes in supply air duct, VAV shall be fabricated out of 22 G GI sheet and shall be insulated with 10 mm thk open cell nitrile rubber, Eliptical duct -VAV to be inside the duct with controllers , VAV to duct connection , Conical pieces, tapper piecs part of scope ,The VAV unit shall be pressure independent, complete ,controller for receiving Temp. &amp; DP Signal, actuator, associated acessories  etc.</t>
  </si>
  <si>
    <t>Thermostats</t>
  </si>
  <si>
    <t>Analogue thermostat</t>
  </si>
  <si>
    <t>Digital thermostat</t>
  </si>
  <si>
    <t>Supply, Installation, Testing and Commissioning of VAV integrators for integrating the VAVs with third party BMS. Integrators shall be located in the AHU Rooms.  Each integrator shall be capable of integrating minimum 50 no. VAVs. Integrators shall be placed in the AHU room.</t>
  </si>
  <si>
    <t>Note :- 
VAV sizing  &amp; qty - VAV size shall vary with respect to final approved scheme. Contractor to order VAVs based on approved drawing.</t>
  </si>
  <si>
    <t>Cables &amp; Conduits</t>
  </si>
  <si>
    <t xml:space="preserve">2core, 1.5 Sqmm, screened ATC/shielded twisted pair cable for communication looping between VAV’s (VAV to VAV) &amp; BMS. </t>
  </si>
  <si>
    <t xml:space="preserve">4core, 1.5 Sqmm, screened ATC/shielded /Flexible twisted pair cable for communication looping between VAV’s (VAV to Thermostats) &amp; BMS. </t>
  </si>
  <si>
    <t>3core, 1 Sqmm, screened ATC/shielded twisted pair cable for communication looping between VAV’s &amp; BMS. (for analogue thermostats)</t>
  </si>
  <si>
    <t>6core, 1 Sqmm, screened ATC/shielded twisted pair cable for communication looping between VAV’s &amp; BMS. (fro digitial thermostats)</t>
  </si>
  <si>
    <r>
      <rPr>
        <rFont val="Calibri"/>
        <color rgb="FFFF0000"/>
        <sz val="12.0"/>
      </rPr>
      <t xml:space="preserve">GI </t>
    </r>
    <r>
      <rPr>
        <rFont val="Calibri"/>
        <color theme="1"/>
        <sz val="12.0"/>
      </rPr>
      <t>- FRLS Conduit of 19 mm dia</t>
    </r>
  </si>
  <si>
    <t>Supply, Installation of Power Cable -3Core * 1.5Sqmm (VAV)</t>
  </si>
  <si>
    <t>Cable tray :Supply and Erection of preforated Heavy duty GI perforrated  2mm thick hot dipped galvanized by 610gms/sqm (87 microns) in line with IS: 4759. The tray and accessories includes cleat angle, rungs, side runner, coupler plate, Elbows, Bends, Tees and Reducers and Hardware .The fixing of cable trays include necessary ceiling suspended / wall mounted supports fixed in ceiling with Fabricated Ms Angle supports,Ms C channel,Base plate etc, The rate shall include bends, angles, Ts, HITECH ROD and all accessories complete Supports Shall be provided at every 1200mm. The cost of supports to be included. Supports must be welded to a square true ceiling base plate with arc welding, the base plate must be fixed to the true ceiling with 04 nos. of HILTI anchor fasteners. The cost of 2runs of 25x3mm GI Strip to be included in the cost of the cable tray. Supports must be made out of MS L angle type for cable tray width of 450mm and above. For Less than 450mm width tray support with hi-tech threaded rods &amp; anchor fasteners.</t>
  </si>
  <si>
    <t>100 mm X 50 mm</t>
  </si>
  <si>
    <t>200 mm X 75 mm</t>
  </si>
  <si>
    <t>400 mm X 100 mm</t>
  </si>
  <si>
    <t>600 mm X 100 mm</t>
  </si>
  <si>
    <t>TOTAL - VAV</t>
  </si>
  <si>
    <t>PART -C</t>
  </si>
  <si>
    <t>DX SYSTEM WORKS</t>
  </si>
  <si>
    <t>DX HI WALL SPLIT UNITS</t>
  </si>
  <si>
    <r>
      <rPr>
        <rFont val="Calibri"/>
        <color theme="1"/>
        <sz val="12.0"/>
      </rPr>
      <t>Hi wall DX split air conditioners (Includes indoor &amp; outdoor unit ) with Inverter rotory compressors consisting of compressors motor units, copper condenser ,evaporator fan and ect , necessary stand for mounting bracket ODU and IDU along with remote with Display,   .Star rating -BEE tabel 2.6 Condensate</t>
    </r>
    <r>
      <rPr>
        <rFont val="Calibri"/>
        <b/>
        <color rgb="FFFF0000"/>
        <sz val="12.0"/>
      </rPr>
      <t xml:space="preserve"> drain pump to be consider</t>
    </r>
    <r>
      <rPr>
        <rFont val="Calibri"/>
        <color theme="1"/>
        <sz val="12.0"/>
      </rPr>
      <t xml:space="preserve"> along with unit (Max. flow 12L/h)230V/50Hz/Single Phase,Ambient Temp Cooling 50 degree C ,R32/R410a,NB 40 Noise level in indoor,Including refrigerant charge .PVC insulated armoured copper cable between indoor unit and outdoor unit with supports, clamping, end terminations, Control copper wiring ODU to IDU 4C x 1.0 /Manufacture recommend,Power cable copper to ODU 3C x 1.0 ,ODU Breaker Amps 16 .</t>
    </r>
  </si>
  <si>
    <t>Soft drawn Copper piping ( Suction gas line &amp; liquid line ) 15 m supplied along with unit , shall be insulated with 13 mm thick Sleeveless nitrile rubber insulation. Both the pipelines shall be insulated with nitrile tubular insulation of Class "O". Insulation. Exposed piping insulation shall be painted with two coats of UV resistance paint.Necessary electrical/control cable between indoor and outdoor unit shall be included in the scope. (if lenght is increased as per OEM recommended , unit need to size higher capacity  &amp; need to deliver as specificed TR in Boq)</t>
  </si>
  <si>
    <t>1.5 TR -Hi Wall</t>
  </si>
  <si>
    <t>2.0 TR -Hi Wall</t>
  </si>
  <si>
    <t>2.8 TR -Hi Wall</t>
  </si>
  <si>
    <t>SITC of Auto Sequential control panel for automatic change over between working unit and stand by unit in case of failure running unit based on the temperature, in Critical/Boardrooms/Server room units. Air conditioning units shall be able to restart automatically after power failure/interruption. Scheduling shall be possible between working AHU and stand by DX/VRF  Hiwall split units. The panel shall be provided with potential free contact for fire protection.</t>
  </si>
  <si>
    <t>TOTAL - DX System</t>
  </si>
  <si>
    <t>PART -D</t>
  </si>
  <si>
    <t xml:space="preserve">VRF SYSTEM WORKS - Equipment with 3 years Warranty and one years AMC </t>
  </si>
  <si>
    <t>VRF /VRV OUTDOOR UNIT (Variable Refrigerant Flow System ) for Command Centre UPS Room and Hub Room</t>
  </si>
  <si>
    <t>Supply,installation,testing and commissioning of inverter based variable refrigerant flow (VRF /VRV) air conditioning system suitable for cooling with highly efficient hermetically sealed scroll inverter type compressor in each module of outdoor unit which runs at various compressor speeds to regulate capacities to suit actual load requirements and with high efficiency heat transfer cooling coil suitable for eco friendly R410A refrigerant.The VRF   is specially designed to deliver 100% capacity at a higher ambient temperature of 43 deg C,Non-stop cooling even at 50 deg C and is designed to operate efficiently even with very long piping lengths of upto 1 km.The unique design of inverter compressor ensures that the refrigerants injects directly into the compressor chamber.Since the suction gas enters directly into the scroll,there is no superheat gain due to the compressor motor assembly.VRF units are fitted with 100% inverter compressors.,Air cooled propeller type condenser fan with DC motor drive,interconnecting piping, suction line insulation etc., Micro-processor control panel suitable for automatic operation,High speed calculation inverter control, active oil control mechanism incorporating all safety functions as per equipment specifications &amp; other points as listed below ,Unit shall have a multiple compressors. And each compressor shall run independently even though there is a failure in the other compressor. Costing shall include air balancing , commisisioning &amp; handing over as per project inchagre requirement.VRV system to be BMS compatible it should give Modbus/ Bacnet over LON  works</t>
  </si>
  <si>
    <t xml:space="preserve"> Outdoor unit shall be designed to work on variable refrigerant circulation depending on the actual load sensing. The unit shall have atleast one compressor whose capacity is variable in each outdoor module, in multi modular combination, together with additional constant capacity compressors to deliver rated capacity. The variable capacity compressor shall be of digital/ inverter control as per manufacturer's design.  The condenser fins shall be coated with anti corrosive material for longer life. The unit shall have oil arrestor to prevent oil migration. Suction accumulator and liquid receiver shall be provided to balance variable refrigerant circulation. The system shall operate with only two pipes i.e., suction and liquid line that can be connected to multiple indoor units.Refigerant should be R410-a , ODU  should function in case of any single IDU failure in the circuit .</t>
  </si>
  <si>
    <t xml:space="preserve">The unit mouted starter panel shall be complete with IP-55 protection consisting of power disconnecting switches with fuses, soft starters, for compressor motors, under/over voltage trip, single phase preventers, communication card which can accept 4-20 mA or 2-10 Vdc analog signal. MS Channel frame for outdoor units complete with epoxy black painted,vibration isolation pads,cowl piece  and necessary MS supports to be included in the costing. 
Scope also included preesure testing with nitrogen gas &amp; Vaccumising including all consumables. Scope includes pressure testing and Refrigerant gas charging </t>
  </si>
  <si>
    <t xml:space="preserve">6HP  VRF / VRV ODU </t>
  </si>
  <si>
    <t xml:space="preserve">8HP  VRF / VRV ODU </t>
  </si>
  <si>
    <t xml:space="preserve">10 HP  VRF / VRV ODU </t>
  </si>
  <si>
    <t xml:space="preserve">12 HP  VRF / VRV ODU </t>
  </si>
  <si>
    <t xml:space="preserve">14HP  VRF / VRV ODU </t>
  </si>
  <si>
    <t xml:space="preserve">16HP  VRF / VRV ODU </t>
  </si>
  <si>
    <t xml:space="preserve">18  HP  VRF / VRV ODU </t>
  </si>
  <si>
    <t xml:space="preserve">20 HP  VRF / VRV ODU </t>
  </si>
  <si>
    <t xml:space="preserve">22 HP  VRF / VRV ODU </t>
  </si>
  <si>
    <t xml:space="preserve">24 HP  VRF / VRV ODU </t>
  </si>
  <si>
    <t xml:space="preserve">26 HP  VRF / VRV ODU </t>
  </si>
  <si>
    <t xml:space="preserve">28HP  VRF / VRV ODU </t>
  </si>
  <si>
    <t xml:space="preserve">30 HP  VRF / VRV ODU </t>
  </si>
  <si>
    <t xml:space="preserve">32 HP  VRF / VRV ODU </t>
  </si>
  <si>
    <t xml:space="preserve">38 HP  VRF / VRV ODU </t>
  </si>
  <si>
    <t xml:space="preserve">42 HP  VRF / VRV ODU </t>
  </si>
  <si>
    <t xml:space="preserve">40 HP  VRF / VRV ODU </t>
  </si>
  <si>
    <t xml:space="preserve">46 HP  VRF / VRV ODU </t>
  </si>
  <si>
    <t xml:space="preserve">52 HP  VRF / VRV ODU </t>
  </si>
  <si>
    <t xml:space="preserve">56 HP  VRF / VRV ODU </t>
  </si>
  <si>
    <t xml:space="preserve">58 HP  VRF / VRV ODU </t>
  </si>
  <si>
    <t xml:space="preserve">62 HP  VRF / VRV ODU </t>
  </si>
  <si>
    <t>VRF LOW SIDE WORKS -with necessary supports and fittings.</t>
  </si>
  <si>
    <t>VRF INDOOR UNITS</t>
  </si>
  <si>
    <t>Ductable Unit -SITC of Ceiling Suspended Ductable unit  indoor unit designed with fan, low noise, electronic expansion valve,compact cooling coil, washable filter and corded remote controller, unit shall including shifting, prefilters, supports, fire retardant double canvas connection with zip and outlet damper made with GI construction, units shall be with R 410A Refrigerant.  Units shall have built in drain pumps for OEM or  external drain pump with two litres storage capacity shall be provided.Switches should be made of rubber and the casing should be oil resistant for durability of the unit .</t>
  </si>
  <si>
    <t xml:space="preserve">Cassette Unit- SITC of 4 way Cassette Type VRV  Indoor Unit with including all accessories, supports, return air grille panel, etc.  IDUs shall have built in drain pump from OEM with multi speed fan, cooling coil, remote sensor , cordless remote controller </t>
  </si>
  <si>
    <r>
      <rPr>
        <rFont val="Calibri"/>
        <color theme="1"/>
        <sz val="12.0"/>
      </rPr>
      <t xml:space="preserve">Hi wall Unit- SITC of Hi wall Type VRV  Indoor Unit with multi speed fan,cooling coil, remote sensor , </t>
    </r>
    <r>
      <rPr>
        <rFont val="Calibri"/>
        <b/>
        <color rgb="FFFF0000"/>
        <sz val="12.0"/>
      </rPr>
      <t xml:space="preserve">drain pump </t>
    </r>
    <r>
      <rPr>
        <rFont val="Calibri"/>
        <color theme="1"/>
        <sz val="12.0"/>
      </rPr>
      <t>and cordless remote controller to be considered</t>
    </r>
  </si>
  <si>
    <t xml:space="preserve">Indoor units necessary supports to be included in the costing </t>
  </si>
  <si>
    <t>Note : The indoor units to be compatible for BMS integration with read /write function for necessary controls through bms.</t>
  </si>
  <si>
    <t>Hi wall unit type 1 -1.0TR</t>
  </si>
  <si>
    <t>Hi wall unit type 2 -1.5TR</t>
  </si>
  <si>
    <t>Hi wall unit type 3 -2 TR</t>
  </si>
  <si>
    <t>Hi wall unit type 4 -2.5 TR</t>
  </si>
  <si>
    <t>Hi wall unit type 4 -2.8 TR</t>
  </si>
  <si>
    <t>Cassette Unit- type 1 -0.8TR</t>
  </si>
  <si>
    <t>Cassette Unit- type 2-1.0TR</t>
  </si>
  <si>
    <t>Cassette Unit- type 3-1.2TR</t>
  </si>
  <si>
    <t>Cassette Unit- type 4-1.5TR</t>
  </si>
  <si>
    <t>Cassette Unit- type 5-2 TR</t>
  </si>
  <si>
    <t>Cassette Unit- type 6-2.5 TR</t>
  </si>
  <si>
    <t>Cassette Unit- type 7-3TR</t>
  </si>
  <si>
    <t>Cassette Unit- type 8-4.0TR</t>
  </si>
  <si>
    <t>Ductable Unit -type 1 -1.5TR</t>
  </si>
  <si>
    <t>Ductable Unit -type 1 -2.0TR</t>
  </si>
  <si>
    <t>Ductable Unit -type 1 2.8 TR</t>
  </si>
  <si>
    <t>Ductable Unit -type 2 -4.0TR</t>
  </si>
  <si>
    <t>Ductable Unit -type 3 -6TR</t>
  </si>
  <si>
    <t>Ductable Unit -type 3 -8TR</t>
  </si>
  <si>
    <t>Ductable Unit -type 3 -11TR</t>
  </si>
  <si>
    <t>Ductable Unit -type 3 -18TR</t>
  </si>
  <si>
    <t>Ductable Unit -type 3 -20TR</t>
  </si>
  <si>
    <t>REFRIGERANT PIPE -with necessary supports and fittings.</t>
  </si>
  <si>
    <t xml:space="preserve">Supply and Installation of Nitrogen Pressure testing of Refrigerant copper piping with necessay fittings imported fittings, Y-joints and headers etc.,interconnecting the liquid and suction lines between the VRF outdoor units and the indoor units. The piping shall be carried out of Hard drawn copper pipes (18G)&amp; Soft drawn copper pipes (20G)  including necessary elbows,collars and 18G Copper Refnut joints refnut joints   as per the layout to connect branch pipes to indoors,Header pipes and to connect multiple outdoor units as a single system.Both the suction and liquid lines shall be insulated with 19mm / 13mm thick closed cell nitrile rubber insulation to be considered.The Sizes of Refrigerant pipes as per manufacture /shop drawing specifications.This includes the pressure testing and refrigerant charge (Refrigerant gas for entire VRF Systems.Refrigerant charging will be done according to Total liquid pipe length and ambient conditions.).  All wall / partition crossings with proper PVC sleeve. Nitrile foam insulation finished with 7mils woven fibre glass cloth covering adhered between two coats of fungicidal protective coating </t>
  </si>
  <si>
    <t>1/4 " dia (6.5 MM ) with 13 mm insulation</t>
  </si>
  <si>
    <t>3/8 " dia (9.5 MM ) with 13 mm insulation</t>
  </si>
  <si>
    <t>1/2 " dia (12 MM ) with 13 mm insulation</t>
  </si>
  <si>
    <t>5/8 " dia (15.6 MM ) with 13 mm insulation</t>
  </si>
  <si>
    <t>3/4 " dia (19.1 MM ) with 13 mm insulation</t>
  </si>
  <si>
    <t>7/8 " dia (22.4 MM)  with 19 mm insulation</t>
  </si>
  <si>
    <t>1 " dia (25.8 MM)  with 19 mm insulation</t>
  </si>
  <si>
    <t>11/8 " dia (28.6 MM)  with 19 mm insulation</t>
  </si>
  <si>
    <t>13/8 " dia (34.9 MM)  with 19 mm insulation</t>
  </si>
  <si>
    <t>Note: Piping and cable dia as per OEM</t>
  </si>
  <si>
    <t>Electrical Cable between MCB to ODU -Supply and Laying of 4C X 4 Sq.mm  aluminium cable with  with necessary supports and fiitings for looping from MCB to outdoor units.</t>
  </si>
  <si>
    <r>
      <rPr>
        <rFont val="Calibri"/>
        <color theme="1"/>
        <sz val="12.0"/>
      </rPr>
      <t>Control Cable between IDU to ODU  -Supply and Laying of 2C X 1 Sq.mm Shielded Communication cable with</t>
    </r>
    <r>
      <rPr>
        <rFont val="Calibri"/>
        <color rgb="FFFF0000"/>
        <sz val="12.0"/>
      </rPr>
      <t xml:space="preserve"> GI</t>
    </r>
    <r>
      <rPr>
        <rFont val="Calibri"/>
        <color theme="1"/>
        <sz val="12.0"/>
      </rPr>
      <t xml:space="preserve">  Conduit pipe ( Dia 25 mm ) with necessary supports and fiitings for looping all the indoor Units with outdoor units.</t>
    </r>
  </si>
  <si>
    <t>Supply, Installation of Power Cable -3Core * 1.5Sqmm -ODU to Modbus /Bacnet (BMS Connectivity)</t>
  </si>
  <si>
    <t>DRAIN PIPE -with necessary supports and fittings.</t>
  </si>
  <si>
    <t>Supply and Laying  CPVC / UPVC drain pipe including with 9 mm thick nitrile foam insulation ,  supports , clamps up to 50 mm dia. including drilling, wall chipping etc , conceal the wall openning ,fittings like couplings,elbows,T-Joints,U traps to remove condensate water from indoor units to desired drain point.</t>
  </si>
  <si>
    <t>40mm dia</t>
  </si>
  <si>
    <t>50mm dia</t>
  </si>
  <si>
    <t>TOTAL - VRF System</t>
  </si>
  <si>
    <t xml:space="preserve">Indoor air Quality test pre and post occupancy as per the LEED requirements
a) PM 10
b) CARBON MONOXIDE
c) PM 2.5
d) Ozone
</t>
  </si>
  <si>
    <t>VRF machine one year AMC charges post the warranty</t>
  </si>
  <si>
    <t>TOTAL HVAC WORKS</t>
  </si>
  <si>
    <t>LIFE SAFETY SYSTEM  BOQ SUMMARY</t>
  </si>
  <si>
    <t xml:space="preserve">BILL OF QUANTITIES FOR FIRE AND LIFE SAFETY SYSTEMS                                                                                                                                                                                                                                                 </t>
  </si>
  <si>
    <t>PART-A</t>
  </si>
  <si>
    <t>Analogue Addressable FA System</t>
  </si>
  <si>
    <r>
      <rPr>
        <rFont val="Aptos Narrow"/>
        <color theme="1"/>
        <sz val="12.0"/>
      </rPr>
      <t>Supply Installation Testing and Commissioning of UL 864, 10th Edition and FM-approved 32-bit Microprocessor based Intelligent Addressable Peer-to-Peer networkable 2 Loop Fire Alarm Control Panel. The panel shall accommodate up to 2 nos. of 12V/50AH batteries in its housing and shall have a battery charging capacity of (up to) 2 nos. of 12V/100 AH housed externally, shall have an 8" Color Touch Screen Display to show 8 simultaneous events at a time and at least 10 custom-programmable soft and hard buttons for user-specific programmable functions. Each Detection Loop shall accommodate up to 250 detectors and devices in any flexible combination (suggested to have min. 200 detectors support per loop)and shall accommodate up to 3000 Addresses at 100% capacity in any combination. Scope includes the network card for panel-to-panel integration.</t>
    </r>
    <r>
      <rPr>
        <rFont val="Aptos Narrow"/>
        <b/>
        <color theme="1"/>
        <sz val="12.0"/>
      </rPr>
      <t xml:space="preserve"> Edwards Make </t>
    </r>
    <r>
      <rPr>
        <rFont val="Aptos Narrow"/>
        <color theme="1"/>
        <sz val="12.0"/>
      </rPr>
      <t xml:space="preserve">
</t>
    </r>
    <r>
      <rPr>
        <rFont val="Aptos Narrow"/>
        <b/>
        <color theme="1"/>
        <sz val="12.0"/>
      </rPr>
      <t>Power supply should be tap from emergency UPS</t>
    </r>
  </si>
  <si>
    <t>Supply Installation Testing and Commissioning of  Modbus / BACnet over IP protocol for integrating FA panel with necessary hardware and accessories.</t>
  </si>
  <si>
    <t xml:space="preserve">Supply Installation Testing and Commissioning of Fire Graphic Software with real time fire system status and system control options. They all interface directly with the system network Gateway. System to be compatible for BMS System. </t>
  </si>
  <si>
    <t xml:space="preserve">Supply Installation Testing and Commissioning of PC with the following configuration.
• 8 GB of RAM
• SATA hard disk drive
• 1TBGB Storage
• I7 3GHz Processor
• XGA or higher video card PCI-Express, with OpenGL (v4.0 or above) hardware acceleration support, minimum 512 MB RAM
• 1280 x 1024 pixel resolution and 65K colors
• 10/100/1000 Ethernet Network Interface Card
• Windows 10/11 Professional Licensed OS (64-bit)
• 21'' Flat Screen Monitor                                                                                                                                                           • USB 3.0                                                                                                                                                                                            • Gigabit TCP/IP Port with 100/1000Mbps network card with antivirus software, MS software with a sound card, mouse, keypad, etc.      </t>
  </si>
  <si>
    <t>Supply Installation Testing and Commissioning of Intelligent Addressable Photoelectric smoke detector with a standard base and junction box. The optical sensor element shall have a sensitivity range of 0.53 to 3.94 %/ft. (1.7 to 12.35 %/m) obscuration, air velocity range from 0 to 4,000 ft./min (0 to 20 m/s), operating temperature range from -20°C to 60°C, and the operating environment from 0 to 49°C, 0 to 93% RH, Non-Condensing.</t>
  </si>
  <si>
    <t>Above Ceiling Detectors</t>
  </si>
  <si>
    <t>b</t>
  </si>
  <si>
    <t>Below Ceiling Detectors</t>
  </si>
  <si>
    <t xml:space="preserve">Supply Installation Testing and Commissioning of Intelligent Addressable Multi-Sensor (Optical Smoke + Heat) detector with a standard base and junction box. The optical sensor element shall have multiple selectable sensitivity levels from 0.2% Obs/ft to 3.7% Obs/ft. The ROR detection element shall have a selectable rate of rising setting of 8°C per minute and 11°C per minute (or close to this value not deviating more than 1°C). The fixed temp detection element shall have two selectable settings of 57°C and 68°C (or closer to this value not deviating by 1°C). Multi-sensor detectors shall have a configuration mode that gives separate alarms for smoke detection and heat detection and shall indicate the cause of the alarm (smoke or heat). Also, the multi-sensor shall have a combined configuration mode of smoke and heat detection that gives only one evaluated alarm from a multi-sensor detector in case of a fire event. The detector shall have an operating temperature range from -9°C to 50°C and a humidity tolerance range of up to 95% RH, Non-Condensing. </t>
  </si>
  <si>
    <t>c</t>
  </si>
  <si>
    <t>False Floor Detectors</t>
  </si>
  <si>
    <t>Supply Installation Testing and Commissioning of Intelligent Addressable Rate of Rising cum Fixed Temperature Heat Detector along with base and junction box. Rate-of-Rise temperature detection element shall have two selectable settings of 8° C and 11° C (or closer to this value not deviating by 1°C) and Fixed temperature sensing shall be independent of rate-of-rise sensing and shall have two selectable settings of 57° C and 68°C (or closer to this value not deviating by 1°C). The detector shall have an operating temperature range from 0°C to 50°C and a humidity tolerance range of up to 95% RH, Non-Condensing.</t>
  </si>
  <si>
    <t>Supply Installation Testing and Commissioning of Analogue Addressable Duct sensor detector with local housing and necessary hardware and accessories.</t>
  </si>
  <si>
    <t>Supply Installation Testing and Commissioning of Response indicator for all detectors located above false ceiling and below false flooring.</t>
  </si>
  <si>
    <t>Supply and Installation of Addressable Single action Manual call point as per OEM (Push/Breakglass/Pull Station) with necessary hardware and accessories.</t>
  </si>
  <si>
    <t xml:space="preserve">Supply Installation Testing and Commissioning of addressable type Horn / Strobe rated at 82 dBA @ 3m for Audible annunciation and 75cd flashing at 1 Hz for visual indication. </t>
  </si>
  <si>
    <t>Supply Installation Testing and Commissioning of addressable fault isolator module for isolating shorted dewired and lose circuits between two successive fault isolators with automatic resetting arrangement to protect the loop from short circuits, the rate shall include GI back box and Cu gland.</t>
  </si>
  <si>
    <t xml:space="preserve">Supply Installation Testing and Commissioning of Addressable Control Relay modules for Monitoring/controlling Input or Output.                                                                    </t>
  </si>
  <si>
    <t>- Access control System</t>
  </si>
  <si>
    <t>- Integration with Builder fire alarm system</t>
  </si>
  <si>
    <t>- PA system</t>
  </si>
  <si>
    <t>- Ac Tripping(AHU/DX DUCTABLE SPLIT/DX VRF/PAC)</t>
  </si>
  <si>
    <t>- For Fire Curtains / Water curtain</t>
  </si>
  <si>
    <t>- For Motorised Fire Dampers/Exhaust/Fresh Air fans</t>
  </si>
  <si>
    <t xml:space="preserve">the rate shall include GI back box and Cu gland </t>
  </si>
  <si>
    <t xml:space="preserve">Supply Installation Testing and Commissioning of the Control Module shall be capable of providing SPDT/DPDT contact rated at 24V DC, 2A. The quoted rate shall be with the necessary back box for mounting (for the hooter/strobe). </t>
  </si>
  <si>
    <t>Supply and Installation of 24DC, 10A power supply for Hooters, the quoted rate shall be with the necessary back box for mounting.</t>
  </si>
  <si>
    <t xml:space="preserve">Supply Installation Testing and Commissioning of Addressable Monitor Module for Sprinkler Flow Switch and WLD with all mounting accessories, complete with MS Powder coated Junction Box for mounting and on Surface, Cable lugs at Ends, cable compression glands, cable tags and Ferruling. </t>
  </si>
  <si>
    <r>
      <rPr>
        <rFont val="Aptos Narrow"/>
        <color theme="1"/>
        <sz val="12.0"/>
      </rPr>
      <t xml:space="preserve">Supply and Laying of 2Cx1.5 sq. mm multistrand copper, FRLS Armoured cable. </t>
    </r>
    <r>
      <rPr>
        <rFont val="Aptos Narrow"/>
        <b/>
        <color theme="1"/>
        <sz val="12.0"/>
      </rPr>
      <t>RED in colour</t>
    </r>
    <r>
      <rPr>
        <rFont val="Aptos Narrow"/>
        <color theme="1"/>
        <sz val="12.0"/>
      </rPr>
      <t>, laid on the surface with GI saddle supports and spacers every 0.3 meters. Complete with GI junction boxes, cable lugs at both ends, cable compression glands, cable tags and ferrule, etc.</t>
    </r>
  </si>
  <si>
    <t>Removing and re-locating of existing builder detectors overlapping with interior partition walls/hvac ducts/raceways with necessary required cabling, hardware and accessories.</t>
  </si>
  <si>
    <t>Supply and Installation of GI perforated raceways in the ceiling made of 1.6mm thick sheet steel and covered with 1.2mm sheet steel with necessary hardware including supporting with threaded hi-tech rods, junctions, etc.</t>
  </si>
  <si>
    <t>200x50mm</t>
  </si>
  <si>
    <t>100x50mm</t>
  </si>
  <si>
    <t>50x40mm</t>
  </si>
  <si>
    <t xml:space="preserve">Sub Total for Analogue Addressable FA System   </t>
  </si>
  <si>
    <t>PUBLIC ADDRESS SYSTEM</t>
  </si>
  <si>
    <t>NOTE -
Tapping for Workstation &amp; Passage speakers - 6W.
Tapping for closed rooms / cabins speakers - 1.5W/3W.</t>
  </si>
  <si>
    <t>Supply Installation Testing and Commissioning of 19U rack for mounting PA system hardware with rigid frame construction, Vented front glass door with a fully vented rear steel door, Top cover with gland plate and single fan cut out, powder coated with black shade with required power distribution with castor wheels for easy maintenance.</t>
  </si>
  <si>
    <t>Supply Installation Testing and Commissioning of Voice Alarm controller 6/8 Zone with inbuilt Amplifier with a provision of having a Fire Microphone inbuilt in the controller and should have a prerecorded message as 1st level Priority automatically in case of emergency or Fire, Announcing console as 2nd level and music the least (with music zone selector) Alert and Message of Fire Evacuation as per EN54 Standards. Controller to be with the USB option.</t>
  </si>
  <si>
    <t>Supply Installation Testing and Commissioning of 480 Watts Power Amplifier in a 3U high housing with 70 V / 100 V and 8-ohm outputs, Dual inputs with priority switching, 100 V input for slave operation on 100 V speaker line, Mains, battery back-up, TÜV certified according to IEC 60849 and with necessary channel/mounting support to place the amplifier in the existing rack.</t>
  </si>
  <si>
    <t>Supply Installation Testing and Commissioning of Gooseneck microphone with keypad for zone selection and necessary accessories.</t>
  </si>
  <si>
    <t xml:space="preserve">Supply Installation Testing and Commissioning of 6W Ceiling Recessed Speaker with max SPL1M/1W 96dB. Frequency response of 80Hz-20KHz with a dispersion angle of 160 deg. The speaker should have tappings at 6W/3W/1.5W. Complete with necessary mounting hardware and accessories. </t>
  </si>
  <si>
    <t xml:space="preserve">Supply Installation Testing and Commissioning of 6W Wall mount speaker with max SPL1M/1W 96dB. Frequency response of 160Hz-20KHz. The speaker should have tappings at 6W/3W.complete with necessary mounting hardware and accessories. </t>
  </si>
  <si>
    <t>Supply Installation Testing and Commissioning of 6W Ceiling surface mounted Speaker with max SPL1M/1W 96dB. Frequency response of 80Hz-20KHz with a dispersion angle of 160 deg. The speaker should have tappings at 6W/3W/1.5W, complete with necessary mounting hardware and accessories along with the back box.</t>
  </si>
  <si>
    <t>Supply and Laying of 2Cx1 sq. mm multistrand copper, FRLS Armoured cable. BLACK in colour, laid on the surface with GI saddle supports and spacers every 0.3 meters. Complete with GI junction boxes, cable lugs at both ends, cable compression glands, cable tags and ferrule, etc.</t>
  </si>
  <si>
    <t>Supply and Laying of 100x100mm UPVC cable trough wire manager with cover for dressing up of cables.</t>
  </si>
  <si>
    <t>Sub Total for PA System</t>
  </si>
  <si>
    <t>III</t>
  </si>
  <si>
    <t>Fire Extinguishers</t>
  </si>
  <si>
    <t>Supply and Installation of 4.5kg CO2 type fire extinguisher consisting of welded M.S cylindrical body, squeeze lever discharge valve fitted with pressure indicating gauge internal discharge tube, 2mtr long high-pressure discharge hose, discharge nozzle, suspension bracket conforming to IS: 15683 finished externally with red enamel paint and fixed to the wall with brackets or Floor mounting bracket with four legs complete with internal charge and Fluorescent Sign board, etc.</t>
  </si>
  <si>
    <t>Supply and Installation of 6KG ABC Type Fire Extinguisher, Stored Pressure Type, Pressure Gauge, Discharge Time less than 10 Secs, Controllable discharge mechanism, Range minimum 3 Meters, applicable on Class A, B, C and electrically started Fire, Helium Leak Detection Tested, Floor mounting bracket with four legs and Fluorescent Sign board, etc. complete, ISI and EN Approved, confirming to IS: 15683.</t>
  </si>
  <si>
    <t>Supply and Installation of 4 Kg Wet Chemical Stored Pressure Class “K” Kitchen Extinguishers with floor mounting bracket with four legs and Fluorescent Sign board etc. Complete, ISI and EN Approved, confirming to IS: 15683.</t>
  </si>
  <si>
    <t>Supply and Installation of Ceiling mounted type clean agent automatic (FE36) fire extinguishers of capacity fitted with an automatic sprinkler valve that shall be calibrated to discharge at an ambient temperature of 68°C. The extinguisher shall be manufactured strictly as per IS standards. The quoted rate shall include necessary supports suitable for ceiling mounting. (For UPS, Battery and Hub rooms)</t>
  </si>
  <si>
    <t>5KG</t>
  </si>
  <si>
    <t>10KG</t>
  </si>
  <si>
    <t>Supply, Installation, Testing and Commissioning of Panel proection system,Fire Extinguisher -MMO FIRESPOT 4 kg with Pressure Switch (FK5112) with Heat sensitive tube - 15-20 mtrs  with necessary accessories like pressure gauge, Dummy End Cap, Threaded Nipple End and mounting Bracket. (Make - Minimax/ Kanex)</t>
  </si>
  <si>
    <t xml:space="preserve">Set </t>
  </si>
  <si>
    <t>Supply and Installation of 2.0kg CO2 type fire extinguisher consisting of welded M.S cylindrical body, squeeze lever discharge valve fitted with pressure indicating gauge internal discharge tube, 2mtr long high-pressure discharge hose, discharge nozzle, suspension bracket conforming to IS: 15683 finished externally with red enamel paint and fixed to the wall with brackets or Floor mounting bracket with four legs complete with internal charge and Fluorescent Sign board, etc.</t>
  </si>
  <si>
    <t>Sub Total for Fire Extinguishers</t>
  </si>
  <si>
    <t>IV</t>
  </si>
  <si>
    <t>Fire Exit Signages</t>
  </si>
  <si>
    <t>Supply, Installation &amp; Testing of LED Based directional exit signage boards along with mounting bracket and 2 Hrs self-maintained Battery backup.</t>
  </si>
  <si>
    <t>Supply &amp; Installation of battery-operated LED Exit signages for Emergency fire exit doors, to be fixed above the doors.</t>
  </si>
  <si>
    <t>Supply &amp; Installation of battery-operated LED Exit signages Ceiling Suspended with dual side signages. (12" x 7")</t>
  </si>
  <si>
    <t>Designing, Drafting &amp; taking necessary client architect and consultant approval with A3 size color Evacuation Plans with photoluminescent printed with Glass on SS studs.</t>
  </si>
  <si>
    <t xml:space="preserve">Supplying and installing of Fire Alarm Panel/reprater panel with symbol -size 6"x8" location </t>
  </si>
  <si>
    <t>Supplying and installing of " Extinguisher Signages - Autoglow, with suspension chains (Autoglo signages, size 150 x 300) - single  side</t>
  </si>
  <si>
    <t>Supplying and installing of " Manual call point signages -  (Aotoglow - "Opaque" PVC foam board of computerised cut, PVC non-reflective self adhesive vinyl painted foam board) with suspension chains (Autoglo signages, size 150 x 300) - single side</t>
  </si>
  <si>
    <t xml:space="preserve">Sub Total for Fire Exit Signages  </t>
  </si>
  <si>
    <t>V</t>
  </si>
  <si>
    <t>Supply Installation Testing and Commissioning of G.I. Pipes confirming to IS 1239 Pt -I Heavy grade with painting, a suitable type of supports (for above 80 mm dia, shall be fabricated by M.S. Channel / Angle / Falts etc), anchor fasteners, bolts nuts, clamps, "U" bolts, malleable specials such as Reducers, Tees, elbows, flanges. Including cutting, Welding, fixing in/on walls, ceiling by using suitable supports etc, as per drawings. The quoted rate shall also include chasing/chipping walls, making bore holes in walls/floor, making them good with filler material, finishing in cement mortar, etc.
Welded type piping work will not be accessaptable only Fittings required for complete netwrok and accessories.</t>
  </si>
  <si>
    <t>150 NB, Heavy Class</t>
  </si>
  <si>
    <t>100 NB, Heavy Class</t>
  </si>
  <si>
    <t>80 NB, Heavy Class</t>
  </si>
  <si>
    <t>d</t>
  </si>
  <si>
    <t>65 NB, Heavy Class</t>
  </si>
  <si>
    <t>e</t>
  </si>
  <si>
    <t>50 NB, Heavy Class</t>
  </si>
  <si>
    <t>f</t>
  </si>
  <si>
    <t>40 NB, Heavy Class</t>
  </si>
  <si>
    <t>g</t>
  </si>
  <si>
    <t>32 NB, Heavy Class</t>
  </si>
  <si>
    <t>h</t>
  </si>
  <si>
    <t xml:space="preserve">25 NB, Heavy Class </t>
  </si>
  <si>
    <t>Supply Installation Testing and Commissioning of Butterfly Valve with matching flanges.</t>
  </si>
  <si>
    <t xml:space="preserve"> </t>
  </si>
  <si>
    <t>150 NB</t>
  </si>
  <si>
    <t>100 NB</t>
  </si>
  <si>
    <t>Supply Installation Testing and Commissioning of UL-listed and FM-approved Flow Switch with two NO and two NC contacts with necessary nipple and other fittings.</t>
  </si>
  <si>
    <r>
      <rPr>
        <rFont val="Aptos Narrow"/>
        <color theme="1"/>
        <sz val="12.0"/>
      </rPr>
      <t xml:space="preserve">Supplying, installing, testing and commissioning of </t>
    </r>
    <r>
      <rPr>
        <rFont val="Calibri"/>
        <color theme="1"/>
        <sz val="12.0"/>
      </rPr>
      <t>Sight glass unit for sprinkler drain, drain valves, ball valves, check valves, Union etc. complete.Set shall be UL Listed</t>
    </r>
  </si>
  <si>
    <t>Supply Installation Testing and Commissioning of 50mm Test Valve Drain Kit with sight Glass, Ball Valve, Union and Required fittings, etc. UL-Listed and FM-approved.</t>
  </si>
  <si>
    <t>Supply Installation Testing and Commissioning of Pressure Guage 0 - 15 Kg / cm2 with the mounting arrangement and ball valve. ISI MARKED.</t>
  </si>
  <si>
    <t>Supply and Installation of a quick response, std. coverage conventional sprinkler of quartzoid bulb type with 15mm screwed end connection of 68° C temperature rating, K-factor of K80 and orifice of not less than 6mm. Sprinklers shall be UL-Listed/FM-approved.</t>
  </si>
  <si>
    <t xml:space="preserve">Upright Sprinkler      </t>
  </si>
  <si>
    <t xml:space="preserve">Pendent Sprinkler           </t>
  </si>
  <si>
    <t>Side Wall Sprinkler</t>
  </si>
  <si>
    <t xml:space="preserve">Royal Flush [Concealed type sprinkler bulb]        </t>
  </si>
  <si>
    <t>Supply and Installation of a quick response, std. coverage conventional sprinkler of quartzoid bulb type with 15mm screwed end connection of 93° C temperature rating, K-factor of K80 &amp; orifice of not less than 6mm. Sprinklers shall be UL-listed and FM-approved. (Pendent sprinkler at the kitchen, tuck shop).</t>
  </si>
  <si>
    <t>Supply and Installation of standard two-piece flush escutcheon/rosette plates for pendent sprinklers with 15mm screwed end connection. The escutcheon plates shall be of carbon steel material with white or brass finishes as per technical specifications.</t>
  </si>
  <si>
    <t>Supply and Installation of stainless steel braided flexible drop (hose) for dropping sprinklers below the false ceiling. The sprinkler drop shall be of 16 bar pressure rating and 1500 mm long along with 2 slip nuts, sprinkler reducer, lightweight ceiling bracket component, etc. as required and complete as per technical specification. Flexible drop shall be UL/FM approved.</t>
  </si>
  <si>
    <t>Hydraulic Pressure Testing of the entire floor Sprinkler Piping Network to a pressure of 12.5 Kgs/sq.cm and retaining the pressure for a minimum period of 24 Hours.</t>
  </si>
  <si>
    <t>Removing of existing sprinklers (provided by base builder) at the true ceiling from the existing branch lines and re-locating them to the proposed location in coordination with interior partition walls/hvac ducts/raceways as per drawings.</t>
  </si>
  <si>
    <t>Job</t>
  </si>
  <si>
    <t>Supply and paint the exposed ceiling existing sprinkler pipes with one coat of zinc primer and two coats of synthetic enamel paint of approved make and colour shade. The pipe surface shall be thoroughly cleaned to remove all dirt, grease, scale etc. before applying the primer.</t>
  </si>
  <si>
    <t>Removal and modification of sprinkler pipes. Scope includes cutting of pipes, rerouting of pipes if needed, relaying of pipes to suit the interior requirements with suitable supports, joints, elbows, etc. and paint works for pipes with necessary hardware and accessories.</t>
  </si>
  <si>
    <t>Sub Total for Sprinkler System</t>
  </si>
  <si>
    <t>VI</t>
  </si>
  <si>
    <t>WATER LEAK DETECTION SYSTEM</t>
  </si>
  <si>
    <t xml:space="preserve"> (For Server room ,UPS , Battery Room)</t>
  </si>
  <si>
    <t>Supply Installation Testing and Commissioning of Water leak detection control panel of 2 zone type consists of features like Auxiliary alarm contacts, Monitored alarm outputs, Open and short circuit line monitoring, Bright LED for indication, and a detection module inbuilt. The panel shall have a lockable enclosure. The panel shall work on 230v AC, have a built-in battery backup and be compatible with the BMS System.</t>
  </si>
  <si>
    <t>Supply and Laying of Water Leak Cable Sensor:</t>
  </si>
  <si>
    <t>-Non-conductive cable as detection medium less prone to false alarms.                                                                                                                              - It shall be suitable for any conducting fluid.                                                                                                                     - The cable excitation shall be an isolated AC signal which ensures that the detector will not be subject to oxidation or erosion over time.                                                                                                                        - It shall be capable of detecting leakage along the 20 Mtrs entire length.</t>
  </si>
  <si>
    <t>Supply Installation Testing and Commissioning of Electronic Hooter for water sensing indication.</t>
  </si>
  <si>
    <t>Supply and laying of 2 Core 1.0 Sq mm Flexible Cable in 1" FRLS PVC conduit with GI Saddles and spacers at every 0.5 meter and all accessories MS junction/pull boxes, G.I fish wire, fixing accessories etc.</t>
  </si>
  <si>
    <t>Sub Total for Water Leak Detection System</t>
  </si>
  <si>
    <t>VII</t>
  </si>
  <si>
    <t>RODENT REPELLENT SYSTEM</t>
  </si>
  <si>
    <t>Supply Installation Testing and Commissioning of Microprocessor-based Master Controller Console with 32 characters LCD DISPLAY, with onboard controls generating frequencies from 20Khz to 60 kHz, complete with all related mounting accessories such as racks, stand brackets, etc. The Master Console shall be able to connect to 24 transducers and be compatible with the BMS System.</t>
  </si>
  <si>
    <t>Supply Installation Testing and Commissioning of Transducer Satellite Stations capable of Emitting Ultrasonic sound of frequencies 20 kHz and higher, with blinking, LED Indication &amp; shall be capable of covering an area of 250Sq ft in the ceiling and floor voids.</t>
  </si>
  <si>
    <t>Sub Total for Rodent Repellent System</t>
  </si>
  <si>
    <t>TOTAL AMOUNT - Fire &amp; Safety</t>
  </si>
  <si>
    <t>ACCESS CONTROL &amp; CCTV SYSTEM</t>
  </si>
  <si>
    <t>PART-B</t>
  </si>
  <si>
    <t>ACCESS CONTROL</t>
  </si>
  <si>
    <t>Make / Model</t>
  </si>
  <si>
    <r>
      <rPr>
        <rFont val="Aptos Narrow"/>
        <color theme="1"/>
        <sz val="10.0"/>
      </rPr>
      <t xml:space="preserve">Supply, Installation, Testing &amp; Commissioning of 4 Door &amp; 4 reader Controller (Oryggi 4 door 4 reader controller with encloser &amp; PSU) Intelligent Controller capable of entry &amp; exit control &amp; battery backup to power the controller, EM Locks, Readers, etc. build-in ethernet connection, 32M memory on broad with 300,000 cards capability, 50,000 Log Capacity with TCP IP connectivity. 
Encloser box for controller
</t>
    </r>
    <r>
      <rPr>
        <rFont val="Aptos Narrow"/>
        <b/>
        <color theme="1"/>
        <sz val="10.0"/>
      </rPr>
      <t>Oryggi Controller with Licens</t>
    </r>
    <r>
      <rPr>
        <rFont val="Aptos Narrow"/>
        <color theme="1"/>
        <sz val="10.0"/>
      </rPr>
      <t xml:space="preserve">
</t>
    </r>
  </si>
  <si>
    <t xml:space="preserve">Supply, Installation, Testing &amp; Commissioning of 2 Door Intelligent Controller capable of entry &amp; exit control &amp; battery backup to power the controller, EM Locks, Readers, etc. build-in ethernet connection, 32M memory on broad with 300,000 cards capability, 50,000 Log Capacity with TCP IP connectivity. </t>
  </si>
  <si>
    <t>Supply, Installation, Testing &amp; Commissioning of Multi-technology Card Readers as per specification</t>
  </si>
  <si>
    <r>
      <rPr>
        <rFont val="Aptos Narrow"/>
        <color theme="1"/>
        <sz val="10.0"/>
      </rPr>
      <t xml:space="preserve">The readers shall have the following features:-                                                              
a) Water resistance, high security, and high durability.                                                                               
b) Mounted directly on metal without affecting performance.                                                                           
c) Suitable for the Wiegand interface.                                                                                 
d) Low power consumption.                                                                                                     
e) Audiovisual indication.                                                                                                                
f) Internal self-test routine checks and verifies setup configuration.                                                                          g) Card read time less than .1 sec.                                                                                             
h) I Class Smart Card reader (Acs card reader smart </t>
    </r>
    <r>
      <rPr>
        <rFont val="Aptos Narrow"/>
        <b/>
        <color theme="1"/>
        <sz val="10.0"/>
      </rPr>
      <t>I SPR 501</t>
    </r>
    <r>
      <rPr>
        <rFont val="Aptos Narrow"/>
        <color theme="1"/>
        <sz val="10.0"/>
      </rPr>
      <t>)
i) Suprema Biometric reader for server room( BIO ENTRY P2)</t>
    </r>
  </si>
  <si>
    <t>Supply Installation Testing and Commissioning of Pinpad + Reader with necessary hardware &amp; accessories.</t>
  </si>
  <si>
    <t>Supply &amp; Installation of Electromagnetic Locks with a holding of 600lbs suitable for single door (L bracket 83014090 Make Bel)</t>
  </si>
  <si>
    <t>-</t>
  </si>
  <si>
    <t xml:space="preserve">Supply &amp; Installation of Electromagnetic Locks with a holding for of 600lbs suitable for double door </t>
  </si>
  <si>
    <t>Supply &amp; Installation of Magnetic Contacts - Flush Mounted/ Surface mounted for alarms with necessary hardware &amp; accessories.</t>
  </si>
  <si>
    <t>Supply &amp; Installation of buzzer with necessary hardware &amp; accessories.</t>
  </si>
  <si>
    <t>Supply of Proximity cards of standard size and is thin and flexible. The read ring of the card should be consistent and not affected by body shielding or variable environmental condition.</t>
  </si>
  <si>
    <t>Supply &amp; Installation of Egress switch / Exit Push Button with necessary accessories &amp; hardware.</t>
  </si>
  <si>
    <t>Supply &amp; Installation of Emergency Door Release switch with necessary accessories &amp; hardware.</t>
  </si>
  <si>
    <t>Supply &amp; Installation of the Panic bar for the Fire exit doors complete with necessary accessories &amp; hardware.</t>
  </si>
  <si>
    <r>
      <rPr>
        <rFont val="Aptos Narrow"/>
        <color theme="1"/>
        <sz val="10.0"/>
      </rPr>
      <t xml:space="preserve">Access software - </t>
    </r>
    <r>
      <rPr>
        <rFont val="Aptos Narrow"/>
        <b/>
        <color theme="1"/>
        <sz val="10.0"/>
      </rPr>
      <t>(SPECIFY NO OF USERS)</t>
    </r>
  </si>
  <si>
    <t>Supply and Laying of 4 Core x 0.75 sq mm multi-strand,  ATC, shielded Cable as per specification</t>
  </si>
  <si>
    <t>Supply and Laying of 8 Core x 0.75 sq mm multi-strand,  ATC, shielded Cable as per specification</t>
  </si>
  <si>
    <r>
      <rPr>
        <rFont val="Aptos Narrow"/>
        <color theme="1"/>
        <sz val="10.0"/>
      </rPr>
      <t xml:space="preserve">Supply and Laying of 1" </t>
    </r>
    <r>
      <rPr>
        <rFont val="Aptos Narrow"/>
        <color rgb="FFFF0000"/>
        <sz val="10.0"/>
      </rPr>
      <t xml:space="preserve">GI </t>
    </r>
    <r>
      <rPr>
        <rFont val="Aptos Narrow"/>
        <color theme="1"/>
        <sz val="10.0"/>
      </rPr>
      <t>Conduits on the wall, columns, cable trays false ceiling etc., with GI spacers, saddles including associated civil works (Purple colour).</t>
    </r>
  </si>
  <si>
    <t>Supply and Laying of perforated raceway of below dimensions with necessary supports for ACS &amp; CCTV works</t>
  </si>
  <si>
    <t>Sub Total for Access Control System</t>
  </si>
  <si>
    <t>CCTV</t>
  </si>
  <si>
    <t>Supply, Installation, Testing &amp; Commissioning of Network video recorder with bundled server machine, Preloaded of Enterprises Software &amp; with remote monitoring facilities</t>
  </si>
  <si>
    <r>
      <rPr>
        <rFont val="Aptos Narrow"/>
        <color theme="1"/>
        <sz val="10.0"/>
      </rPr>
      <t xml:space="preserve">Protoco:TCP/IP, DHCP, SMTP.                                                                                                     Power supply source : 240V, 50Hz, AC.                                                                                                               Video output : Monitor - A :- 1 BNC, RCA,                                                                  VGA.: Monitor - B :- 1 BNC (single / multi)                                                                            Compression : H.264, MPEG-4 &amp; MJPEG on IP cameras                                                                           Display resolution : 720 x 480 / 720 x 576 (PAL) Motion based Recording OF 70%(Speed/Resolution)
Resolution : a) 720p @ 10fps. H.264 format for 30Days                                                                    HDD Back::   </t>
    </r>
    <r>
      <rPr>
        <rFont val="Aptos Narrow"/>
        <b/>
        <color theme="1"/>
        <sz val="10.0"/>
      </rPr>
      <t>90 Days</t>
    </r>
    <r>
      <rPr>
        <rFont val="Aptos Narrow"/>
        <color theme="1"/>
        <sz val="10.0"/>
      </rPr>
      <t xml:space="preserve"> Motion based recording, 70% Motion recording per day.</t>
    </r>
  </si>
  <si>
    <t>32 Channel NVR with Hard Disk Make PRAMA</t>
  </si>
  <si>
    <t>8 Channel NVR with Hard Disk</t>
  </si>
  <si>
    <t>Supplly, Installation, Testing &amp; Commissioning of IP Fixed IR  indoor type dome camera, 3-4 MP Camera with necessary accessories &amp; hardwares.Make PRAMA</t>
  </si>
  <si>
    <t>Supplly, Installation, Testing &amp; Commissioning of IP Fixed IR  Outdoor type dome camera, 3-4 MP Camera with necessary accessories &amp; hardwares.</t>
  </si>
  <si>
    <t>Supplly, Installation, Testing &amp; Commissioning of 32 Inch, LED colour monitor suitable for above camers.</t>
  </si>
  <si>
    <t xml:space="preserve"> Supply, Installation, Testing &amp; Commissioning of  POE 24 port switch, 10/100 Base-T Access Layer 2 Switch includes 1 Gigabit combo (SFP/GT) ports and 2 uplink slots providing, With warranty pack. Also vendor to match the POE switch as per cameras requirement.</t>
  </si>
  <si>
    <t xml:space="preserve"> Supply, Installation, Testing &amp; Commissioning of 24 port patch panel</t>
  </si>
  <si>
    <t>Supply &amp; Laying of CAT6 SL Series Patch cords Panel Side</t>
  </si>
  <si>
    <t>Supply &amp; Laying of CAT6 SL Series Patch cords Camera Side</t>
  </si>
  <si>
    <t>Supply &amp; Installation of adjustable Camera Pole with powder coating with 1mtr adjustable to 1.5 mtr with suitable base for fixing cameras</t>
  </si>
  <si>
    <r>
      <rPr>
        <rFont val="Aptos Narrow"/>
        <color theme="1"/>
        <sz val="10.0"/>
      </rPr>
      <t xml:space="preserve">Supply and Laying of  1" </t>
    </r>
    <r>
      <rPr>
        <rFont val="Aptos Narrow"/>
        <color rgb="FFFF0000"/>
        <sz val="10.0"/>
      </rPr>
      <t>GI</t>
    </r>
    <r>
      <rPr>
        <rFont val="Aptos Narrow"/>
        <color theme="1"/>
        <sz val="10.0"/>
      </rPr>
      <t xml:space="preserve">  Conduits, on the  wall, columns, cable trays false ceiling etc.,with GI spacers, saddles including associated civil works </t>
    </r>
  </si>
  <si>
    <t>Supplly and laying  of cat-6 cable with shilded and braided for connection b/w the camera and NVR and b/w NVR and monitor ( Video signal cable)</t>
  </si>
  <si>
    <t>Supplying, installing, testing and commissioning of Glass Break Unit / Emergency Door Release Switch for access control system, break-glass type, wall-mounted (flush / surface as specified), suitable for integration with electromagnetic lock / door controller. The unit shall be provided with resettable glass / key-reset mechanism, LED status indication, and NO/NC dry contacts for fail-safe door release during emergency conditions.</t>
  </si>
  <si>
    <t>Supply, installation, testing &amp; commissioning of Dedicated CCTV Recording Server (Rack/Tower type) with minimum Intel Xeon processor, required RAM, RAID supported storage with enterprise-grade HDDs, dual LAN ports, redundant power supply (where required), complete with OS and fully compatible with CCTV VMS software</t>
  </si>
  <si>
    <t>Supply, installation &amp; configuration of Licensed Video Management Software (VMS) including camera licenses, live view, recording, playback, user management, motion detection, alarm integration and analytics (if applicable), complete in all respects.</t>
  </si>
  <si>
    <t>Supply &amp; installation of Operator Workstation including CPU, monitor(s), keyboard, mouse and VMS client software for live monitoring and playback</t>
  </si>
  <si>
    <t>Vendor to integrate the Server based CCTV system with the centralised CCTV system</t>
  </si>
  <si>
    <t>Sub Total for CCTV System</t>
  </si>
  <si>
    <t>TOTAL AMOUNT - Security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</si>
</sst>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 #,##0_ ;_ * \-#,##0_ ;_ * &quot;-&quot;??_ ;_ @_ "/>
    <numFmt numFmtId="165" formatCode="[$-F800]dddd\,\ mmmm\ dd\,\ yyyy"/>
    <numFmt numFmtId="166" formatCode="0;[Red]0"/>
    <numFmt numFmtId="167" formatCode="0.0"/>
    <numFmt numFmtId="168" formatCode="0.000"/>
    <numFmt numFmtId="169" formatCode="_(* #,##0_);_(* \(#,##0\);_(* &quot;-&quot;??_);_(@_)"/>
  </numFmts>
  <fonts count="29">
    <font>
      <sz val="11.0"/>
      <color rgb="FF000000"/>
      <name val="Calibri"/>
      <scheme val="minor"/>
    </font>
    <font>
      <sz val="11.0"/>
      <color theme="1"/>
      <name val="Calibri"/>
    </font>
    <font/>
    <font>
      <b/>
      <sz val="11.0"/>
      <color theme="1"/>
      <name val="Calibri"/>
    </font>
    <font>
      <b/>
      <sz val="10.0"/>
      <color theme="1"/>
      <name val="Calibri"/>
      <scheme val="minor"/>
    </font>
    <font>
      <sz val="10.0"/>
      <color theme="1"/>
      <name val="Calibri"/>
      <scheme val="minor"/>
    </font>
    <font>
      <b/>
      <u/>
      <sz val="11.0"/>
      <color theme="1"/>
      <name val="Calibri"/>
    </font>
    <font>
      <sz val="12.0"/>
      <color theme="1"/>
      <name val="Aptos Narrow"/>
    </font>
    <font>
      <b/>
      <sz val="12.0"/>
      <color theme="1"/>
      <name val="Calibri"/>
      <scheme val="minor"/>
    </font>
    <font>
      <sz val="12.0"/>
      <color theme="1"/>
      <name val="Calibri"/>
      <scheme val="minor"/>
    </font>
    <font>
      <b/>
      <sz val="12.0"/>
      <color theme="1"/>
      <name val="Calibri"/>
    </font>
    <font>
      <sz val="12.0"/>
      <color theme="1"/>
      <name val="Calibri"/>
    </font>
    <font>
      <b/>
      <sz val="12.0"/>
      <color theme="1"/>
      <name val="Leelawadee"/>
    </font>
    <font>
      <sz val="12.0"/>
      <color theme="1"/>
      <name val="Leelawadee"/>
    </font>
    <font>
      <b/>
      <u/>
      <sz val="12.0"/>
      <color theme="1"/>
      <name val="Calibri"/>
    </font>
    <font>
      <b/>
      <sz val="12.0"/>
      <color theme="1"/>
      <name val="Aptos Narrow"/>
    </font>
    <font>
      <b/>
      <sz val="12.0"/>
      <color rgb="FFC00000"/>
      <name val="Calibri"/>
    </font>
    <font>
      <b/>
      <u/>
      <sz val="12.0"/>
      <color theme="1"/>
      <name val="Calibri"/>
    </font>
    <font>
      <sz val="12.0"/>
      <color theme="1"/>
      <name val="Arial"/>
    </font>
    <font>
      <b/>
      <sz val="12.0"/>
      <color rgb="FFFF0000"/>
      <name val="Calibri"/>
    </font>
    <font>
      <b/>
      <u/>
      <sz val="12.0"/>
      <color theme="1"/>
      <name val="Calibri"/>
    </font>
    <font>
      <u/>
      <sz val="12.0"/>
      <color theme="1"/>
      <name val="Calibri"/>
    </font>
    <font>
      <b/>
      <sz val="12.0"/>
      <color rgb="FFC00000"/>
      <name val="Aptos Narrow"/>
    </font>
    <font>
      <b/>
      <sz val="12.0"/>
      <color rgb="FFFF0000"/>
      <name val="Aptos Narrow"/>
    </font>
    <font>
      <b/>
      <sz val="10.0"/>
      <color theme="1"/>
      <name val="Calibri"/>
    </font>
    <font>
      <sz val="10.0"/>
      <color theme="1"/>
      <name val="Aptos Narrow"/>
    </font>
    <font>
      <b/>
      <sz val="10.0"/>
      <color theme="1"/>
      <name val="Aptos Narrow"/>
    </font>
    <font>
      <sz val="10.0"/>
      <color theme="1"/>
      <name val="Calibri"/>
    </font>
    <font>
      <b/>
      <sz val="10.0"/>
      <color rgb="FFC00000"/>
      <name val="Aptos Narrow"/>
    </font>
  </fonts>
  <fills count="5">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D8D8D8"/>
        <bgColor rgb="FFD8D8D8"/>
      </patternFill>
    </fill>
  </fills>
  <borders count="86">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top style="medium">
        <color rgb="FF000000"/>
      </top>
    </border>
    <border>
      <top style="medium">
        <color rgb="FF000000"/>
      </top>
    </border>
    <border>
      <right style="medium">
        <color rgb="FF000000"/>
      </right>
      <top style="medium">
        <color rgb="FF000000"/>
      </top>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border>
    <border>
      <right style="medium">
        <color rgb="FF000000"/>
      </right>
    </border>
    <border>
      <left style="medium">
        <color rgb="FF000000"/>
      </left>
      <right style="hair">
        <color rgb="FF000000"/>
      </right>
      <top style="hair">
        <color rgb="FF000000"/>
      </top>
    </border>
    <border>
      <left style="hair">
        <color rgb="FF000000"/>
      </left>
      <right style="hair">
        <color rgb="FF000000"/>
      </right>
      <top style="hair">
        <color rgb="FF000000"/>
      </top>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right/>
      <top/>
      <bottom/>
    </border>
    <border>
      <left style="thin">
        <color rgb="FF000000"/>
      </left>
      <top/>
      <bottom/>
    </border>
    <border>
      <right/>
      <top/>
      <bottom/>
    </border>
    <border>
      <left style="thin">
        <color rgb="FF000000"/>
      </left>
      <right style="thin">
        <color rgb="FF000000"/>
      </right>
    </border>
    <border>
      <left/>
      <right/>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rder>
    <border>
      <left style="thin">
        <color rgb="FF000000"/>
      </left>
      <bottom style="thin">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medium">
        <color rgb="FF000000"/>
      </left>
      <right/>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top style="medium">
        <color rgb="FF000000"/>
      </top>
      <bottom style="thin">
        <color rgb="FF000000"/>
      </bottom>
    </border>
    <border>
      <left/>
      <right/>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medium">
        <color rgb="FF000000"/>
      </top>
      <bottom style="medium">
        <color rgb="FF000000"/>
      </bottom>
    </border>
    <border>
      <left style="thin">
        <color rgb="FF000000"/>
      </left>
      <bottom style="medium">
        <color rgb="FF000000"/>
      </bottom>
    </border>
    <border>
      <left style="medium">
        <color rgb="FF000000"/>
      </left>
    </border>
    <border>
      <left style="medium">
        <color rgb="FF000000"/>
      </left>
      <right style="thin">
        <color rgb="FF000000"/>
      </right>
      <top style="thin">
        <color rgb="FF000000"/>
      </top>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1" numFmtId="0" xfId="0" applyAlignment="1" applyBorder="1" applyFont="1">
      <alignment vertical="center"/>
    </xf>
    <xf borderId="3" fillId="0" fontId="1" numFmtId="164" xfId="0" applyAlignment="1" applyBorder="1" applyFont="1" applyNumberFormat="1">
      <alignment horizontal="left" vertical="center"/>
    </xf>
    <xf borderId="4" fillId="0" fontId="2" numFmtId="0" xfId="0" applyBorder="1" applyFont="1"/>
    <xf borderId="5" fillId="0" fontId="2" numFmtId="0" xfId="0" applyBorder="1" applyFont="1"/>
    <xf borderId="0" fillId="0" fontId="1" numFmtId="0" xfId="0" applyAlignment="1" applyFont="1">
      <alignment vertical="center"/>
    </xf>
    <xf borderId="6" fillId="0" fontId="1" numFmtId="0" xfId="0" applyAlignment="1" applyBorder="1" applyFont="1">
      <alignment horizontal="left" vertical="center"/>
    </xf>
    <xf borderId="7" fillId="0" fontId="1" numFmtId="0" xfId="0" applyAlignment="1" applyBorder="1" applyFont="1">
      <alignment vertical="center"/>
    </xf>
    <xf borderId="8" fillId="0" fontId="2" numFmtId="0" xfId="0" applyBorder="1" applyFont="1"/>
    <xf borderId="9" fillId="0" fontId="2" numFmtId="0" xfId="0" applyBorder="1" applyFont="1"/>
    <xf borderId="7" fillId="0" fontId="1" numFmtId="165" xfId="0" applyAlignment="1" applyBorder="1" applyFont="1" applyNumberFormat="1">
      <alignment horizontal="left" vertical="center"/>
    </xf>
    <xf borderId="7" fillId="0" fontId="1" numFmtId="1" xfId="0" applyAlignment="1" applyBorder="1" applyFont="1" applyNumberFormat="1">
      <alignment horizontal="left" vertical="center"/>
    </xf>
    <xf borderId="10" fillId="0" fontId="1" numFmtId="0" xfId="0" applyAlignment="1" applyBorder="1" applyFont="1">
      <alignment horizontal="left" vertical="center"/>
    </xf>
    <xf borderId="11" fillId="0" fontId="1" numFmtId="0" xfId="0" applyAlignment="1" applyBorder="1" applyFont="1">
      <alignment vertical="center"/>
    </xf>
    <xf borderId="12" fillId="0" fontId="3" numFmtId="0" xfId="0" applyAlignment="1" applyBorder="1" applyFont="1">
      <alignment horizontal="center" vertical="center"/>
    </xf>
    <xf borderId="13" fillId="0" fontId="3" numFmtId="0" xfId="0" applyAlignment="1" applyBorder="1" applyFont="1">
      <alignment horizontal="center" vertical="center"/>
    </xf>
    <xf borderId="13" fillId="0" fontId="3" numFmtId="164" xfId="0" applyAlignment="1" applyBorder="1" applyFont="1" applyNumberFormat="1">
      <alignment horizontal="center" vertical="center"/>
    </xf>
    <xf borderId="14" fillId="0" fontId="3" numFmtId="0" xfId="0" applyAlignment="1" applyBorder="1" applyFont="1">
      <alignment horizontal="center" vertical="center"/>
    </xf>
    <xf borderId="0" fillId="0" fontId="1" numFmtId="0" xfId="0" applyAlignment="1" applyFont="1">
      <alignment horizontal="center" vertical="center"/>
    </xf>
    <xf borderId="15" fillId="0" fontId="3" numFmtId="0" xfId="0" applyAlignment="1" applyBorder="1" applyFont="1">
      <alignment horizontal="center" vertical="center"/>
    </xf>
    <xf borderId="16" fillId="0" fontId="3" numFmtId="0" xfId="0" applyAlignment="1" applyBorder="1" applyFont="1">
      <alignment vertical="center"/>
    </xf>
    <xf borderId="16" fillId="0" fontId="1" numFmtId="164" xfId="0" applyAlignment="1" applyBorder="1" applyFont="1" applyNumberFormat="1">
      <alignment vertical="center"/>
    </xf>
    <xf borderId="17" fillId="0" fontId="1" numFmtId="0" xfId="0" applyAlignment="1" applyBorder="1" applyFont="1">
      <alignment vertical="center"/>
    </xf>
    <xf borderId="6" fillId="0" fontId="1" numFmtId="0" xfId="0" applyAlignment="1" applyBorder="1" applyFont="1">
      <alignment horizontal="center" vertical="center"/>
    </xf>
    <xf borderId="7" fillId="0" fontId="1" numFmtId="164" xfId="0" applyAlignment="1" applyBorder="1" applyFont="1" applyNumberFormat="1">
      <alignment vertical="center"/>
    </xf>
    <xf borderId="18" fillId="0" fontId="1" numFmtId="0" xfId="0" applyAlignment="1" applyBorder="1" applyFont="1">
      <alignment horizontal="left" vertical="center"/>
    </xf>
    <xf borderId="13" fillId="0" fontId="3" numFmtId="0" xfId="0" applyAlignment="1" applyBorder="1" applyFont="1">
      <alignment vertical="center"/>
    </xf>
    <xf borderId="13" fillId="0" fontId="3" numFmtId="164" xfId="0" applyAlignment="1" applyBorder="1" applyFont="1" applyNumberFormat="1">
      <alignment vertical="center"/>
    </xf>
    <xf borderId="14" fillId="0" fontId="3" numFmtId="0" xfId="0" applyAlignment="1" applyBorder="1" applyFont="1">
      <alignment vertical="center"/>
    </xf>
    <xf borderId="0" fillId="0" fontId="3" numFmtId="0" xfId="0" applyAlignment="1" applyFont="1">
      <alignment vertical="center"/>
    </xf>
    <xf borderId="19" fillId="0" fontId="1" numFmtId="0" xfId="0" applyAlignment="1" applyBorder="1" applyFont="1">
      <alignment horizontal="center" vertical="center"/>
    </xf>
    <xf borderId="0" fillId="0" fontId="1" numFmtId="164" xfId="0" applyAlignment="1" applyFont="1" applyNumberFormat="1">
      <alignment vertical="center"/>
    </xf>
    <xf borderId="20" fillId="0" fontId="4" numFmtId="164" xfId="0" applyAlignment="1" applyBorder="1" applyFont="1" applyNumberFormat="1">
      <alignment horizontal="center" shrinkToFit="0" vertical="center" wrapText="1"/>
    </xf>
    <xf borderId="21" fillId="0" fontId="2" numFmtId="0" xfId="0" applyBorder="1" applyFont="1"/>
    <xf borderId="22" fillId="0" fontId="2" numFmtId="0" xfId="0" applyBorder="1" applyFont="1"/>
    <xf borderId="0" fillId="0" fontId="5" numFmtId="164" xfId="0" applyAlignment="1" applyFont="1" applyNumberFormat="1">
      <alignment shrinkToFit="0" vertical="center" wrapText="1"/>
    </xf>
    <xf borderId="23" fillId="0" fontId="4" numFmtId="164" xfId="0" applyAlignment="1" applyBorder="1" applyFont="1" applyNumberFormat="1">
      <alignment horizontal="left" shrinkToFit="0" vertical="center" wrapText="1"/>
    </xf>
    <xf borderId="24" fillId="0" fontId="2" numFmtId="0" xfId="0" applyBorder="1" applyFont="1"/>
    <xf borderId="25" fillId="0" fontId="4" numFmtId="164" xfId="0" applyAlignment="1" applyBorder="1" applyFont="1" applyNumberFormat="1">
      <alignment shrinkToFit="0" vertical="center" wrapText="1"/>
    </xf>
    <xf borderId="26" fillId="0" fontId="4" numFmtId="164" xfId="0" applyAlignment="1" applyBorder="1" applyFont="1" applyNumberFormat="1">
      <alignment horizontal="center" shrinkToFit="0" vertical="center" wrapText="1"/>
    </xf>
    <xf borderId="27" fillId="0" fontId="2" numFmtId="0" xfId="0" applyBorder="1" applyFont="1"/>
    <xf borderId="28" fillId="0" fontId="2" numFmtId="0" xfId="0" applyBorder="1" applyFont="1"/>
    <xf borderId="29" fillId="0" fontId="4" numFmtId="164" xfId="0" applyAlignment="1" applyBorder="1" applyFont="1" applyNumberFormat="1">
      <alignment horizontal="left" shrinkToFit="0" vertical="center" wrapText="1"/>
    </xf>
    <xf borderId="30" fillId="0" fontId="2" numFmtId="0" xfId="0" applyBorder="1" applyFont="1"/>
    <xf borderId="31" fillId="0" fontId="4" numFmtId="164" xfId="0" applyAlignment="1" applyBorder="1" applyFont="1" applyNumberFormat="1">
      <alignment shrinkToFit="0" vertical="center" wrapText="1"/>
    </xf>
    <xf borderId="32" fillId="0" fontId="4" numFmtId="164" xfId="0" applyAlignment="1" applyBorder="1" applyFont="1" applyNumberFormat="1">
      <alignment horizontal="center" shrinkToFit="0" vertical="center" wrapText="1"/>
    </xf>
    <xf borderId="33" fillId="0" fontId="2" numFmtId="0" xfId="0" applyBorder="1" applyFont="1"/>
    <xf borderId="34" fillId="0" fontId="2" numFmtId="0" xfId="0" applyBorder="1" applyFont="1"/>
    <xf borderId="35" fillId="0" fontId="4" numFmtId="164" xfId="0" applyAlignment="1" applyBorder="1" applyFont="1" applyNumberFormat="1">
      <alignment shrinkToFit="0" vertical="center" wrapText="1"/>
    </xf>
    <xf borderId="36" fillId="0" fontId="4" numFmtId="164" xfId="0" applyAlignment="1" applyBorder="1" applyFont="1" applyNumberFormat="1">
      <alignment shrinkToFit="0" vertical="center" wrapText="1"/>
    </xf>
    <xf borderId="37" fillId="0" fontId="4" numFmtId="164" xfId="0" applyAlignment="1" applyBorder="1" applyFont="1" applyNumberFormat="1">
      <alignment shrinkToFit="0" vertical="center" wrapText="1"/>
    </xf>
    <xf borderId="38" fillId="0" fontId="5" numFmtId="164" xfId="0" applyAlignment="1" applyBorder="1" applyFont="1" applyNumberFormat="1">
      <alignment shrinkToFit="0" vertical="center" wrapText="1"/>
    </xf>
    <xf borderId="39" fillId="0" fontId="5" numFmtId="164" xfId="0" applyAlignment="1" applyBorder="1" applyFont="1" applyNumberFormat="1">
      <alignment shrinkToFit="0" vertical="center" wrapText="1"/>
    </xf>
    <xf borderId="40" fillId="0" fontId="5" numFmtId="164" xfId="0" applyAlignment="1" applyBorder="1" applyFont="1" applyNumberFormat="1">
      <alignment shrinkToFit="0" vertical="center" wrapText="1"/>
    </xf>
    <xf borderId="41" fillId="0" fontId="5" numFmtId="164" xfId="0" applyAlignment="1" applyBorder="1" applyFont="1" applyNumberFormat="1">
      <alignment horizontal="center" shrinkToFit="0" vertical="center" wrapText="1"/>
    </xf>
    <xf borderId="25" fillId="0" fontId="5" numFmtId="164" xfId="0" applyAlignment="1" applyBorder="1" applyFont="1" applyNumberFormat="1">
      <alignment shrinkToFit="0" vertical="center" wrapText="1"/>
    </xf>
    <xf borderId="42" fillId="0" fontId="5" numFmtId="164" xfId="0" applyAlignment="1" applyBorder="1" applyFont="1" applyNumberFormat="1">
      <alignment shrinkToFit="0" vertical="center" wrapText="1"/>
    </xf>
    <xf borderId="43" fillId="0" fontId="3" numFmtId="0" xfId="0" applyAlignment="1" applyBorder="1" applyFont="1">
      <alignment horizontal="center" vertical="center"/>
    </xf>
    <xf borderId="44" fillId="0" fontId="2" numFmtId="0" xfId="0" applyBorder="1" applyFont="1"/>
    <xf borderId="15" fillId="0" fontId="1" numFmtId="0" xfId="0" applyAlignment="1" applyBorder="1" applyFont="1">
      <alignment horizontal="center" vertical="center"/>
    </xf>
    <xf borderId="17" fillId="0" fontId="1" numFmtId="0" xfId="0" applyAlignment="1" applyBorder="1" applyFont="1">
      <alignment shrinkToFit="0" vertical="center" wrapText="1"/>
    </xf>
    <xf borderId="18" fillId="0" fontId="1" numFmtId="0" xfId="0" applyAlignment="1" applyBorder="1" applyFont="1">
      <alignment shrinkToFit="0" vertical="center" wrapText="1"/>
    </xf>
    <xf borderId="45" fillId="0" fontId="1" numFmtId="0" xfId="0" applyAlignment="1" applyBorder="1" applyFont="1">
      <alignment horizontal="center" vertical="center"/>
    </xf>
    <xf borderId="46" fillId="0" fontId="1" numFmtId="0" xfId="0" applyAlignment="1" applyBorder="1" applyFont="1">
      <alignment shrinkToFit="0" vertical="center" wrapText="1"/>
    </xf>
    <xf borderId="0" fillId="0" fontId="1" numFmtId="0" xfId="0" applyAlignment="1" applyFont="1">
      <alignment shrinkToFit="0" vertical="center" wrapText="1"/>
    </xf>
    <xf borderId="25" fillId="2" fontId="3" numFmtId="0" xfId="0" applyAlignment="1" applyBorder="1" applyFill="1" applyFont="1">
      <alignment horizontal="left" shrinkToFit="0" vertical="center" wrapText="1"/>
    </xf>
    <xf borderId="26" fillId="2" fontId="3" numFmtId="0" xfId="0" applyAlignment="1" applyBorder="1" applyFont="1">
      <alignment horizontal="left" shrinkToFit="0" vertical="center" wrapText="1"/>
    </xf>
    <xf borderId="47" fillId="2" fontId="1" numFmtId="0" xfId="0" applyAlignment="1" applyBorder="1" applyFont="1">
      <alignment vertical="center"/>
    </xf>
    <xf borderId="26" fillId="2" fontId="3" numFmtId="14" xfId="0" applyAlignment="1" applyBorder="1" applyFont="1" applyNumberFormat="1">
      <alignment horizontal="left" shrinkToFit="0" vertical="center" wrapText="1"/>
    </xf>
    <xf borderId="48" fillId="2" fontId="1" numFmtId="0" xfId="0" applyAlignment="1" applyBorder="1" applyFont="1">
      <alignment horizontal="center" vertical="center"/>
    </xf>
    <xf borderId="49" fillId="0" fontId="2" numFmtId="0" xfId="0" applyBorder="1" applyFont="1"/>
    <xf borderId="26" fillId="2" fontId="3" numFmtId="0" xfId="0" applyAlignment="1" applyBorder="1" applyFont="1">
      <alignment horizontal="left" vertical="center"/>
    </xf>
    <xf borderId="25" fillId="2" fontId="1" numFmtId="0" xfId="0" applyAlignment="1" applyBorder="1" applyFont="1">
      <alignment horizontal="left" shrinkToFit="0" vertical="center" wrapText="1"/>
    </xf>
    <xf borderId="25" fillId="2" fontId="3" numFmtId="0" xfId="0" applyAlignment="1" applyBorder="1" applyFont="1">
      <alignment horizontal="center" vertical="center"/>
    </xf>
    <xf borderId="25" fillId="2" fontId="6" numFmtId="0" xfId="0" applyAlignment="1" applyBorder="1" applyFont="1">
      <alignment horizontal="center" vertical="center"/>
    </xf>
    <xf borderId="25" fillId="2" fontId="1" numFmtId="0" xfId="0" applyAlignment="1" applyBorder="1" applyFont="1">
      <alignment vertical="center"/>
    </xf>
    <xf borderId="25" fillId="2" fontId="1" numFmtId="0" xfId="0" applyAlignment="1" applyBorder="1" applyFont="1">
      <alignment horizontal="center" vertical="center"/>
    </xf>
    <xf borderId="47" fillId="2" fontId="1" numFmtId="0" xfId="0" applyAlignment="1" applyBorder="1" applyFont="1">
      <alignment readingOrder="0" vertical="center"/>
    </xf>
    <xf borderId="25" fillId="2" fontId="1" numFmtId="0" xfId="0" applyAlignment="1" applyBorder="1" applyFont="1">
      <alignment shrinkToFit="0" vertical="center" wrapText="1"/>
    </xf>
    <xf borderId="25" fillId="2" fontId="1" numFmtId="0" xfId="0" applyAlignment="1" applyBorder="1" applyFont="1">
      <alignment horizontal="center" shrinkToFit="0" vertical="center" wrapText="1"/>
    </xf>
    <xf borderId="47" fillId="2" fontId="1" numFmtId="0" xfId="0" applyAlignment="1" applyBorder="1" applyFont="1">
      <alignment horizontal="center" vertical="center"/>
    </xf>
    <xf borderId="47" fillId="2" fontId="1" numFmtId="0" xfId="0" applyAlignment="1" applyBorder="1" applyFont="1">
      <alignment shrinkToFit="0" vertical="center" wrapText="1"/>
    </xf>
    <xf borderId="47" fillId="2" fontId="1" numFmtId="0" xfId="0" applyAlignment="1" applyBorder="1" applyFont="1">
      <alignment horizontal="left" shrinkToFit="0" vertical="center" wrapText="1"/>
    </xf>
    <xf borderId="31" fillId="2" fontId="1" numFmtId="0" xfId="0" applyAlignment="1" applyBorder="1" applyFont="1">
      <alignment horizontal="left" shrinkToFit="0" vertical="center" wrapText="1"/>
    </xf>
    <xf borderId="50" fillId="0" fontId="2" numFmtId="0" xfId="0" applyBorder="1" applyFont="1"/>
    <xf borderId="39" fillId="0" fontId="2" numFmtId="0" xfId="0" applyBorder="1" applyFont="1"/>
    <xf borderId="25" fillId="2" fontId="1" numFmtId="166" xfId="0" applyAlignment="1" applyBorder="1" applyFont="1" applyNumberFormat="1">
      <alignment horizontal="left" shrinkToFit="0" vertical="center" wrapText="1"/>
    </xf>
    <xf borderId="25" fillId="2" fontId="4" numFmtId="0" xfId="0" applyAlignment="1" applyBorder="1" applyFont="1">
      <alignment horizontal="left" shrinkToFit="0" vertical="center" wrapText="1"/>
    </xf>
    <xf borderId="25" fillId="2" fontId="4" numFmtId="49" xfId="0" applyAlignment="1" applyBorder="1" applyFont="1" applyNumberFormat="1">
      <alignment shrinkToFit="0" vertical="center" wrapText="1"/>
    </xf>
    <xf borderId="25" fillId="2" fontId="5" numFmtId="0" xfId="0" applyAlignment="1" applyBorder="1" applyFont="1">
      <alignment horizontal="center" shrinkToFit="0" vertical="center" wrapText="1"/>
    </xf>
    <xf borderId="25" fillId="2" fontId="5" numFmtId="164" xfId="0" applyAlignment="1" applyBorder="1" applyFont="1" applyNumberFormat="1">
      <alignment horizontal="center" shrinkToFit="0" vertical="center" wrapText="1"/>
    </xf>
    <xf borderId="25" fillId="2" fontId="4" numFmtId="164" xfId="0" applyAlignment="1" applyBorder="1" applyFont="1" applyNumberFormat="1">
      <alignment horizontal="center" shrinkToFit="0" vertical="center" wrapText="1"/>
    </xf>
    <xf borderId="25" fillId="2" fontId="5" numFmtId="164" xfId="0" applyAlignment="1" applyBorder="1" applyFont="1" applyNumberFormat="1">
      <alignment shrinkToFit="0" vertical="center" wrapText="1"/>
    </xf>
    <xf borderId="49" fillId="2" fontId="7" numFmtId="0" xfId="0" applyAlignment="1" applyBorder="1" applyFont="1">
      <alignment vertical="center"/>
    </xf>
    <xf borderId="47" fillId="2" fontId="7" numFmtId="0" xfId="0" applyAlignment="1" applyBorder="1" applyFont="1">
      <alignment vertical="center"/>
    </xf>
    <xf borderId="25" fillId="2" fontId="4" numFmtId="0" xfId="0" applyAlignment="1" applyBorder="1" applyFont="1">
      <alignment shrinkToFit="0" vertical="center" wrapText="1"/>
    </xf>
    <xf borderId="25" fillId="2" fontId="4" numFmtId="14" xfId="0" applyAlignment="1" applyBorder="1" applyFont="1" applyNumberFormat="1">
      <alignment horizontal="left" shrinkToFit="0" vertical="center" wrapText="1"/>
    </xf>
    <xf borderId="26" fillId="2" fontId="4" numFmtId="164" xfId="0" applyAlignment="1" applyBorder="1" applyFont="1" applyNumberFormat="1">
      <alignment horizontal="center" shrinkToFit="0" vertical="center" wrapText="1"/>
    </xf>
    <xf borderId="31" fillId="2" fontId="4" numFmtId="0" xfId="0" applyAlignment="1" applyBorder="1" applyFont="1">
      <alignment horizontal="center" shrinkToFit="0" vertical="center" wrapText="1"/>
    </xf>
    <xf borderId="31" fillId="2" fontId="4" numFmtId="164" xfId="0" applyAlignment="1" applyBorder="1" applyFont="1" applyNumberFormat="1">
      <alignment horizontal="center" shrinkToFit="0" vertical="center" wrapText="1"/>
    </xf>
    <xf borderId="25" fillId="2" fontId="4" numFmtId="164" xfId="0" applyAlignment="1" applyBorder="1" applyFont="1" applyNumberFormat="1">
      <alignment shrinkToFit="0" vertical="center" wrapText="1"/>
    </xf>
    <xf borderId="25" fillId="2" fontId="5" numFmtId="0" xfId="0" applyAlignment="1" applyBorder="1" applyFont="1">
      <alignment horizontal="left" shrinkToFit="0" vertical="center" wrapText="1"/>
    </xf>
    <xf borderId="25" fillId="2" fontId="4" numFmtId="0" xfId="0" applyAlignment="1" applyBorder="1" applyFont="1">
      <alignment horizontal="center" shrinkToFit="0" vertical="center" wrapText="1"/>
    </xf>
    <xf borderId="25" fillId="2" fontId="5" numFmtId="0" xfId="0" applyAlignment="1" applyBorder="1" applyFont="1">
      <alignment shrinkToFit="0" vertical="center" wrapText="1"/>
    </xf>
    <xf borderId="25" fillId="2" fontId="5" numFmtId="164" xfId="0" applyAlignment="1" applyBorder="1" applyFont="1" applyNumberFormat="1">
      <alignment readingOrder="0" shrinkToFit="0" vertical="center" wrapText="1"/>
    </xf>
    <xf borderId="49" fillId="2" fontId="7" numFmtId="3" xfId="0" applyAlignment="1" applyBorder="1" applyFont="1" applyNumberFormat="1">
      <alignment readingOrder="0" vertical="center"/>
    </xf>
    <xf borderId="25" fillId="2" fontId="5" numFmtId="167" xfId="0" applyAlignment="1" applyBorder="1" applyFont="1" applyNumberFormat="1">
      <alignment horizontal="center" shrinkToFit="0" vertical="center" wrapText="1"/>
    </xf>
    <xf borderId="25" fillId="2" fontId="5" numFmtId="2" xfId="0" applyAlignment="1" applyBorder="1" applyFont="1" applyNumberFormat="1">
      <alignment horizontal="center" shrinkToFit="0" vertical="center" wrapText="1"/>
    </xf>
    <xf borderId="25" fillId="2" fontId="5" numFmtId="164" xfId="0" applyAlignment="1" applyBorder="1" applyFont="1" applyNumberFormat="1">
      <alignment horizontal="center" readingOrder="0" shrinkToFit="0" vertical="center" wrapText="1"/>
    </xf>
    <xf borderId="25" fillId="2" fontId="5" numFmtId="168" xfId="0" applyAlignment="1" applyBorder="1" applyFont="1" applyNumberFormat="1">
      <alignment horizontal="center" shrinkToFit="0" vertical="center" wrapText="1"/>
    </xf>
    <xf borderId="49" fillId="2" fontId="7" numFmtId="0" xfId="0" applyAlignment="1" applyBorder="1" applyFont="1">
      <alignment readingOrder="0" vertical="center"/>
    </xf>
    <xf quotePrefix="1" borderId="25" fillId="2" fontId="5" numFmtId="0" xfId="0" applyAlignment="1" applyBorder="1" applyFont="1">
      <alignment horizontal="left" shrinkToFit="0" vertical="center" wrapText="1"/>
    </xf>
    <xf quotePrefix="1" borderId="25" fillId="2" fontId="5" numFmtId="0" xfId="0" applyAlignment="1" applyBorder="1" applyFont="1">
      <alignment shrinkToFit="0" vertical="center" wrapText="1"/>
    </xf>
    <xf borderId="25" fillId="2" fontId="5" numFmtId="0" xfId="0" applyAlignment="1" applyBorder="1" applyFont="1">
      <alignment horizontal="left" readingOrder="1" shrinkToFit="0" vertical="center" wrapText="1"/>
    </xf>
    <xf borderId="25" fillId="2" fontId="5" numFmtId="0" xfId="0" applyAlignment="1" applyBorder="1" applyFont="1">
      <alignment horizontal="center" readingOrder="1" shrinkToFit="0" vertical="center" wrapText="1"/>
    </xf>
    <xf borderId="25" fillId="2" fontId="5" numFmtId="164" xfId="0" applyAlignment="1" applyBorder="1" applyFont="1" applyNumberFormat="1">
      <alignment horizontal="center" readingOrder="1" shrinkToFit="0" vertical="center" wrapText="1"/>
    </xf>
    <xf borderId="25" fillId="2" fontId="5" numFmtId="164" xfId="0" applyAlignment="1" applyBorder="1" applyFont="1" applyNumberFormat="1">
      <alignment horizontal="right" shrinkToFit="0" vertical="center" wrapText="1"/>
    </xf>
    <xf borderId="25" fillId="2" fontId="5" numFmtId="0" xfId="0" applyAlignment="1" applyBorder="1" applyFont="1">
      <alignment horizontal="right" shrinkToFit="0" vertical="center" wrapText="1"/>
    </xf>
    <xf borderId="25" fillId="2" fontId="5" numFmtId="2" xfId="0" applyAlignment="1" applyBorder="1" applyFont="1" applyNumberFormat="1">
      <alignment horizontal="left" shrinkToFit="0" vertical="center" wrapText="1"/>
    </xf>
    <xf borderId="25" fillId="2" fontId="4" numFmtId="0" xfId="0" applyAlignment="1" applyBorder="1" applyFont="1">
      <alignment horizontal="right" shrinkToFit="0" vertical="center" wrapText="1"/>
    </xf>
    <xf borderId="25" fillId="2" fontId="4" numFmtId="164" xfId="0" applyAlignment="1" applyBorder="1" applyFont="1" applyNumberFormat="1">
      <alignment horizontal="right" shrinkToFit="0" vertical="center" wrapText="1"/>
    </xf>
    <xf borderId="25" fillId="2" fontId="8" numFmtId="0" xfId="0" applyAlignment="1" applyBorder="1" applyFont="1">
      <alignment horizontal="left" shrinkToFit="0" vertical="center" wrapText="1"/>
    </xf>
    <xf borderId="25" fillId="2" fontId="9" numFmtId="0" xfId="0" applyAlignment="1" applyBorder="1" applyFont="1">
      <alignment shrinkToFit="0" vertical="center" wrapText="1"/>
    </xf>
    <xf borderId="25" fillId="2" fontId="9" numFmtId="164" xfId="0" applyAlignment="1" applyBorder="1" applyFont="1" applyNumberFormat="1">
      <alignment shrinkToFit="0" vertical="center" wrapText="1"/>
    </xf>
    <xf borderId="25" fillId="2" fontId="9" numFmtId="164" xfId="0" applyAlignment="1" applyBorder="1" applyFont="1" applyNumberFormat="1">
      <alignment horizontal="center" shrinkToFit="0" vertical="center" wrapText="1"/>
    </xf>
    <xf borderId="49" fillId="2" fontId="9" numFmtId="0" xfId="0" applyAlignment="1" applyBorder="1" applyFont="1">
      <alignment shrinkToFit="0" vertical="center" wrapText="1"/>
    </xf>
    <xf borderId="47" fillId="2" fontId="9" numFmtId="0" xfId="0" applyAlignment="1" applyBorder="1" applyFont="1">
      <alignment shrinkToFit="0" vertical="center" wrapText="1"/>
    </xf>
    <xf borderId="25" fillId="2" fontId="9" numFmtId="0" xfId="0" applyAlignment="1" applyBorder="1" applyFont="1">
      <alignment horizontal="center" shrinkToFit="0" vertical="center" wrapText="1"/>
    </xf>
    <xf borderId="31" fillId="2" fontId="8" numFmtId="0" xfId="0" applyAlignment="1" applyBorder="1" applyFont="1">
      <alignment horizontal="center" shrinkToFit="0" vertical="center" wrapText="1"/>
    </xf>
    <xf borderId="31" fillId="2" fontId="8" numFmtId="164" xfId="0" applyAlignment="1" applyBorder="1" applyFont="1" applyNumberFormat="1">
      <alignment horizontal="center" shrinkToFit="0" vertical="center" wrapText="1"/>
    </xf>
    <xf borderId="26" fillId="2" fontId="8" numFmtId="164" xfId="0" applyAlignment="1" applyBorder="1" applyFont="1" applyNumberFormat="1">
      <alignment horizontal="center" shrinkToFit="0" vertical="center" wrapText="1"/>
    </xf>
    <xf borderId="25" fillId="2" fontId="8" numFmtId="164" xfId="0" applyAlignment="1" applyBorder="1" applyFont="1" applyNumberFormat="1">
      <alignment horizontal="center" shrinkToFit="0" vertical="center" wrapText="1"/>
    </xf>
    <xf borderId="25" fillId="2" fontId="8" numFmtId="164" xfId="0" applyAlignment="1" applyBorder="1" applyFont="1" applyNumberFormat="1">
      <alignment shrinkToFit="0" vertical="center" wrapText="1"/>
    </xf>
    <xf borderId="25" fillId="2" fontId="8" numFmtId="0" xfId="0" applyAlignment="1" applyBorder="1" applyFont="1">
      <alignment horizontal="center" shrinkToFit="0" vertical="center" wrapText="1"/>
    </xf>
    <xf borderId="25" fillId="0" fontId="9" numFmtId="164" xfId="0" applyAlignment="1" applyBorder="1" applyFont="1" applyNumberFormat="1">
      <alignment shrinkToFit="0" vertical="center" wrapText="1"/>
    </xf>
    <xf quotePrefix="1" borderId="25" fillId="2" fontId="8" numFmtId="0" xfId="0" applyAlignment="1" applyBorder="1" applyFont="1">
      <alignment horizontal="center" shrinkToFit="0" vertical="center" wrapText="1"/>
    </xf>
    <xf borderId="25" fillId="2" fontId="9" numFmtId="0" xfId="0" applyAlignment="1" applyBorder="1" applyFont="1">
      <alignment horizontal="left" shrinkToFit="0" vertical="center" wrapText="1"/>
    </xf>
    <xf borderId="25" fillId="0" fontId="9" numFmtId="164" xfId="0" applyAlignment="1" applyBorder="1" applyFont="1" applyNumberFormat="1">
      <alignment horizontal="center" readingOrder="0" shrinkToFit="0" vertical="center" wrapText="1"/>
    </xf>
    <xf borderId="25" fillId="0" fontId="9" numFmtId="164" xfId="0" applyAlignment="1" applyBorder="1" applyFont="1" applyNumberFormat="1">
      <alignment horizontal="center" shrinkToFit="0" vertical="center" wrapText="1"/>
    </xf>
    <xf borderId="25" fillId="0" fontId="9" numFmtId="164" xfId="0" applyAlignment="1" applyBorder="1" applyFont="1" applyNumberFormat="1">
      <alignment readingOrder="0" shrinkToFit="0" vertical="center" wrapText="1"/>
    </xf>
    <xf borderId="25" fillId="2" fontId="8" numFmtId="2" xfId="0" applyAlignment="1" applyBorder="1" applyFont="1" applyNumberFormat="1">
      <alignment horizontal="center" shrinkToFit="0" vertical="center" wrapText="1"/>
    </xf>
    <xf borderId="25" fillId="2" fontId="8" numFmtId="0" xfId="0" applyAlignment="1" applyBorder="1" applyFont="1">
      <alignment shrinkToFit="0" vertical="center" wrapText="1"/>
    </xf>
    <xf quotePrefix="1" borderId="25" fillId="2" fontId="9" numFmtId="0" xfId="0" applyAlignment="1" applyBorder="1" applyFont="1">
      <alignment horizontal="left" shrinkToFit="0" vertical="center" wrapText="1"/>
    </xf>
    <xf borderId="49" fillId="2" fontId="9" numFmtId="0" xfId="0" applyAlignment="1" applyBorder="1" applyFont="1">
      <alignment readingOrder="0" shrinkToFit="0" vertical="center" wrapText="1"/>
    </xf>
    <xf borderId="51" fillId="2" fontId="9" numFmtId="0" xfId="0" applyAlignment="1" applyBorder="1" applyFont="1">
      <alignment shrinkToFit="0" vertical="center" wrapText="1"/>
    </xf>
    <xf borderId="51" fillId="2" fontId="9" numFmtId="164" xfId="0" applyAlignment="1" applyBorder="1" applyFont="1" applyNumberFormat="1">
      <alignment shrinkToFit="0" vertical="center" wrapText="1"/>
    </xf>
    <xf borderId="51" fillId="2" fontId="9" numFmtId="164" xfId="0" applyAlignment="1" applyBorder="1" applyFont="1" applyNumberFormat="1">
      <alignment horizontal="center" shrinkToFit="0" vertical="center" wrapText="1"/>
    </xf>
    <xf borderId="47" fillId="2" fontId="9" numFmtId="164" xfId="0" applyAlignment="1" applyBorder="1" applyFont="1" applyNumberFormat="1">
      <alignment shrinkToFit="0" vertical="center" wrapText="1"/>
    </xf>
    <xf borderId="47" fillId="2" fontId="9" numFmtId="164" xfId="0" applyAlignment="1" applyBorder="1" applyFont="1" applyNumberFormat="1">
      <alignment horizontal="center" shrinkToFit="0" vertical="center" wrapText="1"/>
    </xf>
    <xf borderId="52" fillId="0" fontId="10" numFmtId="0" xfId="0" applyAlignment="1" applyBorder="1" applyFont="1">
      <alignment horizontal="left" shrinkToFit="0" vertical="center" wrapText="1"/>
    </xf>
    <xf borderId="53" fillId="0" fontId="10" numFmtId="0" xfId="0" applyAlignment="1" applyBorder="1" applyFont="1">
      <alignment horizontal="left" shrinkToFit="0" vertical="center" wrapText="1"/>
    </xf>
    <xf borderId="53" fillId="0" fontId="10" numFmtId="0" xfId="0" applyAlignment="1" applyBorder="1" applyFont="1">
      <alignment horizontal="center" shrinkToFit="0" vertical="center" wrapText="1"/>
    </xf>
    <xf borderId="53" fillId="0" fontId="10" numFmtId="164" xfId="0" applyAlignment="1" applyBorder="1" applyFont="1" applyNumberFormat="1">
      <alignment horizontal="center" shrinkToFit="0" vertical="center" wrapText="1"/>
    </xf>
    <xf borderId="53" fillId="0" fontId="11" numFmtId="164" xfId="0" applyAlignment="1" applyBorder="1" applyFont="1" applyNumberFormat="1">
      <alignment horizontal="center" shrinkToFit="0" vertical="center" wrapText="1"/>
    </xf>
    <xf borderId="54" fillId="0" fontId="10" numFmtId="164" xfId="0" applyAlignment="1" applyBorder="1" applyFont="1" applyNumberFormat="1">
      <alignment horizontal="center" shrinkToFit="0" vertical="center" wrapText="1"/>
    </xf>
    <xf borderId="0" fillId="0" fontId="11" numFmtId="0" xfId="0" applyAlignment="1" applyFont="1">
      <alignment shrinkToFit="0" vertical="center" wrapText="1"/>
    </xf>
    <xf borderId="41" fillId="0" fontId="10" numFmtId="0" xfId="0" applyAlignment="1" applyBorder="1" applyFont="1">
      <alignment horizontal="left" shrinkToFit="0" vertical="center" wrapText="1"/>
    </xf>
    <xf borderId="25" fillId="0" fontId="10" numFmtId="0" xfId="0" applyAlignment="1" applyBorder="1" applyFont="1">
      <alignment horizontal="left" shrinkToFit="0" vertical="center" wrapText="1"/>
    </xf>
    <xf borderId="25" fillId="0" fontId="10" numFmtId="0" xfId="0" applyAlignment="1" applyBorder="1" applyFont="1">
      <alignment horizontal="center" shrinkToFit="0" vertical="center" wrapText="1"/>
    </xf>
    <xf borderId="25" fillId="0" fontId="10" numFmtId="164" xfId="0" applyAlignment="1" applyBorder="1" applyFont="1" applyNumberFormat="1">
      <alignment horizontal="center" shrinkToFit="0" vertical="center" wrapText="1"/>
    </xf>
    <xf borderId="25" fillId="0" fontId="11" numFmtId="164" xfId="0" applyAlignment="1" applyBorder="1" applyFont="1" applyNumberFormat="1">
      <alignment horizontal="center" shrinkToFit="0" vertical="center" wrapText="1"/>
    </xf>
    <xf borderId="42" fillId="0" fontId="10" numFmtId="164" xfId="0" applyAlignment="1" applyBorder="1" applyFont="1" applyNumberFormat="1">
      <alignment horizontal="center" shrinkToFit="0" vertical="center" wrapText="1"/>
    </xf>
    <xf borderId="55" fillId="0"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31" fillId="0" fontId="10" numFmtId="0" xfId="0" applyAlignment="1" applyBorder="1" applyFont="1">
      <alignment horizontal="center" shrinkToFit="0" vertical="center" wrapText="1"/>
    </xf>
    <xf borderId="31" fillId="0" fontId="10" numFmtId="164" xfId="0" applyAlignment="1" applyBorder="1" applyFont="1" applyNumberFormat="1">
      <alignment horizontal="center" shrinkToFit="0" vertical="center" wrapText="1"/>
    </xf>
    <xf borderId="31" fillId="0" fontId="11" numFmtId="164" xfId="0" applyAlignment="1" applyBorder="1" applyFont="1" applyNumberFormat="1">
      <alignment horizontal="center" shrinkToFit="0" vertical="center" wrapText="1"/>
    </xf>
    <xf borderId="56" fillId="0" fontId="10" numFmtId="164" xfId="0" applyAlignment="1" applyBorder="1" applyFont="1" applyNumberFormat="1">
      <alignment horizontal="center" shrinkToFit="0" vertical="center" wrapText="1"/>
    </xf>
    <xf borderId="57" fillId="0" fontId="10" numFmtId="0" xfId="0" applyAlignment="1" applyBorder="1" applyFont="1">
      <alignment horizontal="center" shrinkToFit="0" vertical="center" wrapText="1"/>
    </xf>
    <xf borderId="58" fillId="0" fontId="10" numFmtId="0" xfId="0" applyAlignment="1" applyBorder="1" applyFont="1">
      <alignment horizontal="center" shrinkToFit="0" vertical="center" wrapText="1"/>
    </xf>
    <xf borderId="58" fillId="0" fontId="10" numFmtId="164" xfId="0" applyAlignment="1" applyBorder="1" applyFont="1" applyNumberFormat="1">
      <alignment horizontal="center" shrinkToFit="0" vertical="center" wrapText="1"/>
    </xf>
    <xf borderId="59" fillId="0" fontId="10" numFmtId="164" xfId="0" applyAlignment="1" applyBorder="1" applyFont="1" applyNumberFormat="1">
      <alignment horizontal="center" readingOrder="0" shrinkToFit="0" vertical="center" wrapText="1"/>
    </xf>
    <xf borderId="60" fillId="0" fontId="2" numFmtId="0" xfId="0" applyBorder="1" applyFont="1"/>
    <xf borderId="59" fillId="0" fontId="10" numFmtId="164" xfId="0" applyAlignment="1" applyBorder="1" applyFont="1" applyNumberFormat="1">
      <alignment horizontal="center" shrinkToFit="0" vertical="center" wrapText="1"/>
    </xf>
    <xf borderId="61" fillId="0" fontId="10" numFmtId="164" xfId="0" applyAlignment="1" applyBorder="1" applyFont="1" applyNumberFormat="1">
      <alignment horizontal="center" shrinkToFit="0" vertical="center" wrapText="1"/>
    </xf>
    <xf borderId="38" fillId="0" fontId="2" numFmtId="0" xfId="0" applyBorder="1" applyFont="1"/>
    <xf borderId="31" fillId="0" fontId="10" numFmtId="164" xfId="0" applyAlignment="1" applyBorder="1" applyFont="1" applyNumberFormat="1">
      <alignment horizontal="center" readingOrder="0" shrinkToFit="0" vertical="center" wrapText="1"/>
    </xf>
    <xf borderId="62" fillId="0" fontId="2" numFmtId="0" xfId="0" applyBorder="1" applyFont="1"/>
    <xf borderId="52" fillId="0" fontId="11" numFmtId="0" xfId="0" applyAlignment="1" applyBorder="1" applyFont="1">
      <alignment horizontal="center" shrinkToFit="0" vertical="center" wrapText="1"/>
    </xf>
    <xf borderId="53" fillId="0" fontId="11" numFmtId="0" xfId="0" applyAlignment="1" applyBorder="1" applyFont="1">
      <alignment horizontal="left" shrinkToFit="0" vertical="center" wrapText="1"/>
    </xf>
    <xf borderId="53" fillId="0" fontId="11" numFmtId="0" xfId="0" applyAlignment="1" applyBorder="1" applyFont="1">
      <alignment horizontal="center" shrinkToFit="0" vertical="center" wrapText="1"/>
    </xf>
    <xf borderId="59" fillId="0" fontId="11" numFmtId="164" xfId="0" applyAlignment="1" applyBorder="1" applyFont="1" applyNumberFormat="1">
      <alignment horizontal="center" shrinkToFit="0" vertical="center" wrapText="1"/>
    </xf>
    <xf borderId="41" fillId="0" fontId="10" numFmtId="0" xfId="0" applyAlignment="1" applyBorder="1" applyFont="1">
      <alignment horizontal="center" shrinkToFit="0" vertical="center" wrapText="1"/>
    </xf>
    <xf borderId="26" fillId="0" fontId="11" numFmtId="164" xfId="0" applyAlignment="1" applyBorder="1" applyFont="1" applyNumberFormat="1">
      <alignment horizontal="center" shrinkToFit="0" vertical="center" wrapText="1"/>
    </xf>
    <xf borderId="41" fillId="0" fontId="11" numFmtId="0" xfId="0" applyAlignment="1" applyBorder="1" applyFont="1">
      <alignment horizontal="center" shrinkToFit="0" vertical="center" wrapText="1"/>
    </xf>
    <xf borderId="25" fillId="0" fontId="11" numFmtId="0" xfId="0" applyAlignment="1" applyBorder="1" applyFont="1">
      <alignment horizontal="left" shrinkToFit="0" vertical="center" wrapText="1"/>
    </xf>
    <xf borderId="25" fillId="0" fontId="11" numFmtId="0" xfId="0" applyAlignment="1" applyBorder="1" applyFont="1">
      <alignment horizontal="center" shrinkToFit="0" vertical="center" wrapText="1"/>
    </xf>
    <xf borderId="25" fillId="0" fontId="11" numFmtId="164" xfId="0" applyAlignment="1" applyBorder="1" applyFont="1" applyNumberFormat="1">
      <alignment horizontal="center" readingOrder="0" shrinkToFit="0" vertical="center" wrapText="1"/>
    </xf>
    <xf borderId="0" fillId="0" fontId="11" numFmtId="3" xfId="0" applyAlignment="1" applyFont="1" applyNumberFormat="1">
      <alignment readingOrder="0" shrinkToFit="0" vertical="center" wrapText="1"/>
    </xf>
    <xf borderId="25" fillId="0" fontId="12" numFmtId="0" xfId="0" applyAlignment="1" applyBorder="1" applyFont="1">
      <alignment horizontal="left" vertical="center"/>
    </xf>
    <xf borderId="25" fillId="0" fontId="13" numFmtId="0" xfId="0" applyAlignment="1" applyBorder="1" applyFont="1">
      <alignment horizontal="left" vertical="center"/>
    </xf>
    <xf borderId="25" fillId="0" fontId="11" numFmtId="164" xfId="0" applyAlignment="1" applyBorder="1" applyFont="1" applyNumberFormat="1">
      <alignment horizontal="center" readingOrder="0" vertical="center"/>
    </xf>
    <xf borderId="25" fillId="0" fontId="11" numFmtId="169" xfId="0" applyAlignment="1" applyBorder="1" applyFont="1" applyNumberFormat="1">
      <alignment horizontal="center" shrinkToFit="0" vertical="center" wrapText="1"/>
    </xf>
    <xf borderId="25" fillId="0" fontId="14" numFmtId="0" xfId="0" applyAlignment="1" applyBorder="1" applyFont="1">
      <alignment horizontal="left" shrinkToFit="0" vertical="center" wrapText="1"/>
    </xf>
    <xf borderId="25" fillId="0" fontId="15" numFmtId="0" xfId="0" applyAlignment="1" applyBorder="1" applyFont="1">
      <alignment horizontal="left" shrinkToFit="0" vertical="center" wrapText="1"/>
    </xf>
    <xf borderId="25" fillId="0" fontId="13" numFmtId="3" xfId="0" applyAlignment="1" applyBorder="1" applyFont="1" applyNumberFormat="1">
      <alignment horizontal="left" shrinkToFit="0" vertical="center" wrapText="1"/>
    </xf>
    <xf borderId="25" fillId="0" fontId="11" numFmtId="164" xfId="0" applyAlignment="1" applyBorder="1" applyFont="1" applyNumberFormat="1">
      <alignment horizontal="center" vertical="center"/>
    </xf>
    <xf borderId="25" fillId="0" fontId="16" numFmtId="164" xfId="0" applyAlignment="1" applyBorder="1" applyFont="1" applyNumberFormat="1">
      <alignment horizontal="center" shrinkToFit="0" vertical="center" wrapText="1"/>
    </xf>
    <xf borderId="25" fillId="3" fontId="11" numFmtId="0" xfId="0" applyAlignment="1" applyBorder="1" applyFill="1" applyFont="1">
      <alignment horizontal="left" shrinkToFit="0" vertical="center" wrapText="1"/>
    </xf>
    <xf borderId="25" fillId="3" fontId="11" numFmtId="0" xfId="0" applyAlignment="1" applyBorder="1" applyFont="1">
      <alignment horizontal="center" shrinkToFit="0" vertical="center" wrapText="1"/>
    </xf>
    <xf borderId="25" fillId="3" fontId="16" numFmtId="164" xfId="0" applyAlignment="1" applyBorder="1" applyFont="1" applyNumberFormat="1">
      <alignment horizontal="center" shrinkToFit="0" vertical="center" wrapText="1"/>
    </xf>
    <xf borderId="41" fillId="3" fontId="11" numFmtId="0" xfId="0" applyAlignment="1" applyBorder="1" applyFont="1">
      <alignment horizontal="center" shrinkToFit="0" vertical="center" wrapText="1"/>
    </xf>
    <xf borderId="25" fillId="3" fontId="10" numFmtId="164" xfId="0" applyAlignment="1" applyBorder="1" applyFont="1" applyNumberFormat="1">
      <alignment horizontal="center" shrinkToFit="0" vertical="center" wrapText="1"/>
    </xf>
    <xf borderId="25" fillId="0" fontId="11" numFmtId="0" xfId="0" applyAlignment="1" applyBorder="1" applyFont="1">
      <alignment shrinkToFit="0" vertical="center" wrapText="1"/>
    </xf>
    <xf borderId="25" fillId="0" fontId="11" numFmtId="3" xfId="0" applyAlignment="1" applyBorder="1" applyFont="1" applyNumberFormat="1">
      <alignment horizontal="center" readingOrder="0" shrinkToFit="0" vertical="center" wrapText="1"/>
    </xf>
    <xf borderId="25" fillId="0" fontId="17" numFmtId="0" xfId="0" applyAlignment="1" applyBorder="1" applyFont="1">
      <alignment shrinkToFit="0" vertical="center" wrapText="1"/>
    </xf>
    <xf borderId="41" fillId="0" fontId="11" numFmtId="2" xfId="0" applyAlignment="1" applyBorder="1" applyFont="1" applyNumberFormat="1">
      <alignment horizontal="center" shrinkToFit="0" vertical="center" wrapText="1"/>
    </xf>
    <xf borderId="25" fillId="0" fontId="16" numFmtId="0" xfId="0" applyAlignment="1" applyBorder="1" applyFont="1">
      <alignment shrinkToFit="0" vertical="center" wrapText="1"/>
    </xf>
    <xf borderId="25" fillId="0" fontId="10" numFmtId="0" xfId="0" applyAlignment="1" applyBorder="1" applyFont="1">
      <alignment horizontal="right" shrinkToFit="0" vertical="center" wrapText="1"/>
    </xf>
    <xf borderId="25" fillId="0" fontId="11" numFmtId="0" xfId="0" applyAlignment="1" applyBorder="1" applyFont="1">
      <alignment vertical="center"/>
    </xf>
    <xf borderId="25" fillId="0" fontId="18" numFmtId="0" xfId="0" applyAlignment="1" applyBorder="1" applyFont="1">
      <alignment horizontal="left" shrinkToFit="0" vertical="center" wrapText="1"/>
    </xf>
    <xf borderId="41" fillId="0" fontId="11" numFmtId="0" xfId="0" applyAlignment="1" applyBorder="1" applyFont="1">
      <alignment shrinkToFit="0" vertical="center" wrapText="1"/>
    </xf>
    <xf borderId="41" fillId="0" fontId="13" numFmtId="2" xfId="0" applyAlignment="1" applyBorder="1" applyFont="1" applyNumberFormat="1">
      <alignment horizontal="center" vertical="center"/>
    </xf>
    <xf borderId="25" fillId="0" fontId="12" numFmtId="0" xfId="0" applyAlignment="1" applyBorder="1" applyFont="1">
      <alignment horizontal="center" vertical="center"/>
    </xf>
    <xf borderId="25" fillId="0" fontId="12" numFmtId="164" xfId="0" applyAlignment="1" applyBorder="1" applyFont="1" applyNumberFormat="1">
      <alignment horizontal="center" shrinkToFit="0" vertical="center" wrapText="1"/>
    </xf>
    <xf borderId="25" fillId="0" fontId="13" numFmtId="164" xfId="0" applyAlignment="1" applyBorder="1" applyFont="1" applyNumberFormat="1">
      <alignment horizontal="center" shrinkToFit="0" vertical="center" wrapText="1"/>
    </xf>
    <xf borderId="26" fillId="0" fontId="12" numFmtId="164" xfId="0" applyAlignment="1" applyBorder="1" applyFont="1" applyNumberFormat="1">
      <alignment horizontal="center" shrinkToFit="0" vertical="center" wrapText="1"/>
    </xf>
    <xf borderId="0" fillId="0" fontId="13" numFmtId="0" xfId="0" applyAlignment="1" applyFont="1">
      <alignment vertical="center"/>
    </xf>
    <xf borderId="41" fillId="0" fontId="12" numFmtId="167" xfId="0" applyAlignment="1" applyBorder="1" applyFont="1" applyNumberFormat="1">
      <alignment horizontal="center" vertical="center"/>
    </xf>
    <xf quotePrefix="1" borderId="41" fillId="0" fontId="11" numFmtId="0" xfId="0" applyAlignment="1" applyBorder="1" applyFont="1">
      <alignment horizontal="center" shrinkToFit="0" vertical="center" wrapText="1"/>
    </xf>
    <xf borderId="0" fillId="0" fontId="10" numFmtId="0" xfId="0" applyAlignment="1" applyFont="1">
      <alignment shrinkToFit="0" vertical="center" wrapText="1"/>
    </xf>
    <xf borderId="25" fillId="0" fontId="11" numFmtId="0" xfId="0" applyAlignment="1" applyBorder="1" applyFont="1">
      <alignment horizontal="center" vertical="center"/>
    </xf>
    <xf borderId="25" fillId="0" fontId="10" numFmtId="164" xfId="0" applyAlignment="1" applyBorder="1" applyFont="1" applyNumberFormat="1">
      <alignment horizontal="center" vertical="center"/>
    </xf>
    <xf borderId="25" fillId="0" fontId="11" numFmtId="164" xfId="0" applyAlignment="1" applyBorder="1" applyFont="1" applyNumberFormat="1">
      <alignment shrinkToFit="0" vertical="center" wrapText="1"/>
    </xf>
    <xf borderId="26" fillId="0" fontId="11" numFmtId="164" xfId="0" applyAlignment="1" applyBorder="1" applyFont="1" applyNumberFormat="1">
      <alignment shrinkToFit="0" vertical="center" wrapText="1"/>
    </xf>
    <xf borderId="25" fillId="0" fontId="19" numFmtId="0" xfId="0" applyAlignment="1" applyBorder="1" applyFont="1">
      <alignment horizontal="left" shrinkToFit="0" vertical="center" wrapText="1"/>
    </xf>
    <xf borderId="25" fillId="0" fontId="10" numFmtId="0" xfId="0" applyAlignment="1" applyBorder="1" applyFont="1">
      <alignment shrinkToFit="0" vertical="center" wrapText="1"/>
    </xf>
    <xf borderId="25" fillId="0" fontId="20" numFmtId="0" xfId="0" applyAlignment="1" applyBorder="1" applyFont="1">
      <alignment horizontal="center" shrinkToFit="0" vertical="center" wrapText="1"/>
    </xf>
    <xf borderId="25" fillId="0" fontId="7" numFmtId="164" xfId="0" applyAlignment="1" applyBorder="1" applyFont="1" applyNumberFormat="1">
      <alignment horizontal="center" readingOrder="0" vertical="center"/>
    </xf>
    <xf borderId="25" fillId="0" fontId="7" numFmtId="164" xfId="0" applyAlignment="1" applyBorder="1" applyFont="1" applyNumberFormat="1">
      <alignment horizontal="center" vertical="center"/>
    </xf>
    <xf borderId="25" fillId="0" fontId="7" numFmtId="164" xfId="0" applyAlignment="1" applyBorder="1" applyFont="1" applyNumberFormat="1">
      <alignment horizontal="center" readingOrder="0" shrinkToFit="0" vertical="center" wrapText="1"/>
    </xf>
    <xf borderId="25" fillId="0" fontId="21" numFmtId="0" xfId="0" applyAlignment="1" applyBorder="1" applyFont="1">
      <alignment shrinkToFit="0" vertical="center" wrapText="1"/>
    </xf>
    <xf borderId="26" fillId="0" fontId="10" numFmtId="164" xfId="0" applyAlignment="1" applyBorder="1" applyFont="1" applyNumberFormat="1">
      <alignment horizontal="center" shrinkToFit="0" vertical="center" wrapText="1"/>
    </xf>
    <xf borderId="41" fillId="0" fontId="15" numFmtId="167" xfId="0" applyAlignment="1" applyBorder="1" applyFont="1" applyNumberFormat="1">
      <alignment horizontal="center" vertical="center"/>
    </xf>
    <xf borderId="25" fillId="0" fontId="7" numFmtId="0" xfId="0" applyAlignment="1" applyBorder="1" applyFont="1">
      <alignment horizontal="center" vertical="center"/>
    </xf>
    <xf borderId="25" fillId="0" fontId="15" numFmtId="164" xfId="0" applyAlignment="1" applyBorder="1" applyFont="1" applyNumberFormat="1">
      <alignment horizontal="center" vertical="center"/>
    </xf>
    <xf borderId="25" fillId="0" fontId="7" numFmtId="164" xfId="0" applyAlignment="1" applyBorder="1" applyFont="1" applyNumberFormat="1">
      <alignment readingOrder="0" vertical="center"/>
    </xf>
    <xf borderId="25" fillId="0" fontId="7" numFmtId="164" xfId="0" applyAlignment="1" applyBorder="1" applyFont="1" applyNumberFormat="1">
      <alignment vertical="center"/>
    </xf>
    <xf borderId="26" fillId="0" fontId="7" numFmtId="164" xfId="0" applyAlignment="1" applyBorder="1" applyFont="1" applyNumberFormat="1">
      <alignment horizontal="center" vertical="center"/>
    </xf>
    <xf borderId="25" fillId="0" fontId="22" numFmtId="164" xfId="0" applyAlignment="1" applyBorder="1" applyFont="1" applyNumberFormat="1">
      <alignment horizontal="center" vertical="center"/>
    </xf>
    <xf borderId="0" fillId="0" fontId="11" numFmtId="0" xfId="0" applyAlignment="1" applyFont="1">
      <alignment horizontal="center" shrinkToFit="0" vertical="center" wrapText="1"/>
    </xf>
    <xf borderId="0" fillId="0" fontId="10" numFmtId="164" xfId="0" applyAlignment="1" applyFont="1" applyNumberFormat="1">
      <alignment horizontal="center" shrinkToFit="0" vertical="center" wrapText="1"/>
    </xf>
    <xf borderId="0" fillId="0" fontId="11" numFmtId="164" xfId="0" applyAlignment="1" applyFont="1" applyNumberFormat="1">
      <alignment horizontal="center" shrinkToFit="0" vertical="center" wrapText="1"/>
    </xf>
    <xf borderId="63" fillId="4" fontId="10" numFmtId="0" xfId="0" applyAlignment="1" applyBorder="1" applyFill="1" applyFont="1">
      <alignment horizontal="right" shrinkToFit="0" vertical="center" wrapText="1"/>
    </xf>
    <xf borderId="63" fillId="4" fontId="10" numFmtId="0" xfId="0" applyAlignment="1" applyBorder="1" applyFont="1">
      <alignment horizontal="center" shrinkToFit="0" vertical="center" wrapText="1"/>
    </xf>
    <xf borderId="63" fillId="4" fontId="10" numFmtId="164" xfId="0" applyAlignment="1" applyBorder="1" applyFont="1" applyNumberFormat="1">
      <alignment horizontal="center" shrinkToFit="0" vertical="center" wrapText="1"/>
    </xf>
    <xf borderId="63" fillId="4" fontId="11" numFmtId="164" xfId="0" applyAlignment="1" applyBorder="1" applyFont="1" applyNumberFormat="1">
      <alignment horizontal="center" shrinkToFit="0" vertical="center" wrapText="1"/>
    </xf>
    <xf borderId="64" fillId="4" fontId="10" numFmtId="164" xfId="0" applyAlignment="1" applyBorder="1" applyFont="1" applyNumberFormat="1">
      <alignment horizontal="center" shrinkToFit="0" vertical="center" wrapText="1"/>
    </xf>
    <xf borderId="52" fillId="2" fontId="10" numFmtId="0" xfId="0" applyAlignment="1" applyBorder="1" applyFont="1">
      <alignment horizontal="left" shrinkToFit="0" vertical="center" wrapText="1"/>
    </xf>
    <xf borderId="59" fillId="2" fontId="10" numFmtId="0" xfId="0" applyAlignment="1" applyBorder="1" applyFont="1">
      <alignment horizontal="left" shrinkToFit="0" vertical="center" wrapText="1"/>
    </xf>
    <xf borderId="41" fillId="2" fontId="10" numFmtId="0" xfId="0" applyAlignment="1" applyBorder="1" applyFont="1">
      <alignment horizontal="left" shrinkToFit="0" vertical="center" wrapText="1"/>
    </xf>
    <xf borderId="26" fillId="2" fontId="10" numFmtId="0" xfId="0" applyAlignment="1" applyBorder="1" applyFont="1">
      <alignment horizontal="left" shrinkToFit="0" vertical="center" wrapText="1"/>
    </xf>
    <xf borderId="26" fillId="2" fontId="10" numFmtId="14" xfId="0" applyAlignment="1" applyBorder="1" applyFont="1" applyNumberFormat="1">
      <alignment horizontal="left" shrinkToFit="0" vertical="center" wrapText="1"/>
    </xf>
    <xf borderId="65" fillId="2" fontId="7" numFmtId="0" xfId="0" applyAlignment="1" applyBorder="1" applyFont="1">
      <alignment horizontal="center" vertical="center"/>
    </xf>
    <xf borderId="66" fillId="2" fontId="15" numFmtId="0" xfId="0" applyAlignment="1" applyBorder="1" applyFont="1">
      <alignment horizontal="left" shrinkToFit="0" vertical="center" wrapText="1"/>
    </xf>
    <xf borderId="67" fillId="0" fontId="2" numFmtId="0" xfId="0" applyBorder="1" applyFont="1"/>
    <xf borderId="68" fillId="0" fontId="2" numFmtId="0" xfId="0" applyBorder="1" applyFont="1"/>
    <xf borderId="47" fillId="2" fontId="7" numFmtId="0" xfId="0" applyAlignment="1" applyBorder="1" applyFont="1">
      <alignment horizontal="center" vertical="center"/>
    </xf>
    <xf borderId="57" fillId="2" fontId="15" numFmtId="0" xfId="0" applyAlignment="1" applyBorder="1" applyFont="1">
      <alignment horizontal="center" shrinkToFit="0" vertical="center" wrapText="1"/>
    </xf>
    <xf borderId="58" fillId="2" fontId="15" numFmtId="0" xfId="0" applyAlignment="1" applyBorder="1" applyFont="1">
      <alignment horizontal="center" shrinkToFit="0" vertical="center" wrapText="1"/>
    </xf>
    <xf borderId="58" fillId="2" fontId="15" numFmtId="164" xfId="0" applyAlignment="1" applyBorder="1" applyFont="1" applyNumberFormat="1">
      <alignment horizontal="center" shrinkToFit="0" vertical="center" wrapText="1"/>
    </xf>
    <xf borderId="59" fillId="2" fontId="15" numFmtId="164" xfId="0" applyAlignment="1" applyBorder="1" applyFont="1" applyNumberFormat="1">
      <alignment horizontal="center" shrinkToFit="0" vertical="center" wrapText="1"/>
    </xf>
    <xf borderId="69" fillId="0" fontId="2" numFmtId="0" xfId="0" applyBorder="1" applyFont="1"/>
    <xf borderId="70" fillId="2" fontId="15" numFmtId="164" xfId="0" applyAlignment="1" applyBorder="1" applyFont="1" applyNumberFormat="1">
      <alignment shrinkToFit="0" vertical="center" wrapText="1"/>
    </xf>
    <xf borderId="71" fillId="0" fontId="2" numFmtId="0" xfId="0" applyBorder="1" applyFont="1"/>
    <xf borderId="72" fillId="0" fontId="2" numFmtId="0" xfId="0" applyBorder="1" applyFont="1"/>
    <xf borderId="73" fillId="2" fontId="15" numFmtId="164" xfId="0" applyAlignment="1" applyBorder="1" applyFont="1" applyNumberFormat="1">
      <alignment horizontal="center" shrinkToFit="0" vertical="center" wrapText="1"/>
    </xf>
    <xf borderId="74" fillId="2" fontId="15" numFmtId="164" xfId="0" applyAlignment="1" applyBorder="1" applyFont="1" applyNumberFormat="1">
      <alignment horizontal="center" shrinkToFit="0" vertical="center" wrapText="1"/>
    </xf>
    <xf borderId="75" fillId="2" fontId="7" numFmtId="1" xfId="0" applyAlignment="1" applyBorder="1" applyFont="1" applyNumberFormat="1">
      <alignment horizontal="center" vertical="center"/>
    </xf>
    <xf borderId="75" fillId="2" fontId="15" numFmtId="0" xfId="0" applyAlignment="1" applyBorder="1" applyFont="1">
      <alignment horizontal="left" shrinkToFit="0" vertical="center" wrapText="1"/>
    </xf>
    <xf borderId="75" fillId="2" fontId="15" numFmtId="164" xfId="0" applyAlignment="1" applyBorder="1" applyFont="1" applyNumberFormat="1">
      <alignment horizontal="center" vertical="center"/>
    </xf>
    <xf borderId="75" fillId="2" fontId="7" numFmtId="164" xfId="0" applyAlignment="1" applyBorder="1" applyFont="1" applyNumberFormat="1">
      <alignment horizontal="center" vertical="center"/>
    </xf>
    <xf borderId="76" fillId="2" fontId="7" numFmtId="164" xfId="0" applyAlignment="1" applyBorder="1" applyFont="1" applyNumberFormat="1">
      <alignment horizontal="center" vertical="center"/>
    </xf>
    <xf borderId="25" fillId="2" fontId="15" numFmtId="0" xfId="0" applyAlignment="1" applyBorder="1" applyFont="1">
      <alignment horizontal="center" shrinkToFit="0" vertical="center" wrapText="1"/>
    </xf>
    <xf borderId="25" fillId="2" fontId="15" numFmtId="0" xfId="0" applyAlignment="1" applyBorder="1" applyFont="1">
      <alignment horizontal="left" shrinkToFit="0" vertical="center" wrapText="1"/>
    </xf>
    <xf borderId="25" fillId="2" fontId="15" numFmtId="164" xfId="0" applyAlignment="1" applyBorder="1" applyFont="1" applyNumberFormat="1">
      <alignment horizontal="center" shrinkToFit="0" vertical="center" wrapText="1"/>
    </xf>
    <xf borderId="77" fillId="2" fontId="7" numFmtId="164" xfId="0" applyAlignment="1" applyBorder="1" applyFont="1" applyNumberFormat="1">
      <alignment horizontal="center" vertical="center"/>
    </xf>
    <xf borderId="25" fillId="2" fontId="7" numFmtId="1" xfId="0" applyAlignment="1" applyBorder="1" applyFont="1" applyNumberFormat="1">
      <alignment horizontal="center" vertical="center"/>
    </xf>
    <xf borderId="25" fillId="2" fontId="7" numFmtId="0" xfId="0" applyAlignment="1" applyBorder="1" applyFont="1">
      <alignment horizontal="left" shrinkToFit="0" vertical="center" wrapText="1"/>
    </xf>
    <xf borderId="25" fillId="2" fontId="15" numFmtId="164" xfId="0" applyAlignment="1" applyBorder="1" applyFont="1" applyNumberFormat="1">
      <alignment horizontal="center" vertical="center"/>
    </xf>
    <xf borderId="25" fillId="2" fontId="7" numFmtId="164" xfId="0" applyAlignment="1" applyBorder="1" applyFont="1" applyNumberFormat="1">
      <alignment horizontal="center" readingOrder="0" shrinkToFit="0" vertical="center" wrapText="1"/>
    </xf>
    <xf borderId="77" fillId="2" fontId="15" numFmtId="164" xfId="0" applyAlignment="1" applyBorder="1" applyFont="1" applyNumberFormat="1">
      <alignment horizontal="center" vertical="center"/>
    </xf>
    <xf borderId="25" fillId="2" fontId="7" numFmtId="164" xfId="0" applyAlignment="1" applyBorder="1" applyFont="1" applyNumberFormat="1">
      <alignment horizontal="center" vertical="center"/>
    </xf>
    <xf borderId="25" fillId="2" fontId="7" numFmtId="164" xfId="0" applyAlignment="1" applyBorder="1" applyFont="1" applyNumberFormat="1">
      <alignment horizontal="center" shrinkToFit="0" vertical="center" wrapText="1"/>
    </xf>
    <xf borderId="78" fillId="2" fontId="7" numFmtId="1" xfId="0" applyAlignment="1" applyBorder="1" applyFont="1" applyNumberFormat="1">
      <alignment horizontal="center" vertical="center"/>
    </xf>
    <xf borderId="78" fillId="2" fontId="7" numFmtId="0" xfId="0" applyAlignment="1" applyBorder="1" applyFont="1">
      <alignment horizontal="left" shrinkToFit="0" vertical="center" wrapText="1"/>
    </xf>
    <xf borderId="78" fillId="2" fontId="15" numFmtId="164" xfId="0" applyAlignment="1" applyBorder="1" applyFont="1" applyNumberFormat="1">
      <alignment horizontal="center" vertical="center"/>
    </xf>
    <xf borderId="78" fillId="2" fontId="7" numFmtId="164" xfId="0" applyAlignment="1" applyBorder="1" applyFont="1" applyNumberFormat="1">
      <alignment horizontal="center" vertical="center"/>
    </xf>
    <xf borderId="78" fillId="2" fontId="7" numFmtId="164" xfId="0" applyAlignment="1" applyBorder="1" applyFont="1" applyNumberFormat="1">
      <alignment horizontal="center" shrinkToFit="0" vertical="center" wrapText="1"/>
    </xf>
    <xf borderId="79" fillId="2" fontId="15" numFmtId="164" xfId="0" applyAlignment="1" applyBorder="1" applyFont="1" applyNumberFormat="1">
      <alignment horizontal="center" vertical="center"/>
    </xf>
    <xf borderId="52" fillId="2" fontId="7" numFmtId="1" xfId="0" applyAlignment="1" applyBorder="1" applyFont="1" applyNumberFormat="1">
      <alignment horizontal="center" vertical="center"/>
    </xf>
    <xf borderId="53" fillId="2" fontId="7" numFmtId="0" xfId="0" applyAlignment="1" applyBorder="1" applyFont="1">
      <alignment horizontal="left" shrinkToFit="0" vertical="center" wrapText="1"/>
    </xf>
    <xf borderId="53" fillId="2" fontId="15" numFmtId="164" xfId="0" applyAlignment="1" applyBorder="1" applyFont="1" applyNumberFormat="1">
      <alignment horizontal="center" vertical="center"/>
    </xf>
    <xf borderId="53" fillId="2" fontId="7" numFmtId="164" xfId="0" applyAlignment="1" applyBorder="1" applyFont="1" applyNumberFormat="1">
      <alignment horizontal="center" shrinkToFit="0" vertical="center" wrapText="1"/>
    </xf>
    <xf borderId="80" fillId="2" fontId="15" numFmtId="164" xfId="0" applyAlignment="1" applyBorder="1" applyFont="1" applyNumberFormat="1">
      <alignment horizontal="center" vertical="center"/>
    </xf>
    <xf borderId="41" fillId="2" fontId="7" numFmtId="1" xfId="0" applyAlignment="1" applyBorder="1" applyFont="1" applyNumberFormat="1">
      <alignment horizontal="center" vertical="center"/>
    </xf>
    <xf borderId="47" fillId="2" fontId="7" numFmtId="164" xfId="0" applyAlignment="1" applyBorder="1" applyFont="1" applyNumberFormat="1">
      <alignment vertical="center"/>
    </xf>
    <xf borderId="25" fillId="2" fontId="23" numFmtId="164" xfId="0" applyAlignment="1" applyBorder="1" applyFont="1" applyNumberFormat="1">
      <alignment horizontal="center" vertical="center"/>
    </xf>
    <xf borderId="47" fillId="2" fontId="7" numFmtId="164" xfId="0" applyAlignment="1" applyBorder="1" applyFont="1" applyNumberFormat="1">
      <alignment horizontal="center" vertical="center"/>
    </xf>
    <xf borderId="41" fillId="2" fontId="15" numFmtId="1" xfId="0" applyAlignment="1" applyBorder="1" applyFont="1" applyNumberFormat="1">
      <alignment horizontal="right" vertical="center"/>
    </xf>
    <xf borderId="25" fillId="2" fontId="15" numFmtId="0" xfId="0" applyAlignment="1" applyBorder="1" applyFont="1">
      <alignment horizontal="right" shrinkToFit="0" vertical="center" wrapText="1"/>
    </xf>
    <xf borderId="47" fillId="2" fontId="15" numFmtId="0" xfId="0" applyAlignment="1" applyBorder="1" applyFont="1">
      <alignment vertical="center"/>
    </xf>
    <xf borderId="41" fillId="2" fontId="15" numFmtId="0" xfId="0" applyAlignment="1" applyBorder="1" applyFont="1">
      <alignment horizontal="center" shrinkToFit="0" vertical="center" wrapText="1"/>
    </xf>
    <xf borderId="41" fillId="2" fontId="15" numFmtId="1" xfId="0" applyAlignment="1" applyBorder="1" applyFont="1" applyNumberFormat="1">
      <alignment horizontal="center" vertical="center"/>
    </xf>
    <xf borderId="25" fillId="2" fontId="15" numFmtId="164" xfId="0" applyAlignment="1" applyBorder="1" applyFont="1" applyNumberFormat="1">
      <alignment horizontal="left" vertical="center"/>
    </xf>
    <xf borderId="25" fillId="2" fontId="18" numFmtId="164" xfId="0" applyAlignment="1" applyBorder="1" applyFont="1" applyNumberFormat="1">
      <alignment horizontal="center" readingOrder="0" shrinkToFit="0" vertical="center" wrapText="1"/>
    </xf>
    <xf borderId="25" fillId="2" fontId="15" numFmtId="164" xfId="0" applyAlignment="1" applyBorder="1" applyFont="1" applyNumberFormat="1">
      <alignment vertical="center"/>
    </xf>
    <xf borderId="25" fillId="2" fontId="15" numFmtId="164" xfId="0" applyAlignment="1" applyBorder="1" applyFont="1" applyNumberFormat="1">
      <alignment horizontal="left" shrinkToFit="0" vertical="center" wrapText="1"/>
    </xf>
    <xf quotePrefix="1" borderId="25" fillId="2" fontId="11" numFmtId="1" xfId="0" applyAlignment="1" applyBorder="1" applyFont="1" applyNumberFormat="1">
      <alignment horizontal="left" shrinkToFit="0" vertical="center" wrapText="1"/>
    </xf>
    <xf borderId="25" fillId="2" fontId="7" numFmtId="0" xfId="0" applyAlignment="1" applyBorder="1" applyFont="1">
      <alignment shrinkToFit="0" vertical="center" wrapText="1"/>
    </xf>
    <xf borderId="25" fillId="2" fontId="7" numFmtId="1" xfId="0" applyAlignment="1" applyBorder="1" applyFont="1" applyNumberFormat="1">
      <alignment horizontal="center" shrinkToFit="0" vertical="center" wrapText="1"/>
    </xf>
    <xf borderId="47" fillId="2" fontId="7" numFmtId="0" xfId="0" applyAlignment="1" applyBorder="1" applyFont="1">
      <alignment horizontal="left" shrinkToFit="0" vertical="center" wrapText="1"/>
    </xf>
    <xf borderId="47" fillId="2" fontId="15" numFmtId="164" xfId="0" applyAlignment="1" applyBorder="1" applyFont="1" applyNumberFormat="1">
      <alignment horizontal="center" vertical="center"/>
    </xf>
    <xf borderId="41" fillId="2" fontId="7" numFmtId="0" xfId="0" applyAlignment="1" applyBorder="1" applyFont="1">
      <alignment horizontal="center" vertical="center"/>
    </xf>
    <xf borderId="25" fillId="2" fontId="7" numFmtId="0" xfId="0" applyAlignment="1" applyBorder="1" applyFont="1">
      <alignment horizontal="left" vertical="center"/>
    </xf>
    <xf quotePrefix="1" borderId="25" fillId="2" fontId="7" numFmtId="0" xfId="0" applyAlignment="1" applyBorder="1" applyFont="1">
      <alignment shrinkToFit="0" vertical="center" wrapText="1"/>
    </xf>
    <xf borderId="81" fillId="2" fontId="7" numFmtId="0" xfId="0" applyAlignment="1" applyBorder="1" applyFont="1">
      <alignment horizontal="center" vertical="center"/>
    </xf>
    <xf borderId="73" fillId="2" fontId="7" numFmtId="0" xfId="0" applyAlignment="1" applyBorder="1" applyFont="1">
      <alignment horizontal="left" shrinkToFit="0" vertical="center" wrapText="1"/>
    </xf>
    <xf borderId="73" fillId="2" fontId="15" numFmtId="164" xfId="0" applyAlignment="1" applyBorder="1" applyFont="1" applyNumberFormat="1">
      <alignment horizontal="center" vertical="center"/>
    </xf>
    <xf borderId="73" fillId="2" fontId="7" numFmtId="164" xfId="0" applyAlignment="1" applyBorder="1" applyFont="1" applyNumberFormat="1">
      <alignment horizontal="center" readingOrder="0" shrinkToFit="0" vertical="center" wrapText="1"/>
    </xf>
    <xf borderId="74" fillId="2" fontId="15" numFmtId="164" xfId="0" applyAlignment="1" applyBorder="1" applyFont="1" applyNumberFormat="1">
      <alignment horizontal="center" vertical="center"/>
    </xf>
    <xf borderId="35" fillId="2" fontId="15" numFmtId="1" xfId="0" applyAlignment="1" applyBorder="1" applyFont="1" applyNumberFormat="1">
      <alignment horizontal="right" vertical="center"/>
    </xf>
    <xf borderId="36" fillId="2" fontId="15" numFmtId="0" xfId="0" applyAlignment="1" applyBorder="1" applyFont="1">
      <alignment horizontal="right" shrinkToFit="0" vertical="center" wrapText="1"/>
    </xf>
    <xf borderId="36" fillId="2" fontId="15" numFmtId="164" xfId="0" applyAlignment="1" applyBorder="1" applyFont="1" applyNumberFormat="1">
      <alignment horizontal="center" vertical="center"/>
    </xf>
    <xf borderId="82" fillId="2" fontId="15" numFmtId="164" xfId="0" applyAlignment="1" applyBorder="1" applyFont="1" applyNumberFormat="1">
      <alignment horizontal="center" vertical="center"/>
    </xf>
    <xf borderId="35" fillId="2" fontId="15" numFmtId="0" xfId="0" applyAlignment="1" applyBorder="1" applyFont="1">
      <alignment horizontal="right" shrinkToFit="0" vertical="center" wrapText="1"/>
    </xf>
    <xf borderId="36" fillId="2" fontId="15" numFmtId="164" xfId="0" applyAlignment="1" applyBorder="1" applyFont="1" applyNumberFormat="1">
      <alignment horizontal="center" shrinkToFit="0" vertical="center" wrapText="1"/>
    </xf>
    <xf borderId="82" fillId="2" fontId="15" numFmtId="164" xfId="0" applyAlignment="1" applyBorder="1" applyFont="1" applyNumberFormat="1">
      <alignment horizontal="center" shrinkToFit="0" vertical="center" wrapText="1"/>
    </xf>
    <xf borderId="47" fillId="2" fontId="7" numFmtId="0" xfId="0" applyAlignment="1" applyBorder="1" applyFont="1">
      <alignment horizontal="right" vertical="center"/>
    </xf>
    <xf borderId="52" fillId="0" fontId="24" numFmtId="0" xfId="0" applyAlignment="1" applyBorder="1" applyFont="1">
      <alignment horizontal="left" shrinkToFit="0" vertical="center" wrapText="1"/>
    </xf>
    <xf borderId="59" fillId="0" fontId="24" numFmtId="0" xfId="0" applyAlignment="1" applyBorder="1" applyFont="1">
      <alignment horizontal="left" shrinkToFit="0" vertical="center" wrapText="1"/>
    </xf>
    <xf borderId="0" fillId="0" fontId="25" numFmtId="0" xfId="0" applyAlignment="1" applyFont="1">
      <alignment horizontal="center" shrinkToFit="0" vertical="center" wrapText="1"/>
    </xf>
    <xf borderId="41" fillId="0" fontId="24" numFmtId="0" xfId="0" applyAlignment="1" applyBorder="1" applyFont="1">
      <alignment horizontal="left" shrinkToFit="0" vertical="center" wrapText="1"/>
    </xf>
    <xf borderId="26" fillId="0" fontId="24" numFmtId="0" xfId="0" applyAlignment="1" applyBorder="1" applyFont="1">
      <alignment horizontal="left" shrinkToFit="0" vertical="center" wrapText="1"/>
    </xf>
    <xf borderId="26" fillId="0" fontId="24" numFmtId="14" xfId="0" applyAlignment="1" applyBorder="1" applyFont="1" applyNumberFormat="1">
      <alignment horizontal="left" shrinkToFit="0" vertical="center" wrapText="1"/>
    </xf>
    <xf borderId="81" fillId="0" fontId="24" numFmtId="0" xfId="0" applyAlignment="1" applyBorder="1" applyFont="1">
      <alignment horizontal="left" shrinkToFit="0" vertical="center" wrapText="1"/>
    </xf>
    <xf borderId="66" fillId="0" fontId="24" numFmtId="0" xfId="0" applyAlignment="1" applyBorder="1" applyFont="1">
      <alignment horizontal="left" shrinkToFit="0" vertical="center" wrapText="1"/>
    </xf>
    <xf borderId="57" fillId="0" fontId="26" numFmtId="0" xfId="0" applyAlignment="1" applyBorder="1" applyFont="1">
      <alignment horizontal="center" shrinkToFit="0" vertical="center" wrapText="1"/>
    </xf>
    <xf borderId="58" fillId="0" fontId="26" numFmtId="0" xfId="0" applyAlignment="1" applyBorder="1" applyFont="1">
      <alignment horizontal="center" shrinkToFit="0" vertical="center" wrapText="1"/>
    </xf>
    <xf borderId="53" fillId="0" fontId="26" numFmtId="0" xfId="0" applyAlignment="1" applyBorder="1" applyFont="1">
      <alignment horizontal="center" shrinkToFit="0" vertical="center" wrapText="1"/>
    </xf>
    <xf borderId="58" fillId="0" fontId="26" numFmtId="164" xfId="0" applyAlignment="1" applyBorder="1" applyFont="1" applyNumberFormat="1">
      <alignment horizontal="center" shrinkToFit="0" vertical="center" wrapText="1"/>
    </xf>
    <xf borderId="59" fillId="0" fontId="26" numFmtId="164" xfId="0" applyAlignment="1" applyBorder="1" applyFont="1" applyNumberFormat="1">
      <alignment horizontal="center" shrinkToFit="0" vertical="center" wrapText="1"/>
    </xf>
    <xf borderId="61" fillId="0" fontId="26" numFmtId="164" xfId="0" applyAlignment="1" applyBorder="1" applyFont="1" applyNumberFormat="1">
      <alignment horizontal="center" shrinkToFit="0" vertical="center" wrapText="1"/>
    </xf>
    <xf borderId="73" fillId="0" fontId="25" numFmtId="0" xfId="0" applyAlignment="1" applyBorder="1" applyFont="1">
      <alignment shrinkToFit="0" vertical="center" wrapText="1"/>
    </xf>
    <xf borderId="73" fillId="0" fontId="26" numFmtId="164" xfId="0" applyAlignment="1" applyBorder="1" applyFont="1" applyNumberFormat="1">
      <alignment horizontal="center" shrinkToFit="0" vertical="center" wrapText="1"/>
    </xf>
    <xf borderId="83" fillId="0" fontId="2" numFmtId="0" xfId="0" applyBorder="1" applyFont="1"/>
    <xf borderId="52" fillId="0" fontId="25" numFmtId="1" xfId="0" applyAlignment="1" applyBorder="1" applyFont="1" applyNumberFormat="1">
      <alignment horizontal="center" shrinkToFit="0" vertical="center" wrapText="1"/>
    </xf>
    <xf borderId="53" fillId="0" fontId="26" numFmtId="0" xfId="0" applyAlignment="1" applyBorder="1" applyFont="1">
      <alignment horizontal="left" shrinkToFit="0" vertical="center" wrapText="1"/>
    </xf>
    <xf borderId="53" fillId="0" fontId="25" numFmtId="164" xfId="0" applyAlignment="1" applyBorder="1" applyFont="1" applyNumberFormat="1">
      <alignment horizontal="center" shrinkToFit="0" vertical="center" wrapText="1"/>
    </xf>
    <xf borderId="53" fillId="0" fontId="25" numFmtId="164" xfId="0" applyAlignment="1" applyBorder="1" applyFont="1" applyNumberFormat="1">
      <alignment horizontal="right" shrinkToFit="0" vertical="center" wrapText="1"/>
    </xf>
    <xf borderId="59" fillId="0" fontId="25" numFmtId="164" xfId="0" applyAlignment="1" applyBorder="1" applyFont="1" applyNumberFormat="1">
      <alignment horizontal="center" shrinkToFit="0" vertical="center" wrapText="1"/>
    </xf>
    <xf borderId="0" fillId="0" fontId="25" numFmtId="0" xfId="0" applyAlignment="1" applyFont="1">
      <alignment shrinkToFit="0" vertical="center" wrapText="1"/>
    </xf>
    <xf borderId="41" fillId="0" fontId="26" numFmtId="0" xfId="0" applyAlignment="1" applyBorder="1" applyFont="1">
      <alignment horizontal="center" shrinkToFit="0" vertical="center" wrapText="1"/>
    </xf>
    <xf borderId="25" fillId="0" fontId="26" numFmtId="0" xfId="0" applyAlignment="1" applyBorder="1" applyFont="1">
      <alignment horizontal="left" shrinkToFit="0" vertical="center" wrapText="1"/>
    </xf>
    <xf borderId="25" fillId="0" fontId="26" numFmtId="164" xfId="0" applyAlignment="1" applyBorder="1" applyFont="1" applyNumberFormat="1">
      <alignment horizontal="center" shrinkToFit="0" vertical="center" wrapText="1"/>
    </xf>
    <xf borderId="25" fillId="0" fontId="26" numFmtId="164" xfId="0" applyAlignment="1" applyBorder="1" applyFont="1" applyNumberFormat="1">
      <alignment shrinkToFit="0" vertical="center" wrapText="1"/>
    </xf>
    <xf borderId="25" fillId="0" fontId="25" numFmtId="164" xfId="0" applyAlignment="1" applyBorder="1" applyFont="1" applyNumberFormat="1">
      <alignment horizontal="center" shrinkToFit="0" vertical="center" wrapText="1"/>
    </xf>
    <xf borderId="26" fillId="0" fontId="26" numFmtId="164" xfId="0" applyAlignment="1" applyBorder="1" applyFont="1" applyNumberFormat="1">
      <alignment horizontal="center" shrinkToFit="0" vertical="center" wrapText="1"/>
    </xf>
    <xf borderId="41" fillId="0" fontId="25" numFmtId="1" xfId="0" applyAlignment="1" applyBorder="1" applyFont="1" applyNumberFormat="1">
      <alignment horizontal="center" shrinkToFit="0" vertical="center" wrapText="1"/>
    </xf>
    <xf borderId="25" fillId="0" fontId="25" numFmtId="0" xfId="0" applyAlignment="1" applyBorder="1" applyFont="1">
      <alignment horizontal="left" shrinkToFit="0" vertical="center" wrapText="1"/>
    </xf>
    <xf borderId="25" fillId="0" fontId="26" numFmtId="164" xfId="0" applyAlignment="1" applyBorder="1" applyFont="1" applyNumberFormat="1">
      <alignment horizontal="right" shrinkToFit="0" vertical="center" wrapText="1"/>
    </xf>
    <xf borderId="25" fillId="0" fontId="25" numFmtId="164" xfId="0" applyAlignment="1" applyBorder="1" applyFont="1" applyNumberFormat="1">
      <alignment shrinkToFit="0" vertical="center" wrapText="1"/>
    </xf>
    <xf borderId="26" fillId="0" fontId="25" numFmtId="164" xfId="0" applyAlignment="1" applyBorder="1" applyFont="1" applyNumberFormat="1">
      <alignment horizontal="center" shrinkToFit="0" vertical="center" wrapText="1"/>
    </xf>
    <xf borderId="25" fillId="0" fontId="27" numFmtId="164" xfId="0" applyAlignment="1" applyBorder="1" applyFont="1" applyNumberFormat="1">
      <alignment horizontal="right" readingOrder="0" shrinkToFit="0" vertical="center" wrapText="1"/>
    </xf>
    <xf borderId="25" fillId="0" fontId="24" numFmtId="164" xfId="0" applyAlignment="1" applyBorder="1" applyFont="1" applyNumberFormat="1">
      <alignment horizontal="center" shrinkToFit="0" vertical="center" wrapText="1"/>
    </xf>
    <xf borderId="42" fillId="0" fontId="27" numFmtId="164" xfId="0" applyAlignment="1" applyBorder="1" applyFont="1" applyNumberFormat="1">
      <alignment shrinkToFit="0" vertical="center" wrapText="1"/>
    </xf>
    <xf borderId="0" fillId="0" fontId="27" numFmtId="0" xfId="0" applyAlignment="1" applyFont="1">
      <alignment shrinkToFit="0" vertical="center" wrapText="1"/>
    </xf>
    <xf borderId="25" fillId="0" fontId="27" numFmtId="164" xfId="0" applyAlignment="1" applyBorder="1" applyFont="1" applyNumberFormat="1">
      <alignment shrinkToFit="0" vertical="center" wrapText="1"/>
    </xf>
    <xf borderId="25" fillId="0" fontId="25" numFmtId="164" xfId="0" applyAlignment="1" applyBorder="1" applyFont="1" applyNumberFormat="1">
      <alignment horizontal="right" shrinkToFit="0" vertical="center" wrapText="1"/>
    </xf>
    <xf borderId="0" fillId="0" fontId="27" numFmtId="164" xfId="0" applyAlignment="1" applyFont="1" applyNumberFormat="1">
      <alignment shrinkToFit="0" vertical="center" wrapText="1"/>
    </xf>
    <xf borderId="25" fillId="0" fontId="28" numFmtId="164" xfId="0" applyAlignment="1" applyBorder="1" applyFont="1" applyNumberFormat="1">
      <alignment horizontal="right" shrinkToFit="0" vertical="center" wrapText="1"/>
    </xf>
    <xf borderId="55" fillId="0" fontId="25" numFmtId="1" xfId="0" applyAlignment="1" applyBorder="1" applyFont="1" applyNumberFormat="1">
      <alignment horizontal="center" shrinkToFit="0" vertical="center" wrapText="1"/>
    </xf>
    <xf borderId="31" fillId="0" fontId="25" numFmtId="0" xfId="0" applyAlignment="1" applyBorder="1" applyFont="1">
      <alignment horizontal="left" shrinkToFit="0" vertical="center" wrapText="1"/>
    </xf>
    <xf borderId="31" fillId="0" fontId="25" numFmtId="164" xfId="0" applyAlignment="1" applyBorder="1" applyFont="1" applyNumberFormat="1">
      <alignment horizontal="center" shrinkToFit="0" vertical="center" wrapText="1"/>
    </xf>
    <xf borderId="31" fillId="0" fontId="25" numFmtId="164" xfId="0" applyAlignment="1" applyBorder="1" applyFont="1" applyNumberFormat="1">
      <alignment horizontal="right" shrinkToFit="0" vertical="center" wrapText="1"/>
    </xf>
    <xf borderId="31" fillId="0" fontId="27" numFmtId="164" xfId="0" applyAlignment="1" applyBorder="1" applyFont="1" applyNumberFormat="1">
      <alignment shrinkToFit="0" vertical="center" wrapText="1"/>
    </xf>
    <xf borderId="31" fillId="0" fontId="24" numFmtId="164" xfId="0" applyAlignment="1" applyBorder="1" applyFont="1" applyNumberFormat="1">
      <alignment horizontal="center" shrinkToFit="0" vertical="center" wrapText="1"/>
    </xf>
    <xf borderId="35" fillId="0" fontId="26" numFmtId="1" xfId="0" applyAlignment="1" applyBorder="1" applyFont="1" applyNumberFormat="1">
      <alignment horizontal="right" shrinkToFit="0" vertical="center" wrapText="1"/>
    </xf>
    <xf borderId="36" fillId="0" fontId="26" numFmtId="0" xfId="0" applyAlignment="1" applyBorder="1" applyFont="1">
      <alignment horizontal="right" shrinkToFit="0" vertical="center" wrapText="1"/>
    </xf>
    <xf borderId="36" fillId="0" fontId="26" numFmtId="164" xfId="0" applyAlignment="1" applyBorder="1" applyFont="1" applyNumberFormat="1">
      <alignment horizontal="center" shrinkToFit="0" vertical="center" wrapText="1"/>
    </xf>
    <xf borderId="36" fillId="0" fontId="26" numFmtId="164" xfId="0" applyAlignment="1" applyBorder="1" applyFont="1" applyNumberFormat="1">
      <alignment horizontal="right" shrinkToFit="0" vertical="center" wrapText="1"/>
    </xf>
    <xf borderId="36" fillId="0" fontId="27" numFmtId="164" xfId="0" applyAlignment="1" applyBorder="1" applyFont="1" applyNumberFormat="1">
      <alignment shrinkToFit="0" vertical="center" wrapText="1"/>
    </xf>
    <xf borderId="36" fillId="0" fontId="24" numFmtId="164" xfId="0" applyAlignment="1" applyBorder="1" applyFont="1" applyNumberFormat="1">
      <alignment horizontal="right" shrinkToFit="0" vertical="center" wrapText="1"/>
    </xf>
    <xf borderId="0" fillId="0" fontId="26" numFmtId="0" xfId="0" applyAlignment="1" applyFont="1">
      <alignment shrinkToFit="0" vertical="center" wrapText="1"/>
    </xf>
    <xf borderId="38" fillId="0" fontId="26" numFmtId="1" xfId="0" applyAlignment="1" applyBorder="1" applyFont="1" applyNumberFormat="1">
      <alignment horizontal="center" shrinkToFit="0" vertical="center" wrapText="1"/>
    </xf>
    <xf borderId="39" fillId="0" fontId="26" numFmtId="0" xfId="0" applyAlignment="1" applyBorder="1" applyFont="1">
      <alignment horizontal="left" shrinkToFit="0" vertical="center" wrapText="1"/>
    </xf>
    <xf borderId="39" fillId="0" fontId="26" numFmtId="164" xfId="0" applyAlignment="1" applyBorder="1" applyFont="1" applyNumberFormat="1">
      <alignment horizontal="center" shrinkToFit="0" vertical="center" wrapText="1"/>
    </xf>
    <xf borderId="39" fillId="0" fontId="26" numFmtId="164" xfId="0" applyAlignment="1" applyBorder="1" applyFont="1" applyNumberFormat="1">
      <alignment shrinkToFit="0" vertical="center" wrapText="1"/>
    </xf>
    <xf borderId="39" fillId="0" fontId="27" numFmtId="164" xfId="0" applyAlignment="1" applyBorder="1" applyFont="1" applyNumberFormat="1">
      <alignment shrinkToFit="0" vertical="center" wrapText="1"/>
    </xf>
    <xf borderId="39" fillId="0" fontId="24" numFmtId="164" xfId="0" applyAlignment="1" applyBorder="1" applyFont="1" applyNumberFormat="1">
      <alignment horizontal="center" shrinkToFit="0" vertical="center" wrapText="1"/>
    </xf>
    <xf borderId="41" fillId="0" fontId="26" numFmtId="1" xfId="0" applyAlignment="1" applyBorder="1" applyFont="1" applyNumberFormat="1">
      <alignment horizontal="center" shrinkToFit="0" vertical="center" wrapText="1"/>
    </xf>
    <xf borderId="41" fillId="0" fontId="25" numFmtId="0" xfId="0" applyAlignment="1" applyBorder="1" applyFont="1">
      <alignment horizontal="center" shrinkToFit="0" vertical="center" wrapText="1"/>
    </xf>
    <xf quotePrefix="1" borderId="25" fillId="0" fontId="25" numFmtId="164" xfId="0" applyAlignment="1" applyBorder="1" applyFont="1" applyNumberFormat="1">
      <alignment horizontal="center" shrinkToFit="0" vertical="center" wrapText="1"/>
    </xf>
    <xf borderId="31" fillId="0" fontId="26" numFmtId="164" xfId="0" applyAlignment="1" applyBorder="1" applyFont="1" applyNumberFormat="1">
      <alignment horizontal="right" shrinkToFit="0" vertical="center" wrapText="1"/>
    </xf>
    <xf borderId="84" fillId="0" fontId="25" numFmtId="0" xfId="0" applyAlignment="1" applyBorder="1" applyFont="1">
      <alignment horizontal="center" shrinkToFit="0" vertical="center" wrapText="1"/>
    </xf>
    <xf borderId="0" fillId="0" fontId="25" numFmtId="0" xfId="0" applyAlignment="1" applyFont="1">
      <alignment horizontal="left" shrinkToFit="0" vertical="center" wrapText="1"/>
    </xf>
    <xf borderId="0" fillId="0" fontId="25" numFmtId="164" xfId="0" applyAlignment="1" applyFont="1" applyNumberFormat="1">
      <alignment horizontal="center" shrinkToFit="0" vertical="center" wrapText="1"/>
    </xf>
    <xf borderId="0" fillId="0" fontId="25" numFmtId="164" xfId="0" applyAlignment="1" applyFont="1" applyNumberFormat="1">
      <alignment horizontal="right" shrinkToFit="0" vertical="center" wrapText="1"/>
    </xf>
    <xf borderId="85" fillId="4" fontId="26" numFmtId="0" xfId="0" applyAlignment="1" applyBorder="1" applyFont="1">
      <alignment horizontal="right" shrinkToFit="0" vertical="center" wrapText="1"/>
    </xf>
    <xf borderId="78" fillId="4" fontId="26" numFmtId="0" xfId="0" applyAlignment="1" applyBorder="1" applyFont="1">
      <alignment horizontal="right" shrinkToFit="0" vertical="center" wrapText="1"/>
    </xf>
    <xf borderId="78" fillId="4" fontId="26" numFmtId="164" xfId="0" applyAlignment="1" applyBorder="1" applyFont="1" applyNumberFormat="1">
      <alignment horizontal="center" shrinkToFit="0" vertical="center" wrapText="1"/>
    </xf>
    <xf borderId="78" fillId="4" fontId="26" numFmtId="164" xfId="0" applyAlignment="1" applyBorder="1" applyFont="1" applyNumberFormat="1">
      <alignment horizontal="right" shrinkToFit="0" vertical="center" wrapText="1"/>
    </xf>
    <xf borderId="31" fillId="0" fontId="24" numFmtId="164" xfId="0" applyAlignment="1" applyBorder="1" applyFont="1" applyNumberFormat="1">
      <alignment horizontal="right" shrinkToFit="0" vertical="center" wrapText="1"/>
    </xf>
    <xf borderId="0" fillId="0" fontId="25" numFmtId="0" xfId="0" applyAlignment="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2.png"/><Relationship Id="rId3" Type="http://schemas.openxmlformats.org/officeDocument/2006/relationships/image" Target="../media/image5.png"/><Relationship Id="rId4"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6.png"/><Relationship Id="rId3" Type="http://schemas.openxmlformats.org/officeDocument/2006/relationships/image" Target="../media/image6.png"/><Relationship Id="rId4" Type="http://schemas.openxmlformats.org/officeDocument/2006/relationships/image" Target="../media/image13.png"/><Relationship Id="rId10" Type="http://schemas.openxmlformats.org/officeDocument/2006/relationships/image" Target="../media/image8.png"/><Relationship Id="rId9" Type="http://schemas.openxmlformats.org/officeDocument/2006/relationships/image" Target="../media/image14.png"/><Relationship Id="rId5" Type="http://schemas.openxmlformats.org/officeDocument/2006/relationships/image" Target="../media/image9.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85725</xdr:rowOff>
    </xdr:from>
    <xdr:ext cx="1200150" cy="752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733425</xdr:colOff>
      <xdr:row>0</xdr:row>
      <xdr:rowOff>66675</xdr:rowOff>
    </xdr:from>
    <xdr:ext cx="1304925" cy="638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304800</xdr:colOff>
      <xdr:row>42</xdr:row>
      <xdr:rowOff>209550</xdr:rowOff>
    </xdr:from>
    <xdr:ext cx="1143000" cy="8096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295275</xdr:colOff>
      <xdr:row>44</xdr:row>
      <xdr:rowOff>161925</xdr:rowOff>
    </xdr:from>
    <xdr:ext cx="1143000" cy="8096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323850</xdr:colOff>
      <xdr:row>46</xdr:row>
      <xdr:rowOff>171450</xdr:rowOff>
    </xdr:from>
    <xdr:ext cx="1143000" cy="8096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476250</xdr:colOff>
      <xdr:row>48</xdr:row>
      <xdr:rowOff>76200</xdr:rowOff>
    </xdr:from>
    <xdr:ext cx="904875" cy="1524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485775</xdr:colOff>
      <xdr:row>54</xdr:row>
      <xdr:rowOff>76200</xdr:rowOff>
    </xdr:from>
    <xdr:ext cx="752475" cy="5619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123825</xdr:colOff>
      <xdr:row>66</xdr:row>
      <xdr:rowOff>85725</xdr:rowOff>
    </xdr:from>
    <xdr:ext cx="1609725" cy="809625"/>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1.vml"/><Relationship Id="rId3" Type="http://schemas.openxmlformats.org/officeDocument/2006/relationships/oleObject" Target="../embeddings/oleObject1.bin"/><Relationship Id="rId4" Type="http://schemas.openxmlformats.org/officeDocument/2006/relationships/oleObject" Target="../embeddings/oleObject2.bin"/><Relationship Id="rId11" Type="http://schemas.openxmlformats.org/officeDocument/2006/relationships/oleObject" Target="../embeddings/oleObject9.bin"/><Relationship Id="rId10" Type="http://schemas.openxmlformats.org/officeDocument/2006/relationships/oleObject" Target="../embeddings/oleObject8.bin"/><Relationship Id="rId12" Type="http://schemas.openxmlformats.org/officeDocument/2006/relationships/oleObject" Target="../embeddings/oleObject10.bin"/><Relationship Id="rId9" Type="http://schemas.openxmlformats.org/officeDocument/2006/relationships/oleObject" Target="../embeddings/oleObject7.bin"/><Relationship Id="rId5" Type="http://schemas.openxmlformats.org/officeDocument/2006/relationships/oleObject" Target="../embeddings/oleObject3.bin"/><Relationship Id="rId6" Type="http://schemas.openxmlformats.org/officeDocument/2006/relationships/oleObject" Target="../embeddings/oleObject4.bin"/><Relationship Id="rId7" Type="http://schemas.openxmlformats.org/officeDocument/2006/relationships/oleObject" Target="../embeddings/oleObject5.bin"/><Relationship Id="rId8"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1.57"/>
    <col customWidth="1" min="2" max="2" width="31.0"/>
    <col customWidth="1" min="3" max="3" width="7.86"/>
    <col customWidth="1" min="4" max="4" width="11.43"/>
    <col customWidth="1" min="5" max="5" width="35.0"/>
    <col customWidth="1" min="6" max="26" width="9.43"/>
  </cols>
  <sheetData>
    <row r="1" ht="14.25" customHeight="1">
      <c r="A1" s="1" t="s">
        <v>0</v>
      </c>
      <c r="B1" s="2" t="s">
        <v>1</v>
      </c>
      <c r="C1" s="3"/>
      <c r="D1" s="4"/>
      <c r="E1" s="5"/>
      <c r="F1" s="6"/>
      <c r="G1" s="6"/>
      <c r="H1" s="6"/>
      <c r="I1" s="6"/>
      <c r="J1" s="6"/>
      <c r="K1" s="6"/>
      <c r="L1" s="6"/>
      <c r="M1" s="6"/>
      <c r="N1" s="6"/>
      <c r="O1" s="6"/>
      <c r="P1" s="6"/>
      <c r="Q1" s="6"/>
      <c r="R1" s="6"/>
      <c r="S1" s="6"/>
      <c r="T1" s="6"/>
      <c r="U1" s="6"/>
      <c r="V1" s="6"/>
      <c r="W1" s="6"/>
      <c r="X1" s="6"/>
      <c r="Y1" s="6"/>
      <c r="Z1" s="6"/>
    </row>
    <row r="2" ht="14.25" customHeight="1">
      <c r="A2" s="7" t="s">
        <v>2</v>
      </c>
      <c r="B2" s="8" t="s">
        <v>3</v>
      </c>
      <c r="C2" s="9"/>
      <c r="E2" s="10"/>
      <c r="F2" s="6"/>
      <c r="G2" s="6"/>
      <c r="H2" s="6"/>
      <c r="I2" s="6"/>
      <c r="J2" s="6"/>
      <c r="K2" s="6"/>
      <c r="L2" s="6"/>
      <c r="M2" s="6"/>
      <c r="N2" s="6"/>
      <c r="O2" s="6"/>
      <c r="P2" s="6"/>
      <c r="Q2" s="6"/>
      <c r="R2" s="6"/>
      <c r="S2" s="6"/>
      <c r="T2" s="6"/>
      <c r="U2" s="6"/>
      <c r="V2" s="6"/>
      <c r="W2" s="6"/>
      <c r="X2" s="6"/>
      <c r="Y2" s="6"/>
      <c r="Z2" s="6"/>
    </row>
    <row r="3" ht="14.25" customHeight="1">
      <c r="A3" s="7" t="s">
        <v>4</v>
      </c>
      <c r="B3" s="11">
        <v>46125.0</v>
      </c>
      <c r="C3" s="9"/>
      <c r="E3" s="10"/>
      <c r="F3" s="6"/>
      <c r="G3" s="6"/>
      <c r="H3" s="6"/>
      <c r="I3" s="6"/>
      <c r="J3" s="6"/>
      <c r="K3" s="6"/>
      <c r="L3" s="6"/>
      <c r="M3" s="6"/>
      <c r="N3" s="6"/>
      <c r="O3" s="6"/>
      <c r="P3" s="6"/>
      <c r="Q3" s="6"/>
      <c r="R3" s="6"/>
      <c r="S3" s="6"/>
      <c r="T3" s="6"/>
      <c r="U3" s="6"/>
      <c r="V3" s="6"/>
      <c r="W3" s="6"/>
      <c r="X3" s="6"/>
      <c r="Y3" s="6"/>
      <c r="Z3" s="6"/>
    </row>
    <row r="4" ht="14.25" customHeight="1">
      <c r="A4" s="7" t="s">
        <v>5</v>
      </c>
      <c r="B4" s="12">
        <v>12377.0</v>
      </c>
      <c r="C4" s="9"/>
      <c r="E4" s="10"/>
      <c r="F4" s="6"/>
      <c r="G4" s="6"/>
      <c r="H4" s="6"/>
      <c r="I4" s="6"/>
      <c r="J4" s="6"/>
      <c r="K4" s="6"/>
      <c r="L4" s="6"/>
      <c r="M4" s="6"/>
      <c r="N4" s="6"/>
      <c r="O4" s="6"/>
      <c r="P4" s="6"/>
      <c r="Q4" s="6"/>
      <c r="R4" s="6"/>
      <c r="S4" s="6"/>
      <c r="T4" s="6"/>
      <c r="U4" s="6"/>
      <c r="V4" s="6"/>
      <c r="W4" s="6"/>
      <c r="X4" s="6"/>
      <c r="Y4" s="6"/>
      <c r="Z4" s="6"/>
    </row>
    <row r="5" ht="14.25" customHeight="1">
      <c r="A5" s="13" t="s">
        <v>6</v>
      </c>
      <c r="B5" s="14" t="s">
        <v>7</v>
      </c>
      <c r="C5" s="9"/>
      <c r="E5" s="10"/>
      <c r="F5" s="6"/>
      <c r="G5" s="6"/>
      <c r="H5" s="6"/>
      <c r="I5" s="6"/>
      <c r="J5" s="6"/>
      <c r="K5" s="6"/>
      <c r="L5" s="6"/>
      <c r="M5" s="6"/>
      <c r="N5" s="6"/>
      <c r="O5" s="6"/>
      <c r="P5" s="6"/>
      <c r="Q5" s="6"/>
      <c r="R5" s="6"/>
      <c r="S5" s="6"/>
      <c r="T5" s="6"/>
      <c r="U5" s="6"/>
      <c r="V5" s="6"/>
      <c r="W5" s="6"/>
      <c r="X5" s="6"/>
      <c r="Y5" s="6"/>
      <c r="Z5" s="6"/>
    </row>
    <row r="6" ht="14.25" customHeight="1">
      <c r="A6" s="15" t="s">
        <v>8</v>
      </c>
      <c r="B6" s="16" t="s">
        <v>9</v>
      </c>
      <c r="C6" s="17" t="s">
        <v>10</v>
      </c>
      <c r="D6" s="17" t="s">
        <v>11</v>
      </c>
      <c r="E6" s="18" t="s">
        <v>12</v>
      </c>
      <c r="F6" s="19"/>
      <c r="G6" s="19"/>
      <c r="H6" s="19"/>
      <c r="I6" s="19"/>
      <c r="J6" s="19"/>
      <c r="K6" s="19"/>
      <c r="L6" s="19"/>
      <c r="M6" s="19"/>
      <c r="N6" s="19"/>
      <c r="O6" s="19"/>
      <c r="P6" s="19"/>
      <c r="Q6" s="19"/>
      <c r="R6" s="19"/>
      <c r="S6" s="19"/>
      <c r="T6" s="19"/>
      <c r="U6" s="19"/>
      <c r="V6" s="19"/>
      <c r="W6" s="19"/>
      <c r="X6" s="19"/>
      <c r="Y6" s="19"/>
      <c r="Z6" s="19"/>
    </row>
    <row r="7" ht="14.25" customHeight="1">
      <c r="A7" s="20" t="s">
        <v>13</v>
      </c>
      <c r="B7" s="21" t="s">
        <v>14</v>
      </c>
      <c r="C7" s="22"/>
      <c r="D7" s="22"/>
      <c r="E7" s="23"/>
      <c r="F7" s="6"/>
      <c r="G7" s="6"/>
      <c r="H7" s="6"/>
      <c r="I7" s="6"/>
      <c r="J7" s="6"/>
      <c r="K7" s="6"/>
      <c r="L7" s="6"/>
      <c r="M7" s="6"/>
      <c r="N7" s="6"/>
      <c r="O7" s="6"/>
      <c r="P7" s="6"/>
      <c r="Q7" s="6"/>
      <c r="R7" s="6"/>
      <c r="S7" s="6"/>
      <c r="T7" s="6"/>
      <c r="U7" s="6"/>
      <c r="V7" s="6"/>
      <c r="W7" s="6"/>
      <c r="X7" s="6"/>
      <c r="Y7" s="6"/>
      <c r="Z7" s="6"/>
    </row>
    <row r="8" ht="14.25" customHeight="1">
      <c r="A8" s="24">
        <v>1.0</v>
      </c>
      <c r="B8" s="8" t="s">
        <v>15</v>
      </c>
      <c r="C8" s="25">
        <f t="shared" ref="C8:C13" si="1">D8/B$4</f>
        <v>458.6211521</v>
      </c>
      <c r="D8" s="25">
        <f>'MEP SUMMARY'!E6</f>
        <v>5676354</v>
      </c>
      <c r="E8" s="26"/>
      <c r="F8" s="6"/>
      <c r="G8" s="6"/>
      <c r="H8" s="6"/>
      <c r="I8" s="6"/>
      <c r="J8" s="6"/>
      <c r="K8" s="6"/>
      <c r="L8" s="6"/>
      <c r="M8" s="6"/>
      <c r="N8" s="6"/>
      <c r="O8" s="6"/>
      <c r="P8" s="6"/>
      <c r="Q8" s="6"/>
      <c r="R8" s="6"/>
      <c r="S8" s="6"/>
      <c r="T8" s="6"/>
      <c r="U8" s="6"/>
      <c r="V8" s="6"/>
      <c r="W8" s="6"/>
      <c r="X8" s="6"/>
      <c r="Y8" s="6"/>
      <c r="Z8" s="6"/>
    </row>
    <row r="9" ht="14.25" customHeight="1">
      <c r="A9" s="24">
        <f t="shared" ref="A9:A17" si="2">+A8+1</f>
        <v>2</v>
      </c>
      <c r="B9" s="8" t="s">
        <v>16</v>
      </c>
      <c r="C9" s="25">
        <f t="shared" si="1"/>
        <v>10.16797285</v>
      </c>
      <c r="D9" s="25">
        <f>'MEP SUMMARY'!E7</f>
        <v>125849</v>
      </c>
      <c r="E9" s="26"/>
      <c r="F9" s="6"/>
      <c r="G9" s="6"/>
      <c r="H9" s="6"/>
      <c r="I9" s="6"/>
      <c r="J9" s="6"/>
      <c r="K9" s="6"/>
      <c r="L9" s="6"/>
      <c r="M9" s="6"/>
      <c r="N9" s="6"/>
      <c r="O9" s="6"/>
      <c r="P9" s="6"/>
      <c r="Q9" s="6"/>
      <c r="R9" s="6"/>
      <c r="S9" s="6"/>
      <c r="T9" s="6"/>
      <c r="U9" s="6"/>
      <c r="V9" s="6"/>
      <c r="W9" s="6"/>
      <c r="X9" s="6"/>
      <c r="Y9" s="6"/>
      <c r="Z9" s="6"/>
    </row>
    <row r="10" ht="14.25" customHeight="1">
      <c r="A10" s="24">
        <f t="shared" si="2"/>
        <v>3</v>
      </c>
      <c r="B10" s="8" t="s">
        <v>17</v>
      </c>
      <c r="C10" s="25" t="str">
        <f t="shared" si="1"/>
        <v>#REF!</v>
      </c>
      <c r="D10" s="25" t="str">
        <f>#REF!</f>
        <v>#REF!</v>
      </c>
      <c r="E10" s="26"/>
      <c r="F10" s="6"/>
      <c r="G10" s="6"/>
      <c r="H10" s="6"/>
      <c r="I10" s="6"/>
      <c r="J10" s="6"/>
      <c r="K10" s="6"/>
      <c r="L10" s="6"/>
      <c r="M10" s="6"/>
      <c r="N10" s="6"/>
      <c r="O10" s="6"/>
      <c r="P10" s="6"/>
      <c r="Q10" s="6"/>
      <c r="R10" s="6"/>
      <c r="S10" s="6"/>
      <c r="T10" s="6"/>
      <c r="U10" s="6"/>
      <c r="V10" s="6"/>
      <c r="W10" s="6"/>
      <c r="X10" s="6"/>
      <c r="Y10" s="6"/>
      <c r="Z10" s="6"/>
    </row>
    <row r="11" ht="14.25" customHeight="1">
      <c r="A11" s="24">
        <f t="shared" si="2"/>
        <v>4</v>
      </c>
      <c r="B11" s="8" t="s">
        <v>18</v>
      </c>
      <c r="C11" s="25">
        <f t="shared" si="1"/>
        <v>339.3390967</v>
      </c>
      <c r="D11" s="25">
        <f>'MEP SUMMARY'!E8</f>
        <v>4200000</v>
      </c>
      <c r="E11" s="26"/>
      <c r="F11" s="6"/>
      <c r="G11" s="6"/>
      <c r="H11" s="6"/>
      <c r="I11" s="6"/>
      <c r="J11" s="6"/>
      <c r="K11" s="6"/>
      <c r="L11" s="6"/>
      <c r="M11" s="6"/>
      <c r="N11" s="6"/>
      <c r="O11" s="6"/>
      <c r="P11" s="6"/>
      <c r="Q11" s="6"/>
      <c r="R11" s="6"/>
      <c r="S11" s="6"/>
      <c r="T11" s="6"/>
      <c r="U11" s="6"/>
      <c r="V11" s="6"/>
      <c r="W11" s="6"/>
      <c r="X11" s="6"/>
      <c r="Y11" s="6"/>
      <c r="Z11" s="6"/>
    </row>
    <row r="12" ht="14.25" customHeight="1">
      <c r="A12" s="24">
        <f t="shared" si="2"/>
        <v>5</v>
      </c>
      <c r="B12" s="8" t="s">
        <v>19</v>
      </c>
      <c r="C12" s="25">
        <f t="shared" si="1"/>
        <v>233.8479114</v>
      </c>
      <c r="D12" s="25">
        <f>'MEP SUMMARY'!E9</f>
        <v>2894335.6</v>
      </c>
      <c r="E12" s="26"/>
      <c r="F12" s="6"/>
      <c r="G12" s="6"/>
      <c r="H12" s="6"/>
      <c r="I12" s="6"/>
      <c r="J12" s="6"/>
      <c r="K12" s="6"/>
      <c r="L12" s="6"/>
      <c r="M12" s="6"/>
      <c r="N12" s="6"/>
      <c r="O12" s="6"/>
      <c r="P12" s="6"/>
      <c r="Q12" s="6"/>
      <c r="R12" s="6"/>
      <c r="S12" s="6"/>
      <c r="T12" s="6"/>
      <c r="U12" s="6"/>
      <c r="V12" s="6"/>
      <c r="W12" s="6"/>
      <c r="X12" s="6"/>
      <c r="Y12" s="6"/>
      <c r="Z12" s="6"/>
    </row>
    <row r="13" ht="14.25" customHeight="1">
      <c r="A13" s="24">
        <f t="shared" si="2"/>
        <v>6</v>
      </c>
      <c r="B13" s="8" t="s">
        <v>20</v>
      </c>
      <c r="C13" s="25">
        <f t="shared" si="1"/>
        <v>99.16053971</v>
      </c>
      <c r="D13" s="25">
        <f>'MEP SUMMARY'!E10</f>
        <v>1227310</v>
      </c>
      <c r="E13" s="26"/>
      <c r="F13" s="6"/>
      <c r="G13" s="6"/>
      <c r="H13" s="6"/>
      <c r="I13" s="6"/>
      <c r="J13" s="6"/>
      <c r="K13" s="6"/>
      <c r="L13" s="6"/>
      <c r="M13" s="6"/>
      <c r="N13" s="6"/>
      <c r="O13" s="6"/>
      <c r="P13" s="6"/>
      <c r="Q13" s="6"/>
      <c r="R13" s="6"/>
      <c r="S13" s="6"/>
      <c r="T13" s="6"/>
      <c r="U13" s="6"/>
      <c r="V13" s="6"/>
      <c r="W13" s="6"/>
      <c r="X13" s="6"/>
      <c r="Y13" s="6"/>
      <c r="Z13" s="6"/>
    </row>
    <row r="14" ht="14.25" customHeight="1">
      <c r="A14" s="24">
        <f t="shared" si="2"/>
        <v>7</v>
      </c>
      <c r="B14" s="8" t="s">
        <v>21</v>
      </c>
      <c r="C14" s="25"/>
      <c r="D14" s="25"/>
      <c r="E14" s="26"/>
      <c r="F14" s="6"/>
      <c r="G14" s="6"/>
      <c r="H14" s="6"/>
      <c r="I14" s="6"/>
      <c r="J14" s="6"/>
      <c r="K14" s="6"/>
      <c r="L14" s="6"/>
      <c r="M14" s="6"/>
      <c r="N14" s="6"/>
      <c r="O14" s="6"/>
      <c r="P14" s="6"/>
      <c r="Q14" s="6"/>
      <c r="R14" s="6"/>
      <c r="S14" s="6"/>
      <c r="T14" s="6"/>
      <c r="U14" s="6"/>
      <c r="V14" s="6"/>
      <c r="W14" s="6"/>
      <c r="X14" s="6"/>
      <c r="Y14" s="6"/>
      <c r="Z14" s="6"/>
    </row>
    <row r="15" ht="14.25" customHeight="1">
      <c r="A15" s="24">
        <f t="shared" si="2"/>
        <v>8</v>
      </c>
      <c r="B15" s="8" t="s">
        <v>22</v>
      </c>
      <c r="C15" s="25"/>
      <c r="D15" s="25"/>
      <c r="E15" s="26"/>
      <c r="F15" s="6"/>
      <c r="G15" s="6"/>
      <c r="H15" s="6"/>
      <c r="I15" s="6"/>
      <c r="J15" s="6"/>
      <c r="K15" s="6"/>
      <c r="L15" s="6"/>
      <c r="M15" s="6"/>
      <c r="N15" s="6"/>
      <c r="O15" s="6"/>
      <c r="P15" s="6"/>
      <c r="Q15" s="6"/>
      <c r="R15" s="6"/>
      <c r="S15" s="6"/>
      <c r="T15" s="6"/>
      <c r="U15" s="6"/>
      <c r="V15" s="6"/>
      <c r="W15" s="6"/>
      <c r="X15" s="6"/>
      <c r="Y15" s="6"/>
      <c r="Z15" s="6"/>
    </row>
    <row r="16" ht="14.25" customHeight="1">
      <c r="A16" s="24">
        <f t="shared" si="2"/>
        <v>9</v>
      </c>
      <c r="B16" s="8" t="s">
        <v>23</v>
      </c>
      <c r="C16" s="25"/>
      <c r="D16" s="25"/>
      <c r="E16" s="26"/>
      <c r="F16" s="6"/>
      <c r="G16" s="6"/>
      <c r="H16" s="6"/>
      <c r="I16" s="6"/>
      <c r="J16" s="6"/>
      <c r="K16" s="6"/>
      <c r="L16" s="6"/>
      <c r="M16" s="6"/>
      <c r="N16" s="6"/>
      <c r="O16" s="6"/>
      <c r="P16" s="6"/>
      <c r="Q16" s="6"/>
      <c r="R16" s="6"/>
      <c r="S16" s="6"/>
      <c r="T16" s="6"/>
      <c r="U16" s="6"/>
      <c r="V16" s="6"/>
      <c r="W16" s="6"/>
      <c r="X16" s="6"/>
      <c r="Y16" s="6"/>
      <c r="Z16" s="6"/>
    </row>
    <row r="17" ht="14.25" customHeight="1">
      <c r="A17" s="24">
        <f t="shared" si="2"/>
        <v>10</v>
      </c>
      <c r="B17" s="8" t="s">
        <v>24</v>
      </c>
      <c r="C17" s="25"/>
      <c r="D17" s="25"/>
      <c r="E17" s="26"/>
      <c r="F17" s="6"/>
      <c r="G17" s="6"/>
      <c r="H17" s="6"/>
      <c r="I17" s="6"/>
      <c r="J17" s="6"/>
      <c r="K17" s="6"/>
      <c r="L17" s="6"/>
      <c r="M17" s="6"/>
      <c r="N17" s="6"/>
      <c r="O17" s="6"/>
      <c r="P17" s="6"/>
      <c r="Q17" s="6"/>
      <c r="R17" s="6"/>
      <c r="S17" s="6"/>
      <c r="T17" s="6"/>
      <c r="U17" s="6"/>
      <c r="V17" s="6"/>
      <c r="W17" s="6"/>
      <c r="X17" s="6"/>
      <c r="Y17" s="6"/>
      <c r="Z17" s="6"/>
    </row>
    <row r="18" ht="14.25" customHeight="1">
      <c r="A18" s="15"/>
      <c r="B18" s="27" t="s">
        <v>25</v>
      </c>
      <c r="C18" s="28" t="str">
        <f>D18/B$4</f>
        <v>#REF!</v>
      </c>
      <c r="D18" s="28" t="str">
        <f>SUM(D8:D17)</f>
        <v>#REF!</v>
      </c>
      <c r="E18" s="29"/>
      <c r="F18" s="6"/>
      <c r="G18" s="6"/>
      <c r="H18" s="6"/>
      <c r="I18" s="6"/>
      <c r="J18" s="6"/>
      <c r="K18" s="6"/>
      <c r="L18" s="6"/>
      <c r="M18" s="6"/>
      <c r="N18" s="6"/>
      <c r="O18" s="6"/>
      <c r="P18" s="6"/>
      <c r="Q18" s="6"/>
      <c r="R18" s="6"/>
      <c r="S18" s="6"/>
      <c r="T18" s="6"/>
      <c r="U18" s="6"/>
      <c r="V18" s="6"/>
      <c r="W18" s="6"/>
      <c r="X18" s="6"/>
      <c r="Y18" s="6"/>
      <c r="Z18" s="6"/>
    </row>
    <row r="19" ht="14.25" customHeight="1">
      <c r="A19" s="15"/>
      <c r="B19" s="27"/>
      <c r="C19" s="28"/>
      <c r="D19" s="28"/>
      <c r="E19" s="29"/>
      <c r="F19" s="30"/>
      <c r="G19" s="30"/>
      <c r="H19" s="30"/>
      <c r="I19" s="30"/>
      <c r="J19" s="30"/>
      <c r="K19" s="30"/>
      <c r="L19" s="30"/>
      <c r="M19" s="30"/>
      <c r="N19" s="30"/>
      <c r="O19" s="30"/>
      <c r="P19" s="30"/>
      <c r="Q19" s="30"/>
      <c r="R19" s="30"/>
      <c r="S19" s="30"/>
      <c r="T19" s="30"/>
      <c r="U19" s="30"/>
      <c r="V19" s="30"/>
      <c r="W19" s="30"/>
      <c r="X19" s="30"/>
      <c r="Y19" s="30"/>
      <c r="Z19" s="30"/>
    </row>
    <row r="20" ht="14.25" customHeight="1">
      <c r="A20" s="15" t="s">
        <v>26</v>
      </c>
      <c r="B20" s="27" t="s">
        <v>27</v>
      </c>
      <c r="C20" s="28" t="str">
        <f t="shared" ref="C20:C22" si="3">D20/B$4</f>
        <v>#REF!</v>
      </c>
      <c r="D20" s="28" t="str">
        <f>SUM(D7:D18)/2</f>
        <v>#REF!</v>
      </c>
      <c r="E20" s="29"/>
      <c r="F20" s="30"/>
      <c r="G20" s="30"/>
      <c r="H20" s="30"/>
      <c r="I20" s="30"/>
      <c r="J20" s="30"/>
      <c r="K20" s="30"/>
      <c r="L20" s="30"/>
      <c r="M20" s="30"/>
      <c r="N20" s="30"/>
      <c r="O20" s="30"/>
      <c r="P20" s="30"/>
      <c r="Q20" s="30"/>
      <c r="R20" s="30"/>
      <c r="S20" s="30"/>
      <c r="T20" s="30"/>
      <c r="U20" s="30"/>
      <c r="V20" s="30"/>
      <c r="W20" s="30"/>
      <c r="X20" s="30"/>
      <c r="Y20" s="30"/>
      <c r="Z20" s="30"/>
    </row>
    <row r="21" ht="14.25" customHeight="1">
      <c r="A21" s="31" t="s">
        <v>28</v>
      </c>
      <c r="B21" s="8" t="s">
        <v>29</v>
      </c>
      <c r="C21" s="25" t="str">
        <f t="shared" si="3"/>
        <v>#REF!</v>
      </c>
      <c r="D21" s="25" t="str">
        <f>N(D20*1%)</f>
        <v>#REF!</v>
      </c>
      <c r="E21" s="23"/>
      <c r="F21" s="30"/>
      <c r="G21" s="30"/>
      <c r="H21" s="30"/>
      <c r="I21" s="30"/>
      <c r="J21" s="30"/>
      <c r="K21" s="30"/>
      <c r="L21" s="30"/>
      <c r="M21" s="30"/>
      <c r="N21" s="30"/>
      <c r="O21" s="30"/>
      <c r="P21" s="30"/>
      <c r="Q21" s="30"/>
      <c r="R21" s="30"/>
      <c r="S21" s="30"/>
      <c r="T21" s="30"/>
      <c r="U21" s="30"/>
      <c r="V21" s="30"/>
      <c r="W21" s="30"/>
      <c r="X21" s="30"/>
      <c r="Y21" s="30"/>
      <c r="Z21" s="30"/>
    </row>
    <row r="22" ht="14.25" customHeight="1">
      <c r="A22" s="15" t="s">
        <v>30</v>
      </c>
      <c r="B22" s="27" t="s">
        <v>31</v>
      </c>
      <c r="C22" s="28" t="str">
        <f t="shared" si="3"/>
        <v>#REF!</v>
      </c>
      <c r="D22" s="28" t="str">
        <f>SUM(D20:D21)</f>
        <v>#REF!</v>
      </c>
      <c r="E22" s="29"/>
      <c r="F22" s="6"/>
      <c r="G22" s="6"/>
      <c r="H22" s="6"/>
      <c r="I22" s="6"/>
      <c r="J22" s="6"/>
      <c r="K22" s="6"/>
      <c r="L22" s="6"/>
      <c r="M22" s="6"/>
      <c r="N22" s="6"/>
      <c r="O22" s="6"/>
      <c r="P22" s="6"/>
      <c r="Q22" s="6"/>
      <c r="R22" s="6"/>
      <c r="S22" s="6"/>
      <c r="T22" s="6"/>
      <c r="U22" s="6"/>
      <c r="V22" s="6"/>
      <c r="W22" s="6"/>
      <c r="X22" s="6"/>
      <c r="Y22" s="6"/>
      <c r="Z22" s="6"/>
    </row>
    <row r="23" ht="14.25" customHeight="1">
      <c r="A23" s="6"/>
      <c r="B23" s="6"/>
      <c r="C23" s="32"/>
      <c r="D23" s="32"/>
      <c r="E23" s="6"/>
      <c r="F23" s="6"/>
      <c r="G23" s="6"/>
      <c r="H23" s="6"/>
      <c r="I23" s="6"/>
      <c r="J23" s="6"/>
      <c r="K23" s="6"/>
      <c r="L23" s="6"/>
      <c r="M23" s="6"/>
      <c r="N23" s="6"/>
      <c r="O23" s="6"/>
      <c r="P23" s="6"/>
      <c r="Q23" s="6"/>
      <c r="R23" s="6"/>
      <c r="S23" s="6"/>
      <c r="T23" s="6"/>
      <c r="U23" s="6"/>
      <c r="V23" s="6"/>
      <c r="W23" s="6"/>
      <c r="X23" s="6"/>
      <c r="Y23" s="6"/>
      <c r="Z23" s="6"/>
    </row>
    <row r="24" ht="14.25" customHeight="1">
      <c r="A24" s="24"/>
      <c r="B24" s="8" t="s">
        <v>32</v>
      </c>
      <c r="C24" s="25">
        <f>D24/B$4</f>
        <v>0</v>
      </c>
      <c r="D24" s="25">
        <v>0.0</v>
      </c>
      <c r="E24" s="26" t="s">
        <v>33</v>
      </c>
      <c r="F24" s="6"/>
      <c r="G24" s="6"/>
      <c r="H24" s="6"/>
      <c r="I24" s="6"/>
      <c r="J24" s="6"/>
      <c r="K24" s="6"/>
      <c r="L24" s="6"/>
      <c r="M24" s="6"/>
      <c r="N24" s="6"/>
      <c r="O24" s="6"/>
      <c r="P24" s="6"/>
      <c r="Q24" s="6"/>
      <c r="R24" s="6"/>
      <c r="S24" s="6"/>
      <c r="T24" s="6"/>
      <c r="U24" s="6"/>
      <c r="V24" s="6"/>
      <c r="W24" s="6"/>
      <c r="X24" s="6"/>
      <c r="Y24" s="6"/>
      <c r="Z24" s="6"/>
    </row>
    <row r="25" ht="14.25" customHeight="1">
      <c r="A25" s="24"/>
      <c r="B25" s="8"/>
      <c r="C25" s="25"/>
      <c r="D25" s="25"/>
      <c r="E25" s="26"/>
      <c r="F25" s="6"/>
      <c r="G25" s="6"/>
      <c r="H25" s="6"/>
      <c r="I25" s="6"/>
      <c r="J25" s="6"/>
      <c r="K25" s="6"/>
      <c r="L25" s="6"/>
      <c r="M25" s="6"/>
      <c r="N25" s="6"/>
      <c r="O25" s="6"/>
      <c r="P25" s="6"/>
      <c r="Q25" s="6"/>
      <c r="R25" s="6"/>
      <c r="S25" s="6"/>
      <c r="T25" s="6"/>
      <c r="U25" s="6"/>
      <c r="V25" s="6"/>
      <c r="W25" s="6"/>
      <c r="X25" s="6"/>
      <c r="Y25" s="6"/>
      <c r="Z25" s="6"/>
    </row>
    <row r="26" ht="14.25" customHeight="1">
      <c r="A26" s="6"/>
      <c r="B26" s="6"/>
      <c r="C26" s="32"/>
      <c r="D26" s="32"/>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32"/>
      <c r="D27" s="32"/>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32"/>
      <c r="D28" s="32"/>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32"/>
      <c r="D29" s="32"/>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32"/>
      <c r="D30" s="32"/>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32"/>
      <c r="D31" s="32"/>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32"/>
      <c r="D32" s="32"/>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32"/>
      <c r="D33" s="32"/>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32"/>
      <c r="D34" s="32"/>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32"/>
      <c r="D35" s="32"/>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32"/>
      <c r="D36" s="32"/>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32"/>
      <c r="D37" s="32"/>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32"/>
      <c r="D38" s="32"/>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32"/>
      <c r="D39" s="32"/>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32"/>
      <c r="D40" s="32"/>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32"/>
      <c r="D41" s="32"/>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32"/>
      <c r="D42" s="32"/>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32"/>
      <c r="D43" s="32"/>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32"/>
      <c r="D44" s="32"/>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32"/>
      <c r="D45" s="32"/>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32"/>
      <c r="D46" s="32"/>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32"/>
      <c r="D47" s="32"/>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32"/>
      <c r="D48" s="32"/>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32"/>
      <c r="D49" s="32"/>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32"/>
      <c r="D50" s="32"/>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32"/>
      <c r="D51" s="32"/>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32"/>
      <c r="D52" s="32"/>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32"/>
      <c r="D53" s="32"/>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32"/>
      <c r="D54" s="32"/>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32"/>
      <c r="D55" s="32"/>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32"/>
      <c r="D56" s="32"/>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32"/>
      <c r="D57" s="32"/>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32"/>
      <c r="D58" s="32"/>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32"/>
      <c r="D59" s="32"/>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32"/>
      <c r="D60" s="32"/>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32"/>
      <c r="D61" s="32"/>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32"/>
      <c r="D62" s="32"/>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32"/>
      <c r="D63" s="32"/>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32"/>
      <c r="D64" s="32"/>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32"/>
      <c r="D65" s="32"/>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32"/>
      <c r="D66" s="32"/>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32"/>
      <c r="D67" s="32"/>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32"/>
      <c r="D68" s="32"/>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32"/>
      <c r="D69" s="32"/>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32"/>
      <c r="D70" s="32"/>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32"/>
      <c r="D71" s="32"/>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32"/>
      <c r="D72" s="32"/>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32"/>
      <c r="D73" s="32"/>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32"/>
      <c r="D74" s="32"/>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32"/>
      <c r="D75" s="32"/>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32"/>
      <c r="D76" s="32"/>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32"/>
      <c r="D77" s="32"/>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32"/>
      <c r="D78" s="32"/>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32"/>
      <c r="D79" s="32"/>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32"/>
      <c r="D80" s="32"/>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32"/>
      <c r="D81" s="32"/>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32"/>
      <c r="D82" s="32"/>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32"/>
      <c r="D83" s="32"/>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32"/>
      <c r="D84" s="32"/>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32"/>
      <c r="D85" s="32"/>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32"/>
      <c r="D86" s="32"/>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32"/>
      <c r="D87" s="32"/>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32"/>
      <c r="D88" s="32"/>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32"/>
      <c r="D89" s="32"/>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32"/>
      <c r="D90" s="32"/>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32"/>
      <c r="D91" s="32"/>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32"/>
      <c r="D92" s="32"/>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32"/>
      <c r="D93" s="32"/>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32"/>
      <c r="D94" s="32"/>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32"/>
      <c r="D95" s="32"/>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32"/>
      <c r="D96" s="32"/>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32"/>
      <c r="D97" s="32"/>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32"/>
      <c r="D98" s="32"/>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32"/>
      <c r="D99" s="32"/>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32"/>
      <c r="D100" s="32"/>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32"/>
      <c r="D101" s="32"/>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32"/>
      <c r="D102" s="32"/>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32"/>
      <c r="D103" s="32"/>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32"/>
      <c r="D104" s="32"/>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32"/>
      <c r="D105" s="32"/>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32"/>
      <c r="D106" s="32"/>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32"/>
      <c r="D107" s="32"/>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32"/>
      <c r="D108" s="32"/>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32"/>
      <c r="D109" s="32"/>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32"/>
      <c r="D110" s="32"/>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32"/>
      <c r="D111" s="32"/>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32"/>
      <c r="D112" s="32"/>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32"/>
      <c r="D113" s="32"/>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32"/>
      <c r="D114" s="32"/>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32"/>
      <c r="D115" s="32"/>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32"/>
      <c r="D116" s="32"/>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32"/>
      <c r="D117" s="32"/>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32"/>
      <c r="D118" s="32"/>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32"/>
      <c r="D119" s="32"/>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32"/>
      <c r="D120" s="32"/>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32"/>
      <c r="D121" s="32"/>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32"/>
      <c r="D122" s="32"/>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32"/>
      <c r="D123" s="32"/>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32"/>
      <c r="D124" s="32"/>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32"/>
      <c r="D125" s="32"/>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32"/>
      <c r="D126" s="32"/>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32"/>
      <c r="D127" s="32"/>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32"/>
      <c r="D128" s="32"/>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32"/>
      <c r="D129" s="32"/>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32"/>
      <c r="D130" s="32"/>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32"/>
      <c r="D131" s="32"/>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32"/>
      <c r="D132" s="32"/>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32"/>
      <c r="D133" s="32"/>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32"/>
      <c r="D134" s="32"/>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32"/>
      <c r="D135" s="32"/>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32"/>
      <c r="D136" s="32"/>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32"/>
      <c r="D137" s="32"/>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32"/>
      <c r="D138" s="32"/>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32"/>
      <c r="D139" s="32"/>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32"/>
      <c r="D140" s="32"/>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32"/>
      <c r="D141" s="32"/>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32"/>
      <c r="D142" s="32"/>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32"/>
      <c r="D143" s="32"/>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32"/>
      <c r="D144" s="32"/>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32"/>
      <c r="D145" s="32"/>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32"/>
      <c r="D146" s="32"/>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32"/>
      <c r="D147" s="32"/>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32"/>
      <c r="D148" s="32"/>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32"/>
      <c r="D149" s="32"/>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32"/>
      <c r="D150" s="32"/>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32"/>
      <c r="D151" s="32"/>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32"/>
      <c r="D152" s="32"/>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32"/>
      <c r="D153" s="32"/>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32"/>
      <c r="D154" s="32"/>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32"/>
      <c r="D155" s="32"/>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32"/>
      <c r="D156" s="32"/>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32"/>
      <c r="D157" s="32"/>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32"/>
      <c r="D158" s="32"/>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32"/>
      <c r="D159" s="32"/>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32"/>
      <c r="D160" s="32"/>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32"/>
      <c r="D161" s="32"/>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32"/>
      <c r="D162" s="32"/>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32"/>
      <c r="D163" s="32"/>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32"/>
      <c r="D164" s="32"/>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32"/>
      <c r="D165" s="32"/>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32"/>
      <c r="D166" s="32"/>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32"/>
      <c r="D167" s="32"/>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32"/>
      <c r="D168" s="32"/>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32"/>
      <c r="D169" s="32"/>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32"/>
      <c r="D170" s="32"/>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32"/>
      <c r="D171" s="32"/>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32"/>
      <c r="D172" s="32"/>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32"/>
      <c r="D173" s="32"/>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32"/>
      <c r="D174" s="32"/>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32"/>
      <c r="D175" s="32"/>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32"/>
      <c r="D176" s="32"/>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32"/>
      <c r="D177" s="32"/>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32"/>
      <c r="D178" s="32"/>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32"/>
      <c r="D179" s="32"/>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32"/>
      <c r="D180" s="32"/>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32"/>
      <c r="D181" s="32"/>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32"/>
      <c r="D182" s="32"/>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32"/>
      <c r="D183" s="32"/>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32"/>
      <c r="D184" s="32"/>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32"/>
      <c r="D185" s="32"/>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32"/>
      <c r="D186" s="32"/>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32"/>
      <c r="D187" s="32"/>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32"/>
      <c r="D188" s="32"/>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32"/>
      <c r="D189" s="32"/>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32"/>
      <c r="D190" s="32"/>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32"/>
      <c r="D191" s="32"/>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32"/>
      <c r="D192" s="32"/>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32"/>
      <c r="D193" s="32"/>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32"/>
      <c r="D194" s="32"/>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32"/>
      <c r="D195" s="32"/>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32"/>
      <c r="D196" s="32"/>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32"/>
      <c r="D197" s="32"/>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32"/>
      <c r="D198" s="32"/>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32"/>
      <c r="D199" s="32"/>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32"/>
      <c r="D200" s="32"/>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32"/>
      <c r="D201" s="32"/>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32"/>
      <c r="D202" s="32"/>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32"/>
      <c r="D203" s="32"/>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32"/>
      <c r="D204" s="32"/>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32"/>
      <c r="D205" s="32"/>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32"/>
      <c r="D206" s="32"/>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32"/>
      <c r="D207" s="32"/>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32"/>
      <c r="D208" s="32"/>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32"/>
      <c r="D209" s="32"/>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32"/>
      <c r="D210" s="32"/>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32"/>
      <c r="D211" s="32"/>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32"/>
      <c r="D212" s="32"/>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32"/>
      <c r="D213" s="32"/>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32"/>
      <c r="D214" s="32"/>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32"/>
      <c r="D215" s="32"/>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32"/>
      <c r="D216" s="32"/>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32"/>
      <c r="D217" s="32"/>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32"/>
      <c r="D218" s="32"/>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32"/>
      <c r="D219" s="32"/>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32"/>
      <c r="D220" s="32"/>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32"/>
      <c r="D221" s="32"/>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32"/>
      <c r="D222" s="32"/>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32"/>
      <c r="D223" s="32"/>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32"/>
      <c r="D224" s="32"/>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32"/>
      <c r="D225" s="32"/>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32"/>
      <c r="D226" s="32"/>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32"/>
      <c r="D227" s="32"/>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32"/>
      <c r="D228" s="32"/>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32"/>
      <c r="D229" s="32"/>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32"/>
      <c r="D230" s="32"/>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32"/>
      <c r="D231" s="32"/>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32"/>
      <c r="D232" s="32"/>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32"/>
      <c r="D233" s="32"/>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32"/>
      <c r="D234" s="32"/>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32"/>
      <c r="D235" s="32"/>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32"/>
      <c r="D236" s="32"/>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32"/>
      <c r="D237" s="32"/>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32"/>
      <c r="D238" s="32"/>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32"/>
      <c r="D239" s="32"/>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32"/>
      <c r="D240" s="32"/>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32"/>
      <c r="D241" s="32"/>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32"/>
      <c r="D242" s="32"/>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32"/>
      <c r="D243" s="32"/>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32"/>
      <c r="D244" s="32"/>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32"/>
      <c r="D245" s="32"/>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32"/>
      <c r="D246" s="32"/>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32"/>
      <c r="D247" s="32"/>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32"/>
      <c r="D248" s="32"/>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32"/>
      <c r="D249" s="32"/>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32"/>
      <c r="D250" s="32"/>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32"/>
      <c r="D251" s="32"/>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32"/>
      <c r="D252" s="32"/>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32"/>
      <c r="D253" s="32"/>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32"/>
      <c r="D254" s="32"/>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32"/>
      <c r="D255" s="32"/>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32"/>
      <c r="D256" s="32"/>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32"/>
      <c r="D257" s="32"/>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32"/>
      <c r="D258" s="32"/>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32"/>
      <c r="D259" s="32"/>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32"/>
      <c r="D260" s="32"/>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32"/>
      <c r="D261" s="32"/>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32"/>
      <c r="D262" s="32"/>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32"/>
      <c r="D263" s="32"/>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32"/>
      <c r="D264" s="32"/>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32"/>
      <c r="D265" s="32"/>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32"/>
      <c r="D266" s="32"/>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32"/>
      <c r="D267" s="32"/>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32"/>
      <c r="D268" s="32"/>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32"/>
      <c r="D269" s="32"/>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32"/>
      <c r="D270" s="32"/>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32"/>
      <c r="D271" s="32"/>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32"/>
      <c r="D272" s="32"/>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32"/>
      <c r="D273" s="32"/>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32"/>
      <c r="D274" s="32"/>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32"/>
      <c r="D275" s="32"/>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32"/>
      <c r="D276" s="32"/>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32"/>
      <c r="D277" s="32"/>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32"/>
      <c r="D278" s="32"/>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32"/>
      <c r="D279" s="32"/>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32"/>
      <c r="D280" s="32"/>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32"/>
      <c r="D281" s="32"/>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32"/>
      <c r="D282" s="32"/>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32"/>
      <c r="D283" s="32"/>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32"/>
      <c r="D284" s="32"/>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32"/>
      <c r="D285" s="32"/>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32"/>
      <c r="D286" s="32"/>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32"/>
      <c r="D287" s="32"/>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32"/>
      <c r="D288" s="32"/>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32"/>
      <c r="D289" s="32"/>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32"/>
      <c r="D290" s="32"/>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32"/>
      <c r="D291" s="32"/>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32"/>
      <c r="D292" s="32"/>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32"/>
      <c r="D293" s="32"/>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32"/>
      <c r="D294" s="32"/>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32"/>
      <c r="D295" s="32"/>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32"/>
      <c r="D296" s="32"/>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32"/>
      <c r="D297" s="32"/>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32"/>
      <c r="D298" s="32"/>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32"/>
      <c r="D299" s="32"/>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32"/>
      <c r="D300" s="32"/>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32"/>
      <c r="D301" s="32"/>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32"/>
      <c r="D302" s="32"/>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32"/>
      <c r="D303" s="32"/>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32"/>
      <c r="D304" s="32"/>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32"/>
      <c r="D305" s="32"/>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32"/>
      <c r="D306" s="32"/>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32"/>
      <c r="D307" s="32"/>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32"/>
      <c r="D308" s="32"/>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32"/>
      <c r="D309" s="32"/>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32"/>
      <c r="D310" s="32"/>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32"/>
      <c r="D311" s="32"/>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32"/>
      <c r="D312" s="32"/>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32"/>
      <c r="D313" s="32"/>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32"/>
      <c r="D314" s="32"/>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32"/>
      <c r="D315" s="32"/>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32"/>
      <c r="D316" s="32"/>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32"/>
      <c r="D317" s="32"/>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32"/>
      <c r="D318" s="32"/>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32"/>
      <c r="D319" s="32"/>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32"/>
      <c r="D320" s="32"/>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32"/>
      <c r="D321" s="32"/>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32"/>
      <c r="D322" s="32"/>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32"/>
      <c r="D323" s="32"/>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32"/>
      <c r="D324" s="32"/>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32"/>
      <c r="D325" s="32"/>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32"/>
      <c r="D326" s="32"/>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32"/>
      <c r="D327" s="32"/>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32"/>
      <c r="D328" s="32"/>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32"/>
      <c r="D329" s="32"/>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32"/>
      <c r="D330" s="32"/>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32"/>
      <c r="D331" s="32"/>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32"/>
      <c r="D332" s="32"/>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32"/>
      <c r="D333" s="32"/>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32"/>
      <c r="D334" s="32"/>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32"/>
      <c r="D335" s="32"/>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32"/>
      <c r="D336" s="32"/>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32"/>
      <c r="D337" s="32"/>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32"/>
      <c r="D338" s="32"/>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32"/>
      <c r="D339" s="32"/>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32"/>
      <c r="D340" s="32"/>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32"/>
      <c r="D341" s="32"/>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32"/>
      <c r="D342" s="32"/>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32"/>
      <c r="D343" s="32"/>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32"/>
      <c r="D344" s="32"/>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32"/>
      <c r="D345" s="32"/>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32"/>
      <c r="D346" s="32"/>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32"/>
      <c r="D347" s="32"/>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32"/>
      <c r="D348" s="32"/>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32"/>
      <c r="D349" s="32"/>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32"/>
      <c r="D350" s="32"/>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32"/>
      <c r="D351" s="32"/>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32"/>
      <c r="D352" s="32"/>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32"/>
      <c r="D353" s="32"/>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32"/>
      <c r="D354" s="32"/>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32"/>
      <c r="D355" s="32"/>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32"/>
      <c r="D356" s="32"/>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32"/>
      <c r="D357" s="32"/>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32"/>
      <c r="D358" s="32"/>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32"/>
      <c r="D359" s="32"/>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32"/>
      <c r="D360" s="32"/>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32"/>
      <c r="D361" s="32"/>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32"/>
      <c r="D362" s="32"/>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32"/>
      <c r="D363" s="32"/>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32"/>
      <c r="D364" s="32"/>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32"/>
      <c r="D365" s="32"/>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32"/>
      <c r="D366" s="32"/>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32"/>
      <c r="D367" s="32"/>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32"/>
      <c r="D368" s="32"/>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32"/>
      <c r="D369" s="32"/>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32"/>
      <c r="D370" s="32"/>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32"/>
      <c r="D371" s="32"/>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32"/>
      <c r="D372" s="32"/>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32"/>
      <c r="D373" s="32"/>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32"/>
      <c r="D374" s="32"/>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32"/>
      <c r="D375" s="32"/>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32"/>
      <c r="D376" s="32"/>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32"/>
      <c r="D377" s="32"/>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32"/>
      <c r="D378" s="32"/>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32"/>
      <c r="D379" s="32"/>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32"/>
      <c r="D380" s="32"/>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32"/>
      <c r="D381" s="32"/>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32"/>
      <c r="D382" s="32"/>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32"/>
      <c r="D383" s="32"/>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32"/>
      <c r="D384" s="32"/>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32"/>
      <c r="D385" s="32"/>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32"/>
      <c r="D386" s="32"/>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32"/>
      <c r="D387" s="32"/>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32"/>
      <c r="D388" s="32"/>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32"/>
      <c r="D389" s="32"/>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32"/>
      <c r="D390" s="32"/>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32"/>
      <c r="D391" s="32"/>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32"/>
      <c r="D392" s="32"/>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32"/>
      <c r="D393" s="32"/>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32"/>
      <c r="D394" s="32"/>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32"/>
      <c r="D395" s="32"/>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32"/>
      <c r="D396" s="32"/>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32"/>
      <c r="D397" s="32"/>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32"/>
      <c r="D398" s="32"/>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32"/>
      <c r="D399" s="32"/>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32"/>
      <c r="D400" s="32"/>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32"/>
      <c r="D401" s="32"/>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32"/>
      <c r="D402" s="32"/>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32"/>
      <c r="D403" s="32"/>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32"/>
      <c r="D404" s="32"/>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32"/>
      <c r="D405" s="32"/>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32"/>
      <c r="D406" s="32"/>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32"/>
      <c r="D407" s="32"/>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32"/>
      <c r="D408" s="32"/>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32"/>
      <c r="D409" s="32"/>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32"/>
      <c r="D410" s="32"/>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32"/>
      <c r="D411" s="32"/>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32"/>
      <c r="D412" s="32"/>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32"/>
      <c r="D413" s="32"/>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32"/>
      <c r="D414" s="32"/>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32"/>
      <c r="D415" s="32"/>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32"/>
      <c r="D416" s="32"/>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32"/>
      <c r="D417" s="32"/>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32"/>
      <c r="D418" s="32"/>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32"/>
      <c r="D419" s="32"/>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32"/>
      <c r="D420" s="32"/>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32"/>
      <c r="D421" s="32"/>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32"/>
      <c r="D422" s="32"/>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32"/>
      <c r="D423" s="32"/>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32"/>
      <c r="D424" s="32"/>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32"/>
      <c r="D425" s="32"/>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32"/>
      <c r="D426" s="32"/>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32"/>
      <c r="D427" s="32"/>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32"/>
      <c r="D428" s="32"/>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32"/>
      <c r="D429" s="32"/>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32"/>
      <c r="D430" s="32"/>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32"/>
      <c r="D431" s="32"/>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32"/>
      <c r="D432" s="32"/>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32"/>
      <c r="D433" s="32"/>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32"/>
      <c r="D434" s="32"/>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32"/>
      <c r="D435" s="32"/>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32"/>
      <c r="D436" s="32"/>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32"/>
      <c r="D437" s="32"/>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32"/>
      <c r="D438" s="32"/>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32"/>
      <c r="D439" s="32"/>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32"/>
      <c r="D440" s="32"/>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32"/>
      <c r="D441" s="32"/>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32"/>
      <c r="D442" s="32"/>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32"/>
      <c r="D443" s="32"/>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32"/>
      <c r="D444" s="32"/>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32"/>
      <c r="D445" s="32"/>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32"/>
      <c r="D446" s="32"/>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32"/>
      <c r="D447" s="32"/>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32"/>
      <c r="D448" s="32"/>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32"/>
      <c r="D449" s="32"/>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32"/>
      <c r="D450" s="32"/>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32"/>
      <c r="D451" s="32"/>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32"/>
      <c r="D452" s="32"/>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32"/>
      <c r="D453" s="32"/>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32"/>
      <c r="D454" s="32"/>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32"/>
      <c r="D455" s="32"/>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32"/>
      <c r="D456" s="32"/>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32"/>
      <c r="D457" s="32"/>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32"/>
      <c r="D458" s="32"/>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32"/>
      <c r="D459" s="32"/>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32"/>
      <c r="D460" s="32"/>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32"/>
      <c r="D461" s="32"/>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32"/>
      <c r="D462" s="32"/>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32"/>
      <c r="D463" s="32"/>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32"/>
      <c r="D464" s="32"/>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32"/>
      <c r="D465" s="32"/>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32"/>
      <c r="D466" s="32"/>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32"/>
      <c r="D467" s="32"/>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32"/>
      <c r="D468" s="32"/>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32"/>
      <c r="D469" s="32"/>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32"/>
      <c r="D470" s="32"/>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32"/>
      <c r="D471" s="32"/>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32"/>
      <c r="D472" s="32"/>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32"/>
      <c r="D473" s="32"/>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32"/>
      <c r="D474" s="32"/>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32"/>
      <c r="D475" s="32"/>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32"/>
      <c r="D476" s="32"/>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32"/>
      <c r="D477" s="32"/>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32"/>
      <c r="D478" s="32"/>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32"/>
      <c r="D479" s="32"/>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32"/>
      <c r="D480" s="32"/>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32"/>
      <c r="D481" s="32"/>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32"/>
      <c r="D482" s="32"/>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32"/>
      <c r="D483" s="32"/>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32"/>
      <c r="D484" s="32"/>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32"/>
      <c r="D485" s="32"/>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32"/>
      <c r="D486" s="32"/>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32"/>
      <c r="D487" s="32"/>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32"/>
      <c r="D488" s="32"/>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32"/>
      <c r="D489" s="32"/>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32"/>
      <c r="D490" s="32"/>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32"/>
      <c r="D491" s="32"/>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32"/>
      <c r="D492" s="32"/>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32"/>
      <c r="D493" s="32"/>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32"/>
      <c r="D494" s="32"/>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32"/>
      <c r="D495" s="32"/>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32"/>
      <c r="D496" s="32"/>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32"/>
      <c r="D497" s="32"/>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32"/>
      <c r="D498" s="32"/>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32"/>
      <c r="D499" s="32"/>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32"/>
      <c r="D500" s="32"/>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32"/>
      <c r="D501" s="32"/>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32"/>
      <c r="D502" s="32"/>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32"/>
      <c r="D503" s="32"/>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32"/>
      <c r="D504" s="32"/>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32"/>
      <c r="D505" s="32"/>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32"/>
      <c r="D506" s="32"/>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32"/>
      <c r="D507" s="32"/>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32"/>
      <c r="D508" s="32"/>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32"/>
      <c r="D509" s="32"/>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32"/>
      <c r="D510" s="32"/>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32"/>
      <c r="D511" s="32"/>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32"/>
      <c r="D512" s="32"/>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32"/>
      <c r="D513" s="32"/>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32"/>
      <c r="D514" s="32"/>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32"/>
      <c r="D515" s="32"/>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32"/>
      <c r="D516" s="32"/>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32"/>
      <c r="D517" s="32"/>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32"/>
      <c r="D518" s="32"/>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32"/>
      <c r="D519" s="32"/>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32"/>
      <c r="D520" s="32"/>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32"/>
      <c r="D521" s="32"/>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32"/>
      <c r="D522" s="32"/>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32"/>
      <c r="D523" s="32"/>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32"/>
      <c r="D524" s="32"/>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32"/>
      <c r="D525" s="32"/>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32"/>
      <c r="D526" s="32"/>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32"/>
      <c r="D527" s="32"/>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32"/>
      <c r="D528" s="32"/>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32"/>
      <c r="D529" s="32"/>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32"/>
      <c r="D530" s="32"/>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32"/>
      <c r="D531" s="32"/>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32"/>
      <c r="D532" s="32"/>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32"/>
      <c r="D533" s="32"/>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32"/>
      <c r="D534" s="32"/>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32"/>
      <c r="D535" s="32"/>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32"/>
      <c r="D536" s="32"/>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32"/>
      <c r="D537" s="32"/>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32"/>
      <c r="D538" s="32"/>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32"/>
      <c r="D539" s="32"/>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32"/>
      <c r="D540" s="32"/>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32"/>
      <c r="D541" s="32"/>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32"/>
      <c r="D542" s="32"/>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32"/>
      <c r="D543" s="32"/>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32"/>
      <c r="D544" s="32"/>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32"/>
      <c r="D545" s="32"/>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32"/>
      <c r="D546" s="32"/>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32"/>
      <c r="D547" s="32"/>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32"/>
      <c r="D548" s="32"/>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32"/>
      <c r="D549" s="32"/>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32"/>
      <c r="D550" s="32"/>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32"/>
      <c r="D551" s="32"/>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32"/>
      <c r="D552" s="32"/>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32"/>
      <c r="D553" s="32"/>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32"/>
      <c r="D554" s="32"/>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32"/>
      <c r="D555" s="32"/>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32"/>
      <c r="D556" s="32"/>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32"/>
      <c r="D557" s="32"/>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32"/>
      <c r="D558" s="32"/>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32"/>
      <c r="D559" s="32"/>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32"/>
      <c r="D560" s="32"/>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32"/>
      <c r="D561" s="32"/>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32"/>
      <c r="D562" s="32"/>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32"/>
      <c r="D563" s="32"/>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32"/>
      <c r="D564" s="32"/>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32"/>
      <c r="D565" s="32"/>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32"/>
      <c r="D566" s="32"/>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32"/>
      <c r="D567" s="32"/>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32"/>
      <c r="D568" s="32"/>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32"/>
      <c r="D569" s="32"/>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32"/>
      <c r="D570" s="32"/>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32"/>
      <c r="D571" s="32"/>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32"/>
      <c r="D572" s="32"/>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32"/>
      <c r="D573" s="32"/>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32"/>
      <c r="D574" s="32"/>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32"/>
      <c r="D575" s="32"/>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32"/>
      <c r="D576" s="32"/>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32"/>
      <c r="D577" s="32"/>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32"/>
      <c r="D578" s="32"/>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32"/>
      <c r="D579" s="32"/>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32"/>
      <c r="D580" s="32"/>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32"/>
      <c r="D581" s="32"/>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32"/>
      <c r="D582" s="32"/>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32"/>
      <c r="D583" s="32"/>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32"/>
      <c r="D584" s="32"/>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32"/>
      <c r="D585" s="32"/>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32"/>
      <c r="D586" s="32"/>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32"/>
      <c r="D587" s="32"/>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32"/>
      <c r="D588" s="32"/>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32"/>
      <c r="D589" s="32"/>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32"/>
      <c r="D590" s="32"/>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32"/>
      <c r="D591" s="32"/>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32"/>
      <c r="D592" s="32"/>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32"/>
      <c r="D593" s="32"/>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32"/>
      <c r="D594" s="32"/>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32"/>
      <c r="D595" s="32"/>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32"/>
      <c r="D596" s="32"/>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32"/>
      <c r="D597" s="32"/>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32"/>
      <c r="D598" s="32"/>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32"/>
      <c r="D599" s="32"/>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32"/>
      <c r="D600" s="32"/>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32"/>
      <c r="D601" s="32"/>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32"/>
      <c r="D602" s="32"/>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32"/>
      <c r="D603" s="32"/>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32"/>
      <c r="D604" s="32"/>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32"/>
      <c r="D605" s="32"/>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32"/>
      <c r="D606" s="32"/>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32"/>
      <c r="D607" s="32"/>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32"/>
      <c r="D608" s="32"/>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32"/>
      <c r="D609" s="32"/>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32"/>
      <c r="D610" s="32"/>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32"/>
      <c r="D611" s="32"/>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32"/>
      <c r="D612" s="32"/>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32"/>
      <c r="D613" s="32"/>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32"/>
      <c r="D614" s="32"/>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32"/>
      <c r="D615" s="32"/>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32"/>
      <c r="D616" s="32"/>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32"/>
      <c r="D617" s="32"/>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32"/>
      <c r="D618" s="32"/>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32"/>
      <c r="D619" s="32"/>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32"/>
      <c r="D620" s="32"/>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32"/>
      <c r="D621" s="32"/>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32"/>
      <c r="D622" s="32"/>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32"/>
      <c r="D623" s="32"/>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32"/>
      <c r="D624" s="32"/>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32"/>
      <c r="D625" s="32"/>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32"/>
      <c r="D626" s="32"/>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32"/>
      <c r="D627" s="32"/>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32"/>
      <c r="D628" s="32"/>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32"/>
      <c r="D629" s="32"/>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32"/>
      <c r="D630" s="32"/>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32"/>
      <c r="D631" s="32"/>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32"/>
      <c r="D632" s="32"/>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32"/>
      <c r="D633" s="32"/>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32"/>
      <c r="D634" s="32"/>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32"/>
      <c r="D635" s="32"/>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32"/>
      <c r="D636" s="32"/>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32"/>
      <c r="D637" s="32"/>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32"/>
      <c r="D638" s="32"/>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32"/>
      <c r="D639" s="32"/>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32"/>
      <c r="D640" s="32"/>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32"/>
      <c r="D641" s="32"/>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32"/>
      <c r="D642" s="32"/>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32"/>
      <c r="D643" s="32"/>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32"/>
      <c r="D644" s="32"/>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32"/>
      <c r="D645" s="32"/>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32"/>
      <c r="D646" s="32"/>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32"/>
      <c r="D647" s="32"/>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32"/>
      <c r="D648" s="32"/>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32"/>
      <c r="D649" s="32"/>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32"/>
      <c r="D650" s="32"/>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32"/>
      <c r="D651" s="32"/>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32"/>
      <c r="D652" s="32"/>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32"/>
      <c r="D653" s="32"/>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32"/>
      <c r="D654" s="32"/>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32"/>
      <c r="D655" s="32"/>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32"/>
      <c r="D656" s="32"/>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32"/>
      <c r="D657" s="32"/>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32"/>
      <c r="D658" s="32"/>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32"/>
      <c r="D659" s="32"/>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32"/>
      <c r="D660" s="32"/>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32"/>
      <c r="D661" s="32"/>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32"/>
      <c r="D662" s="32"/>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32"/>
      <c r="D663" s="32"/>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32"/>
      <c r="D664" s="32"/>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32"/>
      <c r="D665" s="32"/>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32"/>
      <c r="D666" s="32"/>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32"/>
      <c r="D667" s="32"/>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32"/>
      <c r="D668" s="32"/>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32"/>
      <c r="D669" s="32"/>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32"/>
      <c r="D670" s="32"/>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32"/>
      <c r="D671" s="32"/>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32"/>
      <c r="D672" s="32"/>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32"/>
      <c r="D673" s="32"/>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32"/>
      <c r="D674" s="32"/>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32"/>
      <c r="D675" s="32"/>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32"/>
      <c r="D676" s="32"/>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32"/>
      <c r="D677" s="32"/>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32"/>
      <c r="D678" s="32"/>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32"/>
      <c r="D679" s="32"/>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32"/>
      <c r="D680" s="32"/>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32"/>
      <c r="D681" s="32"/>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32"/>
      <c r="D682" s="32"/>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32"/>
      <c r="D683" s="32"/>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32"/>
      <c r="D684" s="32"/>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32"/>
      <c r="D685" s="32"/>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32"/>
      <c r="D686" s="32"/>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32"/>
      <c r="D687" s="32"/>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32"/>
      <c r="D688" s="32"/>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32"/>
      <c r="D689" s="32"/>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32"/>
      <c r="D690" s="32"/>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32"/>
      <c r="D691" s="32"/>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32"/>
      <c r="D692" s="32"/>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32"/>
      <c r="D693" s="32"/>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32"/>
      <c r="D694" s="32"/>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32"/>
      <c r="D695" s="32"/>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32"/>
      <c r="D696" s="32"/>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32"/>
      <c r="D697" s="32"/>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32"/>
      <c r="D698" s="32"/>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32"/>
      <c r="D699" s="32"/>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32"/>
      <c r="D700" s="32"/>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32"/>
      <c r="D701" s="32"/>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32"/>
      <c r="D702" s="32"/>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32"/>
      <c r="D703" s="32"/>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32"/>
      <c r="D704" s="32"/>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32"/>
      <c r="D705" s="32"/>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32"/>
      <c r="D706" s="32"/>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32"/>
      <c r="D707" s="32"/>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32"/>
      <c r="D708" s="32"/>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32"/>
      <c r="D709" s="32"/>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32"/>
      <c r="D710" s="32"/>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32"/>
      <c r="D711" s="32"/>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32"/>
      <c r="D712" s="32"/>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32"/>
      <c r="D713" s="32"/>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32"/>
      <c r="D714" s="32"/>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32"/>
      <c r="D715" s="32"/>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32"/>
      <c r="D716" s="32"/>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32"/>
      <c r="D717" s="32"/>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32"/>
      <c r="D718" s="32"/>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32"/>
      <c r="D719" s="32"/>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32"/>
      <c r="D720" s="32"/>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32"/>
      <c r="D721" s="32"/>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32"/>
      <c r="D722" s="32"/>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32"/>
      <c r="D723" s="32"/>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32"/>
      <c r="D724" s="32"/>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32"/>
      <c r="D725" s="32"/>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32"/>
      <c r="D726" s="32"/>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32"/>
      <c r="D727" s="32"/>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32"/>
      <c r="D728" s="32"/>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32"/>
      <c r="D729" s="32"/>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32"/>
      <c r="D730" s="32"/>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32"/>
      <c r="D731" s="32"/>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32"/>
      <c r="D732" s="32"/>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32"/>
      <c r="D733" s="32"/>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32"/>
      <c r="D734" s="32"/>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32"/>
      <c r="D735" s="32"/>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32"/>
      <c r="D736" s="32"/>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32"/>
      <c r="D737" s="32"/>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32"/>
      <c r="D738" s="32"/>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32"/>
      <c r="D739" s="32"/>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32"/>
      <c r="D740" s="32"/>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32"/>
      <c r="D741" s="32"/>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32"/>
      <c r="D742" s="32"/>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32"/>
      <c r="D743" s="32"/>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32"/>
      <c r="D744" s="32"/>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32"/>
      <c r="D745" s="32"/>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32"/>
      <c r="D746" s="32"/>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32"/>
      <c r="D747" s="32"/>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32"/>
      <c r="D748" s="32"/>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32"/>
      <c r="D749" s="32"/>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32"/>
      <c r="D750" s="32"/>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32"/>
      <c r="D751" s="32"/>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32"/>
      <c r="D752" s="32"/>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32"/>
      <c r="D753" s="32"/>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32"/>
      <c r="D754" s="32"/>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32"/>
      <c r="D755" s="32"/>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32"/>
      <c r="D756" s="32"/>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32"/>
      <c r="D757" s="32"/>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32"/>
      <c r="D758" s="32"/>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32"/>
      <c r="D759" s="32"/>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32"/>
      <c r="D760" s="32"/>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32"/>
      <c r="D761" s="32"/>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32"/>
      <c r="D762" s="32"/>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32"/>
      <c r="D763" s="32"/>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32"/>
      <c r="D764" s="32"/>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32"/>
      <c r="D765" s="32"/>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32"/>
      <c r="D766" s="32"/>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32"/>
      <c r="D767" s="32"/>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32"/>
      <c r="D768" s="32"/>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32"/>
      <c r="D769" s="32"/>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32"/>
      <c r="D770" s="32"/>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32"/>
      <c r="D771" s="32"/>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32"/>
      <c r="D772" s="32"/>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32"/>
      <c r="D773" s="32"/>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32"/>
      <c r="D774" s="32"/>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32"/>
      <c r="D775" s="32"/>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32"/>
      <c r="D776" s="32"/>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32"/>
      <c r="D777" s="32"/>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32"/>
      <c r="D778" s="32"/>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32"/>
      <c r="D779" s="32"/>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32"/>
      <c r="D780" s="32"/>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32"/>
      <c r="D781" s="32"/>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32"/>
      <c r="D782" s="32"/>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32"/>
      <c r="D783" s="32"/>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32"/>
      <c r="D784" s="32"/>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32"/>
      <c r="D785" s="32"/>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32"/>
      <c r="D786" s="32"/>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32"/>
      <c r="D787" s="32"/>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32"/>
      <c r="D788" s="32"/>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32"/>
      <c r="D789" s="32"/>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32"/>
      <c r="D790" s="32"/>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32"/>
      <c r="D791" s="32"/>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32"/>
      <c r="D792" s="32"/>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32"/>
      <c r="D793" s="32"/>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32"/>
      <c r="D794" s="32"/>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32"/>
      <c r="D795" s="32"/>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32"/>
      <c r="D796" s="32"/>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32"/>
      <c r="D797" s="32"/>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32"/>
      <c r="D798" s="32"/>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32"/>
      <c r="D799" s="32"/>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32"/>
      <c r="D800" s="32"/>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32"/>
      <c r="D801" s="32"/>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32"/>
      <c r="D802" s="32"/>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32"/>
      <c r="D803" s="32"/>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32"/>
      <c r="D804" s="32"/>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32"/>
      <c r="D805" s="32"/>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32"/>
      <c r="D806" s="32"/>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32"/>
      <c r="D807" s="32"/>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32"/>
      <c r="D808" s="32"/>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32"/>
      <c r="D809" s="32"/>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32"/>
      <c r="D810" s="32"/>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32"/>
      <c r="D811" s="32"/>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32"/>
      <c r="D812" s="32"/>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32"/>
      <c r="D813" s="32"/>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32"/>
      <c r="D814" s="32"/>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32"/>
      <c r="D815" s="32"/>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32"/>
      <c r="D816" s="32"/>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32"/>
      <c r="D817" s="32"/>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32"/>
      <c r="D818" s="32"/>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32"/>
      <c r="D819" s="32"/>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32"/>
      <c r="D820" s="32"/>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32"/>
      <c r="D821" s="32"/>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32"/>
      <c r="D822" s="32"/>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32"/>
      <c r="D823" s="32"/>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32"/>
      <c r="D824" s="32"/>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32"/>
      <c r="D825" s="32"/>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32"/>
      <c r="D826" s="32"/>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32"/>
      <c r="D827" s="32"/>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32"/>
      <c r="D828" s="32"/>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32"/>
      <c r="D829" s="32"/>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32"/>
      <c r="D830" s="32"/>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32"/>
      <c r="D831" s="32"/>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32"/>
      <c r="D832" s="32"/>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32"/>
      <c r="D833" s="32"/>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32"/>
      <c r="D834" s="32"/>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32"/>
      <c r="D835" s="32"/>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32"/>
      <c r="D836" s="32"/>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32"/>
      <c r="D837" s="32"/>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32"/>
      <c r="D838" s="32"/>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32"/>
      <c r="D839" s="32"/>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32"/>
      <c r="D840" s="32"/>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32"/>
      <c r="D841" s="32"/>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32"/>
      <c r="D842" s="32"/>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32"/>
      <c r="D843" s="32"/>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32"/>
      <c r="D844" s="32"/>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32"/>
      <c r="D845" s="32"/>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32"/>
      <c r="D846" s="32"/>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32"/>
      <c r="D847" s="32"/>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32"/>
      <c r="D848" s="32"/>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32"/>
      <c r="D849" s="32"/>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32"/>
      <c r="D850" s="32"/>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32"/>
      <c r="D851" s="32"/>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32"/>
      <c r="D852" s="32"/>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32"/>
      <c r="D853" s="32"/>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32"/>
      <c r="D854" s="32"/>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32"/>
      <c r="D855" s="32"/>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32"/>
      <c r="D856" s="32"/>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32"/>
      <c r="D857" s="32"/>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32"/>
      <c r="D858" s="32"/>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32"/>
      <c r="D859" s="32"/>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32"/>
      <c r="D860" s="32"/>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32"/>
      <c r="D861" s="32"/>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32"/>
      <c r="D862" s="32"/>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32"/>
      <c r="D863" s="32"/>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32"/>
      <c r="D864" s="32"/>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32"/>
      <c r="D865" s="32"/>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32"/>
      <c r="D866" s="32"/>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32"/>
      <c r="D867" s="32"/>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32"/>
      <c r="D868" s="32"/>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32"/>
      <c r="D869" s="32"/>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32"/>
      <c r="D870" s="32"/>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32"/>
      <c r="D871" s="32"/>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32"/>
      <c r="D872" s="32"/>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32"/>
      <c r="D873" s="32"/>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32"/>
      <c r="D874" s="32"/>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32"/>
      <c r="D875" s="32"/>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32"/>
      <c r="D876" s="32"/>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32"/>
      <c r="D877" s="32"/>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32"/>
      <c r="D878" s="32"/>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32"/>
      <c r="D879" s="32"/>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32"/>
      <c r="D880" s="32"/>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32"/>
      <c r="D881" s="32"/>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32"/>
      <c r="D882" s="32"/>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32"/>
      <c r="D883" s="32"/>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32"/>
      <c r="D884" s="32"/>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32"/>
      <c r="D885" s="32"/>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32"/>
      <c r="D886" s="32"/>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32"/>
      <c r="D887" s="32"/>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32"/>
      <c r="D888" s="32"/>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32"/>
      <c r="D889" s="32"/>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32"/>
      <c r="D890" s="32"/>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32"/>
      <c r="D891" s="32"/>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32"/>
      <c r="D892" s="32"/>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32"/>
      <c r="D893" s="32"/>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32"/>
      <c r="D894" s="32"/>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32"/>
      <c r="D895" s="32"/>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32"/>
      <c r="D896" s="32"/>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32"/>
      <c r="D897" s="32"/>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32"/>
      <c r="D898" s="32"/>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32"/>
      <c r="D899" s="32"/>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32"/>
      <c r="D900" s="32"/>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32"/>
      <c r="D901" s="32"/>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32"/>
      <c r="D902" s="32"/>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32"/>
      <c r="D903" s="32"/>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32"/>
      <c r="D904" s="32"/>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32"/>
      <c r="D905" s="32"/>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32"/>
      <c r="D906" s="32"/>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32"/>
      <c r="D907" s="32"/>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32"/>
      <c r="D908" s="32"/>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32"/>
      <c r="D909" s="32"/>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32"/>
      <c r="D910" s="32"/>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32"/>
      <c r="D911" s="32"/>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32"/>
      <c r="D912" s="32"/>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32"/>
      <c r="D913" s="32"/>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32"/>
      <c r="D914" s="32"/>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32"/>
      <c r="D915" s="32"/>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32"/>
      <c r="D916" s="32"/>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32"/>
      <c r="D917" s="32"/>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32"/>
      <c r="D918" s="32"/>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32"/>
      <c r="D919" s="32"/>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32"/>
      <c r="D920" s="32"/>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32"/>
      <c r="D921" s="32"/>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32"/>
      <c r="D922" s="32"/>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32"/>
      <c r="D923" s="32"/>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32"/>
      <c r="D924" s="32"/>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32"/>
      <c r="D925" s="32"/>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32"/>
      <c r="D926" s="32"/>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32"/>
      <c r="D927" s="32"/>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32"/>
      <c r="D928" s="32"/>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32"/>
      <c r="D929" s="32"/>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32"/>
      <c r="D930" s="32"/>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32"/>
      <c r="D931" s="32"/>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32"/>
      <c r="D932" s="32"/>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32"/>
      <c r="D933" s="32"/>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32"/>
      <c r="D934" s="32"/>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32"/>
      <c r="D935" s="32"/>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32"/>
      <c r="D936" s="32"/>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32"/>
      <c r="D937" s="32"/>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32"/>
      <c r="D938" s="32"/>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32"/>
      <c r="D939" s="32"/>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32"/>
      <c r="D940" s="32"/>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32"/>
      <c r="D941" s="32"/>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32"/>
      <c r="D942" s="32"/>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32"/>
      <c r="D943" s="32"/>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32"/>
      <c r="D944" s="32"/>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32"/>
      <c r="D945" s="32"/>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32"/>
      <c r="D946" s="32"/>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32"/>
      <c r="D947" s="32"/>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32"/>
      <c r="D948" s="32"/>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32"/>
      <c r="D949" s="32"/>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32"/>
      <c r="D950" s="32"/>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32"/>
      <c r="D951" s="32"/>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32"/>
      <c r="D952" s="32"/>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32"/>
      <c r="D953" s="32"/>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32"/>
      <c r="D954" s="32"/>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32"/>
      <c r="D955" s="32"/>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32"/>
      <c r="D956" s="32"/>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32"/>
      <c r="D957" s="32"/>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32"/>
      <c r="D958" s="32"/>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32"/>
      <c r="D959" s="32"/>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32"/>
      <c r="D960" s="32"/>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32"/>
      <c r="D961" s="32"/>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32"/>
      <c r="D962" s="32"/>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32"/>
      <c r="D963" s="32"/>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32"/>
      <c r="D964" s="32"/>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32"/>
      <c r="D965" s="32"/>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32"/>
      <c r="D966" s="32"/>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32"/>
      <c r="D967" s="32"/>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32"/>
      <c r="D968" s="32"/>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32"/>
      <c r="D969" s="32"/>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32"/>
      <c r="D970" s="32"/>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32"/>
      <c r="D971" s="32"/>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32"/>
      <c r="D972" s="32"/>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32"/>
      <c r="D973" s="32"/>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32"/>
      <c r="D974" s="32"/>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32"/>
      <c r="D975" s="32"/>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32"/>
      <c r="D976" s="32"/>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32"/>
      <c r="D977" s="32"/>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32"/>
      <c r="D978" s="32"/>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32"/>
      <c r="D979" s="32"/>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32"/>
      <c r="D980" s="32"/>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32"/>
      <c r="D981" s="32"/>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32"/>
      <c r="D982" s="32"/>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32"/>
      <c r="D983" s="32"/>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32"/>
      <c r="D984" s="32"/>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32"/>
      <c r="D985" s="32"/>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32"/>
      <c r="D986" s="32"/>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32"/>
      <c r="D987" s="32"/>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32"/>
      <c r="D988" s="32"/>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32"/>
      <c r="D989" s="32"/>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32"/>
      <c r="D990" s="32"/>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32"/>
      <c r="D991" s="32"/>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32"/>
      <c r="D992" s="32"/>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32"/>
      <c r="D993" s="32"/>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32"/>
      <c r="D994" s="32"/>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32"/>
      <c r="D995" s="32"/>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32"/>
      <c r="D996" s="32"/>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32"/>
      <c r="D997" s="32"/>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32"/>
      <c r="D998" s="32"/>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32"/>
      <c r="D999" s="32"/>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32"/>
      <c r="D1000" s="32"/>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C1:E5"/>
  </mergeCells>
  <printOptions/>
  <pageMargins bottom="0.75" footer="0.0" header="0.0" left="0.7" right="0.7" top="0.75"/>
  <pageSetup scale="6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27.43"/>
    <col customWidth="1" min="3" max="3" width="12.43"/>
    <col customWidth="1" min="4" max="4" width="13.43"/>
    <col customWidth="1" min="5" max="5" width="12.43"/>
    <col customWidth="1" min="6" max="6" width="10.14"/>
    <col customWidth="1" min="7" max="26" width="8.86"/>
  </cols>
  <sheetData>
    <row r="1">
      <c r="A1" s="33" t="s">
        <v>34</v>
      </c>
      <c r="B1" s="34"/>
      <c r="C1" s="34"/>
      <c r="D1" s="34"/>
      <c r="E1" s="34"/>
      <c r="F1" s="35"/>
      <c r="G1" s="36"/>
      <c r="H1" s="36"/>
      <c r="I1" s="36"/>
      <c r="J1" s="36"/>
      <c r="K1" s="36"/>
      <c r="L1" s="36"/>
      <c r="M1" s="36"/>
      <c r="N1" s="36"/>
      <c r="O1" s="36"/>
      <c r="P1" s="36"/>
      <c r="Q1" s="36"/>
      <c r="R1" s="36"/>
      <c r="S1" s="36"/>
      <c r="T1" s="36"/>
      <c r="U1" s="36"/>
      <c r="V1" s="36"/>
      <c r="W1" s="36"/>
      <c r="X1" s="36"/>
      <c r="Y1" s="36"/>
      <c r="Z1" s="36"/>
    </row>
    <row r="2">
      <c r="A2" s="37" t="s">
        <v>35</v>
      </c>
      <c r="B2" s="38"/>
      <c r="C2" s="39" t="s">
        <v>36</v>
      </c>
      <c r="D2" s="40"/>
      <c r="E2" s="41"/>
      <c r="F2" s="42"/>
      <c r="G2" s="36"/>
      <c r="H2" s="36"/>
      <c r="I2" s="36"/>
      <c r="J2" s="36"/>
      <c r="K2" s="36"/>
      <c r="L2" s="36"/>
      <c r="M2" s="36"/>
      <c r="N2" s="36"/>
      <c r="O2" s="36"/>
      <c r="P2" s="36"/>
      <c r="Q2" s="36"/>
      <c r="R2" s="36"/>
      <c r="S2" s="36"/>
      <c r="T2" s="36"/>
      <c r="U2" s="36"/>
      <c r="V2" s="36"/>
      <c r="W2" s="36"/>
      <c r="X2" s="36"/>
      <c r="Y2" s="36"/>
      <c r="Z2" s="36"/>
    </row>
    <row r="3">
      <c r="A3" s="43" t="s">
        <v>37</v>
      </c>
      <c r="B3" s="44"/>
      <c r="C3" s="45"/>
      <c r="D3" s="46"/>
      <c r="E3" s="47"/>
      <c r="F3" s="48"/>
      <c r="G3" s="36"/>
      <c r="H3" s="36"/>
      <c r="I3" s="36"/>
      <c r="J3" s="36"/>
      <c r="K3" s="36"/>
      <c r="L3" s="36"/>
      <c r="M3" s="36"/>
      <c r="N3" s="36"/>
      <c r="O3" s="36"/>
      <c r="P3" s="36"/>
      <c r="Q3" s="36"/>
      <c r="R3" s="36"/>
      <c r="S3" s="36"/>
      <c r="T3" s="36"/>
      <c r="U3" s="36"/>
      <c r="V3" s="36"/>
      <c r="W3" s="36"/>
      <c r="X3" s="36"/>
      <c r="Y3" s="36"/>
      <c r="Z3" s="36"/>
    </row>
    <row r="4">
      <c r="A4" s="49" t="s">
        <v>38</v>
      </c>
      <c r="B4" s="50" t="s">
        <v>39</v>
      </c>
      <c r="C4" s="50" t="s">
        <v>40</v>
      </c>
      <c r="D4" s="50" t="s">
        <v>41</v>
      </c>
      <c r="E4" s="50" t="s">
        <v>42</v>
      </c>
      <c r="F4" s="51" t="s">
        <v>43</v>
      </c>
      <c r="G4" s="36"/>
      <c r="H4" s="36"/>
      <c r="I4" s="36"/>
      <c r="J4" s="36"/>
      <c r="K4" s="36"/>
      <c r="L4" s="36"/>
      <c r="M4" s="36"/>
      <c r="N4" s="36"/>
      <c r="O4" s="36"/>
      <c r="P4" s="36"/>
      <c r="Q4" s="36"/>
      <c r="R4" s="36"/>
      <c r="S4" s="36"/>
      <c r="T4" s="36"/>
      <c r="U4" s="36"/>
      <c r="V4" s="36"/>
      <c r="W4" s="36"/>
      <c r="X4" s="36"/>
      <c r="Y4" s="36"/>
      <c r="Z4" s="36"/>
    </row>
    <row r="5">
      <c r="A5" s="52"/>
      <c r="B5" s="53"/>
      <c r="C5" s="53"/>
      <c r="D5" s="53"/>
      <c r="E5" s="53"/>
      <c r="F5" s="54"/>
      <c r="G5" s="36"/>
      <c r="H5" s="36"/>
      <c r="I5" s="36"/>
      <c r="J5" s="36"/>
      <c r="K5" s="36"/>
      <c r="L5" s="36"/>
      <c r="M5" s="36"/>
      <c r="N5" s="36"/>
      <c r="O5" s="36"/>
      <c r="P5" s="36"/>
      <c r="Q5" s="36"/>
      <c r="R5" s="36"/>
      <c r="S5" s="36"/>
      <c r="T5" s="36"/>
      <c r="U5" s="36"/>
      <c r="V5" s="36"/>
      <c r="W5" s="36"/>
      <c r="X5" s="36"/>
      <c r="Y5" s="36"/>
      <c r="Z5" s="36"/>
    </row>
    <row r="6">
      <c r="A6" s="55">
        <v>1.0</v>
      </c>
      <c r="B6" s="56" t="s">
        <v>15</v>
      </c>
      <c r="C6" s="56">
        <f>'ELEC  BOQ'!H1400</f>
        <v>4715431</v>
      </c>
      <c r="D6" s="56">
        <f>'ELEC  BOQ'!I1400</f>
        <v>960923</v>
      </c>
      <c r="E6" s="56">
        <f t="shared" ref="E6:E10" si="1">SUM(C6:D6)</f>
        <v>5676354</v>
      </c>
      <c r="F6" s="57"/>
      <c r="G6" s="36"/>
      <c r="H6" s="36"/>
      <c r="I6" s="36"/>
      <c r="J6" s="36"/>
      <c r="K6" s="36"/>
      <c r="L6" s="36"/>
      <c r="M6" s="36"/>
      <c r="N6" s="36"/>
      <c r="O6" s="36"/>
      <c r="P6" s="36"/>
      <c r="Q6" s="36"/>
      <c r="R6" s="36"/>
      <c r="S6" s="36"/>
      <c r="T6" s="36"/>
      <c r="U6" s="36"/>
      <c r="V6" s="36"/>
      <c r="W6" s="36"/>
      <c r="X6" s="36"/>
      <c r="Y6" s="36"/>
      <c r="Z6" s="36"/>
    </row>
    <row r="7">
      <c r="A7" s="55">
        <f>A6+1</f>
        <v>2</v>
      </c>
      <c r="B7" s="56" t="s">
        <v>16</v>
      </c>
      <c r="C7" s="56">
        <f>'LGT BOQ'!I69</f>
        <v>0</v>
      </c>
      <c r="D7" s="56">
        <f>'LGT BOQ'!J69</f>
        <v>125849</v>
      </c>
      <c r="E7" s="56">
        <f t="shared" si="1"/>
        <v>125849</v>
      </c>
      <c r="F7" s="57"/>
      <c r="G7" s="36"/>
      <c r="H7" s="36"/>
      <c r="I7" s="36"/>
      <c r="J7" s="36"/>
      <c r="K7" s="36"/>
      <c r="L7" s="36"/>
      <c r="M7" s="36"/>
      <c r="N7" s="36"/>
      <c r="O7" s="36"/>
      <c r="P7" s="36"/>
      <c r="Q7" s="36"/>
      <c r="R7" s="36"/>
      <c r="S7" s="36"/>
      <c r="T7" s="36"/>
      <c r="U7" s="36"/>
      <c r="V7" s="36"/>
      <c r="W7" s="36"/>
      <c r="X7" s="36"/>
      <c r="Y7" s="36"/>
      <c r="Z7" s="36"/>
    </row>
    <row r="8">
      <c r="A8" s="55">
        <f>A7+1</f>
        <v>3</v>
      </c>
      <c r="B8" s="56" t="s">
        <v>18</v>
      </c>
      <c r="C8" s="56">
        <f>'HVAC BOQ'!G401</f>
        <v>3463623</v>
      </c>
      <c r="D8" s="56">
        <f>'HVAC BOQ'!H401</f>
        <v>736377</v>
      </c>
      <c r="E8" s="56">
        <f t="shared" si="1"/>
        <v>4200000</v>
      </c>
      <c r="F8" s="57"/>
      <c r="G8" s="36"/>
      <c r="H8" s="36"/>
      <c r="I8" s="36"/>
      <c r="J8" s="36"/>
      <c r="K8" s="36"/>
      <c r="L8" s="36"/>
      <c r="M8" s="36"/>
      <c r="N8" s="36"/>
      <c r="O8" s="36"/>
      <c r="P8" s="36"/>
      <c r="Q8" s="36"/>
      <c r="R8" s="36"/>
      <c r="S8" s="36"/>
      <c r="T8" s="36"/>
      <c r="U8" s="36"/>
      <c r="V8" s="36"/>
      <c r="W8" s="36"/>
      <c r="X8" s="36"/>
      <c r="Y8" s="36"/>
      <c r="Z8" s="36"/>
    </row>
    <row r="9">
      <c r="A9" s="55">
        <f t="shared" ref="A9:A10" si="2">A8+1</f>
        <v>4</v>
      </c>
      <c r="B9" s="56" t="s">
        <v>19</v>
      </c>
      <c r="C9" s="56">
        <f>'FIRE &amp; SAFETY'!G188</f>
        <v>2437564</v>
      </c>
      <c r="D9" s="56">
        <f>'FIRE &amp; SAFETY'!H188</f>
        <v>456771.6</v>
      </c>
      <c r="E9" s="56">
        <f t="shared" si="1"/>
        <v>2894335.6</v>
      </c>
      <c r="F9" s="57"/>
      <c r="G9" s="36"/>
      <c r="H9" s="36"/>
      <c r="I9" s="36"/>
      <c r="J9" s="36"/>
      <c r="K9" s="36"/>
      <c r="L9" s="36"/>
      <c r="M9" s="36"/>
      <c r="N9" s="36"/>
      <c r="O9" s="36"/>
      <c r="P9" s="36"/>
      <c r="Q9" s="36"/>
      <c r="R9" s="36"/>
      <c r="S9" s="36"/>
      <c r="T9" s="36"/>
      <c r="U9" s="36"/>
      <c r="V9" s="36"/>
      <c r="W9" s="36"/>
      <c r="X9" s="36"/>
      <c r="Y9" s="36"/>
      <c r="Z9" s="36"/>
    </row>
    <row r="10">
      <c r="A10" s="55">
        <f t="shared" si="2"/>
        <v>5</v>
      </c>
      <c r="B10" s="56" t="s">
        <v>20</v>
      </c>
      <c r="C10" s="56">
        <f>'ACS &amp; CCTV '!H88</f>
        <v>1115510</v>
      </c>
      <c r="D10" s="56">
        <f>'ACS &amp; CCTV '!I88</f>
        <v>111800</v>
      </c>
      <c r="E10" s="56">
        <f t="shared" si="1"/>
        <v>1227310</v>
      </c>
      <c r="F10" s="57"/>
      <c r="G10" s="36"/>
      <c r="H10" s="36"/>
      <c r="I10" s="36"/>
      <c r="J10" s="36"/>
      <c r="K10" s="36"/>
      <c r="L10" s="36"/>
      <c r="M10" s="36"/>
      <c r="N10" s="36"/>
      <c r="O10" s="36"/>
      <c r="P10" s="36"/>
      <c r="Q10" s="36"/>
      <c r="R10" s="36"/>
      <c r="S10" s="36"/>
      <c r="T10" s="36"/>
      <c r="U10" s="36"/>
      <c r="V10" s="36"/>
      <c r="W10" s="36"/>
      <c r="X10" s="36"/>
      <c r="Y10" s="36"/>
      <c r="Z10" s="36"/>
    </row>
    <row r="11">
      <c r="A11" s="49"/>
      <c r="B11" s="50" t="s">
        <v>44</v>
      </c>
      <c r="C11" s="50">
        <f t="shared" ref="C11:E11" si="3">SUM(C6:C10)</f>
        <v>11732128</v>
      </c>
      <c r="D11" s="50">
        <f t="shared" si="3"/>
        <v>2391720.6</v>
      </c>
      <c r="E11" s="50">
        <f t="shared" si="3"/>
        <v>14123848.6</v>
      </c>
      <c r="F11" s="51"/>
      <c r="G11" s="36"/>
      <c r="H11" s="36"/>
      <c r="I11" s="36"/>
      <c r="J11" s="36"/>
      <c r="K11" s="36"/>
      <c r="L11" s="36"/>
      <c r="M11" s="36"/>
      <c r="N11" s="36"/>
      <c r="O11" s="36"/>
      <c r="P11" s="36"/>
      <c r="Q11" s="36"/>
      <c r="R11" s="36"/>
      <c r="S11" s="36"/>
      <c r="T11" s="36"/>
      <c r="U11" s="36"/>
      <c r="V11" s="36"/>
      <c r="W11" s="36"/>
      <c r="X11" s="36"/>
      <c r="Y11" s="36"/>
      <c r="Z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sheetData>
  <mergeCells count="5">
    <mergeCell ref="A1:F1"/>
    <mergeCell ref="A2:B2"/>
    <mergeCell ref="D2:F2"/>
    <mergeCell ref="A3:B3"/>
    <mergeCell ref="D3:F3"/>
  </mergeCells>
  <printOptions/>
  <pageMargins bottom="0.75" footer="0.0" header="0.0" left="0.7" right="0.7" top="0.75"/>
  <pageSetup scale="5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8.57"/>
    <col customWidth="1" min="3" max="26" width="9.43"/>
  </cols>
  <sheetData>
    <row r="1" ht="14.25" customHeight="1">
      <c r="A1" s="58" t="s">
        <v>45</v>
      </c>
      <c r="B1" s="59"/>
      <c r="C1" s="6"/>
      <c r="D1" s="6"/>
      <c r="E1" s="6"/>
      <c r="F1" s="6"/>
      <c r="G1" s="6"/>
      <c r="H1" s="6"/>
      <c r="I1" s="6"/>
      <c r="J1" s="6"/>
      <c r="K1" s="6"/>
      <c r="L1" s="6"/>
      <c r="M1" s="6"/>
      <c r="N1" s="6"/>
      <c r="O1" s="6"/>
      <c r="P1" s="6"/>
      <c r="Q1" s="6"/>
      <c r="R1" s="6"/>
      <c r="S1" s="6"/>
      <c r="T1" s="6"/>
      <c r="U1" s="6"/>
      <c r="V1" s="6"/>
      <c r="W1" s="6"/>
      <c r="X1" s="6"/>
      <c r="Y1" s="6"/>
      <c r="Z1" s="6"/>
    </row>
    <row r="2" ht="14.25" customHeight="1">
      <c r="A2" s="60"/>
      <c r="B2" s="61"/>
      <c r="C2" s="6"/>
      <c r="D2" s="6"/>
      <c r="E2" s="6"/>
      <c r="F2" s="6"/>
      <c r="G2" s="6"/>
      <c r="H2" s="6"/>
      <c r="I2" s="6"/>
      <c r="J2" s="6"/>
      <c r="K2" s="6"/>
      <c r="L2" s="6"/>
      <c r="M2" s="6"/>
      <c r="N2" s="6"/>
      <c r="O2" s="6"/>
      <c r="P2" s="6"/>
      <c r="Q2" s="6"/>
      <c r="R2" s="6"/>
      <c r="S2" s="6"/>
      <c r="T2" s="6"/>
      <c r="U2" s="6"/>
      <c r="V2" s="6"/>
      <c r="W2" s="6"/>
      <c r="X2" s="6"/>
      <c r="Y2" s="6"/>
      <c r="Z2" s="6"/>
    </row>
    <row r="3" ht="14.25" customHeight="1">
      <c r="A3" s="24"/>
      <c r="B3" s="62" t="s">
        <v>46</v>
      </c>
      <c r="C3" s="6"/>
      <c r="D3" s="6"/>
      <c r="E3" s="6"/>
      <c r="F3" s="6"/>
      <c r="G3" s="6"/>
      <c r="H3" s="6"/>
      <c r="I3" s="6"/>
      <c r="J3" s="6"/>
      <c r="K3" s="6"/>
      <c r="L3" s="6"/>
      <c r="M3" s="6"/>
      <c r="N3" s="6"/>
      <c r="O3" s="6"/>
      <c r="P3" s="6"/>
      <c r="Q3" s="6"/>
      <c r="R3" s="6"/>
      <c r="S3" s="6"/>
      <c r="T3" s="6"/>
      <c r="U3" s="6"/>
      <c r="V3" s="6"/>
      <c r="W3" s="6"/>
      <c r="X3" s="6"/>
      <c r="Y3" s="6"/>
      <c r="Z3" s="6"/>
    </row>
    <row r="4" ht="14.25" customHeight="1">
      <c r="A4" s="24"/>
      <c r="B4" s="62"/>
      <c r="C4" s="6"/>
      <c r="D4" s="6"/>
      <c r="E4" s="6"/>
      <c r="F4" s="6"/>
      <c r="G4" s="6"/>
      <c r="H4" s="6"/>
      <c r="I4" s="6"/>
      <c r="J4" s="6"/>
      <c r="K4" s="6"/>
      <c r="L4" s="6"/>
      <c r="M4" s="6"/>
      <c r="N4" s="6"/>
      <c r="O4" s="6"/>
      <c r="P4" s="6"/>
      <c r="Q4" s="6"/>
      <c r="R4" s="6"/>
      <c r="S4" s="6"/>
      <c r="T4" s="6"/>
      <c r="U4" s="6"/>
      <c r="V4" s="6"/>
      <c r="W4" s="6"/>
      <c r="X4" s="6"/>
      <c r="Y4" s="6"/>
      <c r="Z4" s="6"/>
    </row>
    <row r="5" ht="14.25" customHeight="1">
      <c r="A5" s="24">
        <v>1.0</v>
      </c>
      <c r="B5" s="62" t="s">
        <v>47</v>
      </c>
      <c r="C5" s="6"/>
      <c r="D5" s="6"/>
      <c r="E5" s="6"/>
      <c r="F5" s="6"/>
      <c r="G5" s="6"/>
      <c r="H5" s="6"/>
      <c r="I5" s="6"/>
      <c r="J5" s="6"/>
      <c r="K5" s="6"/>
      <c r="L5" s="6"/>
      <c r="M5" s="6"/>
      <c r="N5" s="6"/>
      <c r="O5" s="6"/>
      <c r="P5" s="6"/>
      <c r="Q5" s="6"/>
      <c r="R5" s="6"/>
      <c r="S5" s="6"/>
      <c r="T5" s="6"/>
      <c r="U5" s="6"/>
      <c r="V5" s="6"/>
      <c r="W5" s="6"/>
      <c r="X5" s="6"/>
      <c r="Y5" s="6"/>
      <c r="Z5" s="6"/>
    </row>
    <row r="6" ht="14.25" customHeight="1">
      <c r="A6" s="24">
        <f t="shared" ref="A6:A53" si="1">A5+1</f>
        <v>2</v>
      </c>
      <c r="B6" s="62" t="s">
        <v>48</v>
      </c>
      <c r="C6" s="6"/>
      <c r="D6" s="6"/>
      <c r="E6" s="6"/>
      <c r="F6" s="6"/>
      <c r="G6" s="6"/>
      <c r="H6" s="6"/>
      <c r="I6" s="6"/>
      <c r="J6" s="6"/>
      <c r="K6" s="6"/>
      <c r="L6" s="6"/>
      <c r="M6" s="6"/>
      <c r="N6" s="6"/>
      <c r="O6" s="6"/>
      <c r="P6" s="6"/>
      <c r="Q6" s="6"/>
      <c r="R6" s="6"/>
      <c r="S6" s="6"/>
      <c r="T6" s="6"/>
      <c r="U6" s="6"/>
      <c r="V6" s="6"/>
      <c r="W6" s="6"/>
      <c r="X6" s="6"/>
      <c r="Y6" s="6"/>
      <c r="Z6" s="6"/>
    </row>
    <row r="7" ht="14.25" customHeight="1">
      <c r="A7" s="24">
        <f t="shared" si="1"/>
        <v>3</v>
      </c>
      <c r="B7" s="62" t="s">
        <v>49</v>
      </c>
      <c r="C7" s="6"/>
      <c r="D7" s="6"/>
      <c r="E7" s="6"/>
      <c r="F7" s="6"/>
      <c r="G7" s="6"/>
      <c r="H7" s="6"/>
      <c r="I7" s="6"/>
      <c r="J7" s="6"/>
      <c r="K7" s="6"/>
      <c r="L7" s="6"/>
      <c r="M7" s="6"/>
      <c r="N7" s="6"/>
      <c r="O7" s="6"/>
      <c r="P7" s="6"/>
      <c r="Q7" s="6"/>
      <c r="R7" s="6"/>
      <c r="S7" s="6"/>
      <c r="T7" s="6"/>
      <c r="U7" s="6"/>
      <c r="V7" s="6"/>
      <c r="W7" s="6"/>
      <c r="X7" s="6"/>
      <c r="Y7" s="6"/>
      <c r="Z7" s="6"/>
    </row>
    <row r="8" ht="14.25" customHeight="1">
      <c r="A8" s="24">
        <f t="shared" si="1"/>
        <v>4</v>
      </c>
      <c r="B8" s="62" t="s">
        <v>50</v>
      </c>
      <c r="C8" s="6"/>
      <c r="D8" s="6"/>
      <c r="E8" s="6"/>
      <c r="F8" s="6"/>
      <c r="G8" s="6"/>
      <c r="H8" s="6"/>
      <c r="I8" s="6"/>
      <c r="J8" s="6"/>
      <c r="K8" s="6"/>
      <c r="L8" s="6"/>
      <c r="M8" s="6"/>
      <c r="N8" s="6"/>
      <c r="O8" s="6"/>
      <c r="P8" s="6"/>
      <c r="Q8" s="6"/>
      <c r="R8" s="6"/>
      <c r="S8" s="6"/>
      <c r="T8" s="6"/>
      <c r="U8" s="6"/>
      <c r="V8" s="6"/>
      <c r="W8" s="6"/>
      <c r="X8" s="6"/>
      <c r="Y8" s="6"/>
      <c r="Z8" s="6"/>
    </row>
    <row r="9" ht="14.25" customHeight="1">
      <c r="A9" s="24">
        <f t="shared" si="1"/>
        <v>5</v>
      </c>
      <c r="B9" s="62" t="s">
        <v>51</v>
      </c>
      <c r="C9" s="6"/>
      <c r="D9" s="6"/>
      <c r="E9" s="6"/>
      <c r="F9" s="6"/>
      <c r="G9" s="6"/>
      <c r="H9" s="6"/>
      <c r="I9" s="6"/>
      <c r="J9" s="6"/>
      <c r="K9" s="6"/>
      <c r="L9" s="6"/>
      <c r="M9" s="6"/>
      <c r="N9" s="6"/>
      <c r="O9" s="6"/>
      <c r="P9" s="6"/>
      <c r="Q9" s="6"/>
      <c r="R9" s="6"/>
      <c r="S9" s="6"/>
      <c r="T9" s="6"/>
      <c r="U9" s="6"/>
      <c r="V9" s="6"/>
      <c r="W9" s="6"/>
      <c r="X9" s="6"/>
      <c r="Y9" s="6"/>
      <c r="Z9" s="6"/>
    </row>
    <row r="10" ht="14.25" customHeight="1">
      <c r="A10" s="24">
        <f t="shared" si="1"/>
        <v>6</v>
      </c>
      <c r="B10" s="62" t="s">
        <v>52</v>
      </c>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24">
        <f t="shared" si="1"/>
        <v>7</v>
      </c>
      <c r="B11" s="62" t="s">
        <v>53</v>
      </c>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24">
        <f t="shared" si="1"/>
        <v>8</v>
      </c>
      <c r="B12" s="62" t="s">
        <v>54</v>
      </c>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24">
        <f t="shared" si="1"/>
        <v>9</v>
      </c>
      <c r="B13" s="62" t="s">
        <v>55</v>
      </c>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24">
        <f t="shared" si="1"/>
        <v>10</v>
      </c>
      <c r="B14" s="62" t="s">
        <v>56</v>
      </c>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24">
        <f t="shared" si="1"/>
        <v>11</v>
      </c>
      <c r="B15" s="62" t="s">
        <v>57</v>
      </c>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24">
        <f t="shared" si="1"/>
        <v>12</v>
      </c>
      <c r="B16" s="62" t="s">
        <v>58</v>
      </c>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24">
        <f t="shared" si="1"/>
        <v>13</v>
      </c>
      <c r="B17" s="62" t="s">
        <v>59</v>
      </c>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24">
        <f t="shared" si="1"/>
        <v>14</v>
      </c>
      <c r="B18" s="62" t="s">
        <v>60</v>
      </c>
      <c r="C18" s="6"/>
      <c r="D18" s="6"/>
      <c r="E18" s="6"/>
      <c r="F18" s="6"/>
      <c r="G18" s="6"/>
      <c r="H18" s="6"/>
      <c r="I18" s="6"/>
      <c r="J18" s="6"/>
      <c r="K18" s="6"/>
      <c r="L18" s="6"/>
      <c r="M18" s="6"/>
      <c r="N18" s="6"/>
      <c r="O18" s="6"/>
      <c r="P18" s="6"/>
      <c r="Q18" s="6"/>
      <c r="R18" s="6"/>
      <c r="S18" s="6"/>
      <c r="T18" s="6"/>
      <c r="U18" s="6"/>
      <c r="V18" s="6"/>
      <c r="W18" s="6"/>
      <c r="X18" s="6"/>
      <c r="Y18" s="6"/>
      <c r="Z18" s="6"/>
    </row>
    <row r="19" ht="14.25" customHeight="1">
      <c r="A19" s="24">
        <f t="shared" si="1"/>
        <v>15</v>
      </c>
      <c r="B19" s="62" t="s">
        <v>61</v>
      </c>
      <c r="C19" s="6"/>
      <c r="D19" s="6"/>
      <c r="E19" s="6"/>
      <c r="F19" s="6"/>
      <c r="G19" s="6"/>
      <c r="H19" s="6"/>
      <c r="I19" s="6"/>
      <c r="J19" s="6"/>
      <c r="K19" s="6"/>
      <c r="L19" s="6"/>
      <c r="M19" s="6"/>
      <c r="N19" s="6"/>
      <c r="O19" s="6"/>
      <c r="P19" s="6"/>
      <c r="Q19" s="6"/>
      <c r="R19" s="6"/>
      <c r="S19" s="6"/>
      <c r="T19" s="6"/>
      <c r="U19" s="6"/>
      <c r="V19" s="6"/>
      <c r="W19" s="6"/>
      <c r="X19" s="6"/>
      <c r="Y19" s="6"/>
      <c r="Z19" s="6"/>
    </row>
    <row r="20" ht="14.25" customHeight="1">
      <c r="A20" s="24">
        <f t="shared" si="1"/>
        <v>16</v>
      </c>
      <c r="B20" s="62" t="s">
        <v>62</v>
      </c>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24">
        <f t="shared" si="1"/>
        <v>17</v>
      </c>
      <c r="B21" s="62" t="s">
        <v>63</v>
      </c>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24">
        <f t="shared" si="1"/>
        <v>18</v>
      </c>
      <c r="B22" s="62" t="s">
        <v>64</v>
      </c>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24">
        <f t="shared" si="1"/>
        <v>19</v>
      </c>
      <c r="B23" s="62" t="s">
        <v>65</v>
      </c>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24">
        <f t="shared" si="1"/>
        <v>20</v>
      </c>
      <c r="B24" s="62"/>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24">
        <f t="shared" si="1"/>
        <v>21</v>
      </c>
      <c r="B25" s="62" t="s">
        <v>66</v>
      </c>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24">
        <f t="shared" si="1"/>
        <v>22</v>
      </c>
      <c r="B26" s="62" t="s">
        <v>67</v>
      </c>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24">
        <f t="shared" si="1"/>
        <v>23</v>
      </c>
      <c r="B27" s="62" t="s">
        <v>68</v>
      </c>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24">
        <f t="shared" si="1"/>
        <v>24</v>
      </c>
      <c r="B28" s="62" t="s">
        <v>69</v>
      </c>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24">
        <f t="shared" si="1"/>
        <v>25</v>
      </c>
      <c r="B29" s="62" t="s">
        <v>70</v>
      </c>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24">
        <f t="shared" si="1"/>
        <v>26</v>
      </c>
      <c r="B30" s="62" t="s">
        <v>71</v>
      </c>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24">
        <f t="shared" si="1"/>
        <v>27</v>
      </c>
      <c r="B31" s="62" t="s">
        <v>72</v>
      </c>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24">
        <f t="shared" si="1"/>
        <v>28</v>
      </c>
      <c r="B32" s="62" t="s">
        <v>73</v>
      </c>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24">
        <f t="shared" si="1"/>
        <v>29</v>
      </c>
      <c r="B33" s="62" t="s">
        <v>74</v>
      </c>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24">
        <f t="shared" si="1"/>
        <v>30</v>
      </c>
      <c r="B34" s="62" t="s">
        <v>75</v>
      </c>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24">
        <f t="shared" si="1"/>
        <v>31</v>
      </c>
      <c r="B35" s="62" t="s">
        <v>76</v>
      </c>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24">
        <f t="shared" si="1"/>
        <v>32</v>
      </c>
      <c r="B36" s="62" t="s">
        <v>77</v>
      </c>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24">
        <f t="shared" si="1"/>
        <v>33</v>
      </c>
      <c r="B37" s="62" t="s">
        <v>78</v>
      </c>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24">
        <f t="shared" si="1"/>
        <v>34</v>
      </c>
      <c r="B38" s="62" t="s">
        <v>79</v>
      </c>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24">
        <f t="shared" si="1"/>
        <v>35</v>
      </c>
      <c r="B39" s="62" t="s">
        <v>80</v>
      </c>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24">
        <f t="shared" si="1"/>
        <v>36</v>
      </c>
      <c r="B40" s="62" t="s">
        <v>81</v>
      </c>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24">
        <f t="shared" si="1"/>
        <v>37</v>
      </c>
      <c r="B41" s="62" t="s">
        <v>82</v>
      </c>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24">
        <f t="shared" si="1"/>
        <v>38</v>
      </c>
      <c r="B42" s="62" t="s">
        <v>83</v>
      </c>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24">
        <f t="shared" si="1"/>
        <v>39</v>
      </c>
      <c r="B43" s="62" t="s">
        <v>84</v>
      </c>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24">
        <f t="shared" si="1"/>
        <v>40</v>
      </c>
      <c r="B44" s="62" t="s">
        <v>85</v>
      </c>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24">
        <f t="shared" si="1"/>
        <v>41</v>
      </c>
      <c r="B45" s="62" t="s">
        <v>86</v>
      </c>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24">
        <f t="shared" si="1"/>
        <v>42</v>
      </c>
      <c r="B46" s="62" t="s">
        <v>87</v>
      </c>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24">
        <f t="shared" si="1"/>
        <v>43</v>
      </c>
      <c r="B47" s="62" t="s">
        <v>88</v>
      </c>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24">
        <f t="shared" si="1"/>
        <v>44</v>
      </c>
      <c r="B48" s="62" t="s">
        <v>89</v>
      </c>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24">
        <f t="shared" si="1"/>
        <v>45</v>
      </c>
      <c r="B49" s="62" t="s">
        <v>90</v>
      </c>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24">
        <f t="shared" si="1"/>
        <v>46</v>
      </c>
      <c r="B50" s="62" t="s">
        <v>91</v>
      </c>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24">
        <f t="shared" si="1"/>
        <v>47</v>
      </c>
      <c r="B51" s="62" t="s">
        <v>92</v>
      </c>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24">
        <f t="shared" si="1"/>
        <v>48</v>
      </c>
      <c r="B52" s="62" t="s">
        <v>93</v>
      </c>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3">
        <f t="shared" si="1"/>
        <v>49</v>
      </c>
      <c r="B53" s="64" t="s">
        <v>94</v>
      </c>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19"/>
      <c r="B54" s="65"/>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19"/>
      <c r="B55" s="65"/>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19"/>
      <c r="B56" s="65"/>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19"/>
      <c r="B57" s="65"/>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19"/>
      <c r="B58" s="65"/>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19"/>
      <c r="B59" s="65"/>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19"/>
      <c r="B60" s="65"/>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19"/>
      <c r="B61" s="65"/>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19"/>
      <c r="B62" s="65"/>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19"/>
      <c r="B63" s="65"/>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19"/>
      <c r="B64" s="65"/>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19"/>
      <c r="B65" s="65"/>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19"/>
      <c r="B66" s="65"/>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19"/>
      <c r="B67" s="65"/>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19"/>
      <c r="B68" s="65"/>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19"/>
      <c r="B69" s="65"/>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19"/>
      <c r="B70" s="65"/>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19"/>
      <c r="B71" s="65"/>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19"/>
      <c r="B72" s="65"/>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19"/>
      <c r="B73" s="65"/>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19"/>
      <c r="B74" s="65"/>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19"/>
      <c r="B75" s="65"/>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19"/>
      <c r="B76" s="65"/>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19"/>
      <c r="B77" s="65"/>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19"/>
      <c r="B78" s="65"/>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19"/>
      <c r="B79" s="65"/>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19"/>
      <c r="B80" s="65"/>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19"/>
      <c r="B81" s="65"/>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19"/>
      <c r="B82" s="65"/>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19"/>
      <c r="B83" s="65"/>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19"/>
      <c r="B84" s="65"/>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19"/>
      <c r="B85" s="65"/>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19"/>
      <c r="B86" s="65"/>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19"/>
      <c r="B87" s="65"/>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19"/>
      <c r="B88" s="65"/>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19"/>
      <c r="B89" s="65"/>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19"/>
      <c r="B90" s="65"/>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19"/>
      <c r="B91" s="65"/>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19"/>
      <c r="B92" s="65"/>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19"/>
      <c r="B93" s="65"/>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19"/>
      <c r="B94" s="65"/>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19"/>
      <c r="B95" s="65"/>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19"/>
      <c r="B96" s="65"/>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19"/>
      <c r="B97" s="65"/>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19"/>
      <c r="B98" s="65"/>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19"/>
      <c r="B99" s="65"/>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19"/>
      <c r="B100" s="65"/>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19"/>
      <c r="B101" s="65"/>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19"/>
      <c r="B102" s="65"/>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19"/>
      <c r="B103" s="65"/>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19"/>
      <c r="B104" s="65"/>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19"/>
      <c r="B105" s="65"/>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19"/>
      <c r="B106" s="65"/>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19"/>
      <c r="B107" s="65"/>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19"/>
      <c r="B108" s="65"/>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19"/>
      <c r="B109" s="65"/>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19"/>
      <c r="B110" s="65"/>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19"/>
      <c r="B111" s="65"/>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19"/>
      <c r="B112" s="65"/>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19"/>
      <c r="B113" s="65"/>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19"/>
      <c r="B114" s="65"/>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19"/>
      <c r="B115" s="65"/>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19"/>
      <c r="B116" s="65"/>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19"/>
      <c r="B117" s="65"/>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19"/>
      <c r="B118" s="65"/>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19"/>
      <c r="B119" s="65"/>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19"/>
      <c r="B120" s="65"/>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19"/>
      <c r="B121" s="65"/>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19"/>
      <c r="B122" s="65"/>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19"/>
      <c r="B123" s="65"/>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19"/>
      <c r="B124" s="65"/>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19"/>
      <c r="B125" s="65"/>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19"/>
      <c r="B126" s="65"/>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19"/>
      <c r="B127" s="65"/>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19"/>
      <c r="B128" s="65"/>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19"/>
      <c r="B129" s="65"/>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19"/>
      <c r="B130" s="65"/>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19"/>
      <c r="B131" s="65"/>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19"/>
      <c r="B132" s="65"/>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19"/>
      <c r="B133" s="65"/>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19"/>
      <c r="B134" s="65"/>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19"/>
      <c r="B135" s="65"/>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19"/>
      <c r="B136" s="65"/>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19"/>
      <c r="B137" s="65"/>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19"/>
      <c r="B138" s="65"/>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19"/>
      <c r="B139" s="65"/>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19"/>
      <c r="B140" s="65"/>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19"/>
      <c r="B141" s="65"/>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19"/>
      <c r="B142" s="65"/>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19"/>
      <c r="B143" s="65"/>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19"/>
      <c r="B144" s="65"/>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19"/>
      <c r="B145" s="65"/>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19"/>
      <c r="B146" s="65"/>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19"/>
      <c r="B147" s="65"/>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19"/>
      <c r="B148" s="65"/>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19"/>
      <c r="B149" s="65"/>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19"/>
      <c r="B150" s="65"/>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19"/>
      <c r="B151" s="65"/>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19"/>
      <c r="B152" s="65"/>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19"/>
      <c r="B153" s="65"/>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19"/>
      <c r="B154" s="65"/>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19"/>
      <c r="B155" s="65"/>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19"/>
      <c r="B156" s="65"/>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19"/>
      <c r="B157" s="65"/>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19"/>
      <c r="B158" s="65"/>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19"/>
      <c r="B159" s="65"/>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19"/>
      <c r="B160" s="65"/>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19"/>
      <c r="B161" s="65"/>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19"/>
      <c r="B162" s="65"/>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19"/>
      <c r="B163" s="65"/>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19"/>
      <c r="B164" s="65"/>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19"/>
      <c r="B165" s="65"/>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19"/>
      <c r="B166" s="65"/>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19"/>
      <c r="B167" s="65"/>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19"/>
      <c r="B168" s="65"/>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19"/>
      <c r="B169" s="65"/>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19"/>
      <c r="B170" s="65"/>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19"/>
      <c r="B171" s="65"/>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19"/>
      <c r="B172" s="65"/>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19"/>
      <c r="B173" s="65"/>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19"/>
      <c r="B174" s="65"/>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19"/>
      <c r="B175" s="65"/>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19"/>
      <c r="B176" s="65"/>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19"/>
      <c r="B177" s="65"/>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19"/>
      <c r="B178" s="65"/>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19"/>
      <c r="B179" s="65"/>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19"/>
      <c r="B180" s="65"/>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19"/>
      <c r="B181" s="65"/>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19"/>
      <c r="B182" s="65"/>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19"/>
      <c r="B183" s="65"/>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19"/>
      <c r="B184" s="65"/>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19"/>
      <c r="B185" s="65"/>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19"/>
      <c r="B186" s="65"/>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19"/>
      <c r="B187" s="65"/>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19"/>
      <c r="B188" s="65"/>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19"/>
      <c r="B189" s="65"/>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19"/>
      <c r="B190" s="65"/>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19"/>
      <c r="B191" s="65"/>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19"/>
      <c r="B192" s="65"/>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19"/>
      <c r="B193" s="65"/>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19"/>
      <c r="B194" s="65"/>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19"/>
      <c r="B195" s="65"/>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19"/>
      <c r="B196" s="65"/>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19"/>
      <c r="B197" s="65"/>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19"/>
      <c r="B198" s="65"/>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19"/>
      <c r="B199" s="65"/>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19"/>
      <c r="B200" s="65"/>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19"/>
      <c r="B201" s="65"/>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19"/>
      <c r="B202" s="65"/>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19"/>
      <c r="B203" s="65"/>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19"/>
      <c r="B204" s="65"/>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19"/>
      <c r="B205" s="65"/>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19"/>
      <c r="B206" s="65"/>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19"/>
      <c r="B207" s="65"/>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19"/>
      <c r="B208" s="65"/>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19"/>
      <c r="B209" s="65"/>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19"/>
      <c r="B210" s="65"/>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19"/>
      <c r="B211" s="65"/>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19"/>
      <c r="B212" s="65"/>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19"/>
      <c r="B213" s="65"/>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19"/>
      <c r="B214" s="65"/>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19"/>
      <c r="B215" s="65"/>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19"/>
      <c r="B216" s="65"/>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19"/>
      <c r="B217" s="65"/>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19"/>
      <c r="B218" s="65"/>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19"/>
      <c r="B219" s="65"/>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19"/>
      <c r="B220" s="65"/>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19"/>
      <c r="B221" s="65"/>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19"/>
      <c r="B222" s="65"/>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19"/>
      <c r="B223" s="65"/>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19"/>
      <c r="B224" s="65"/>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19"/>
      <c r="B225" s="65"/>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19"/>
      <c r="B226" s="65"/>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19"/>
      <c r="B227" s="65"/>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19"/>
      <c r="B228" s="65"/>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19"/>
      <c r="B229" s="65"/>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19"/>
      <c r="B230" s="65"/>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19"/>
      <c r="B231" s="65"/>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19"/>
      <c r="B232" s="65"/>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19"/>
      <c r="B233" s="65"/>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19"/>
      <c r="B234" s="65"/>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19"/>
      <c r="B235" s="65"/>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19"/>
      <c r="B236" s="65"/>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19"/>
      <c r="B237" s="65"/>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19"/>
      <c r="B238" s="65"/>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19"/>
      <c r="B239" s="65"/>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19"/>
      <c r="B240" s="65"/>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19"/>
      <c r="B241" s="65"/>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19"/>
      <c r="B242" s="65"/>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19"/>
      <c r="B243" s="65"/>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19"/>
      <c r="B244" s="65"/>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19"/>
      <c r="B245" s="65"/>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19"/>
      <c r="B246" s="65"/>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19"/>
      <c r="B247" s="65"/>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19"/>
      <c r="B248" s="65"/>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19"/>
      <c r="B249" s="65"/>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19"/>
      <c r="B250" s="65"/>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19"/>
      <c r="B251" s="65"/>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19"/>
      <c r="B252" s="65"/>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19"/>
      <c r="B253" s="65"/>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19"/>
      <c r="B254" s="65"/>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19"/>
      <c r="B255" s="65"/>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19"/>
      <c r="B256" s="65"/>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19"/>
      <c r="B257" s="65"/>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19"/>
      <c r="B258" s="65"/>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19"/>
      <c r="B259" s="65"/>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19"/>
      <c r="B260" s="65"/>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19"/>
      <c r="B261" s="65"/>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19"/>
      <c r="B262" s="65"/>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19"/>
      <c r="B263" s="65"/>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19"/>
      <c r="B264" s="65"/>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19"/>
      <c r="B265" s="65"/>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19"/>
      <c r="B266" s="65"/>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19"/>
      <c r="B267" s="65"/>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19"/>
      <c r="B268" s="65"/>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19"/>
      <c r="B269" s="65"/>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19"/>
      <c r="B270" s="65"/>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19"/>
      <c r="B271" s="65"/>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19"/>
      <c r="B272" s="65"/>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19"/>
      <c r="B273" s="65"/>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19"/>
      <c r="B274" s="65"/>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19"/>
      <c r="B275" s="65"/>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19"/>
      <c r="B276" s="65"/>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19"/>
      <c r="B277" s="65"/>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19"/>
      <c r="B278" s="65"/>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19"/>
      <c r="B279" s="65"/>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19"/>
      <c r="B280" s="65"/>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19"/>
      <c r="B281" s="65"/>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19"/>
      <c r="B282" s="65"/>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19"/>
      <c r="B283" s="65"/>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19"/>
      <c r="B284" s="65"/>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19"/>
      <c r="B285" s="65"/>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19"/>
      <c r="B286" s="65"/>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19"/>
      <c r="B287" s="65"/>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19"/>
      <c r="B288" s="65"/>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19"/>
      <c r="B289" s="65"/>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19"/>
      <c r="B290" s="65"/>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19"/>
      <c r="B291" s="65"/>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19"/>
      <c r="B292" s="65"/>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19"/>
      <c r="B293" s="65"/>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19"/>
      <c r="B294" s="65"/>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19"/>
      <c r="B295" s="65"/>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19"/>
      <c r="B296" s="65"/>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19"/>
      <c r="B297" s="65"/>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19"/>
      <c r="B298" s="65"/>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19"/>
      <c r="B299" s="65"/>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19"/>
      <c r="B300" s="65"/>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19"/>
      <c r="B301" s="65"/>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19"/>
      <c r="B302" s="65"/>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19"/>
      <c r="B303" s="65"/>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19"/>
      <c r="B304" s="65"/>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19"/>
      <c r="B305" s="65"/>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19"/>
      <c r="B306" s="65"/>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19"/>
      <c r="B307" s="65"/>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19"/>
      <c r="B308" s="65"/>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19"/>
      <c r="B309" s="65"/>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19"/>
      <c r="B310" s="65"/>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19"/>
      <c r="B311" s="65"/>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19"/>
      <c r="B312" s="65"/>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19"/>
      <c r="B313" s="65"/>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19"/>
      <c r="B314" s="65"/>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19"/>
      <c r="B315" s="65"/>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19"/>
      <c r="B316" s="65"/>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19"/>
      <c r="B317" s="65"/>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19"/>
      <c r="B318" s="65"/>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19"/>
      <c r="B319" s="65"/>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19"/>
      <c r="B320" s="65"/>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19"/>
      <c r="B321" s="65"/>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19"/>
      <c r="B322" s="65"/>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19"/>
      <c r="B323" s="65"/>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19"/>
      <c r="B324" s="65"/>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19"/>
      <c r="B325" s="65"/>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19"/>
      <c r="B326" s="65"/>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19"/>
      <c r="B327" s="65"/>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19"/>
      <c r="B328" s="65"/>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19"/>
      <c r="B329" s="65"/>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19"/>
      <c r="B330" s="65"/>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19"/>
      <c r="B331" s="65"/>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19"/>
      <c r="B332" s="65"/>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19"/>
      <c r="B333" s="65"/>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19"/>
      <c r="B334" s="65"/>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19"/>
      <c r="B335" s="65"/>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19"/>
      <c r="B336" s="65"/>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19"/>
      <c r="B337" s="65"/>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19"/>
      <c r="B338" s="65"/>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19"/>
      <c r="B339" s="65"/>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19"/>
      <c r="B340" s="65"/>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19"/>
      <c r="B341" s="65"/>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19"/>
      <c r="B342" s="65"/>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19"/>
      <c r="B343" s="65"/>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19"/>
      <c r="B344" s="65"/>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19"/>
      <c r="B345" s="65"/>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19"/>
      <c r="B346" s="65"/>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19"/>
      <c r="B347" s="65"/>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19"/>
      <c r="B348" s="65"/>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19"/>
      <c r="B349" s="65"/>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19"/>
      <c r="B350" s="65"/>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19"/>
      <c r="B351" s="65"/>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19"/>
      <c r="B352" s="65"/>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19"/>
      <c r="B353" s="65"/>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19"/>
      <c r="B354" s="65"/>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19"/>
      <c r="B355" s="65"/>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19"/>
      <c r="B356" s="65"/>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19"/>
      <c r="B357" s="65"/>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19"/>
      <c r="B358" s="65"/>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19"/>
      <c r="B359" s="65"/>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19"/>
      <c r="B360" s="65"/>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19"/>
      <c r="B361" s="65"/>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19"/>
      <c r="B362" s="65"/>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19"/>
      <c r="B363" s="65"/>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19"/>
      <c r="B364" s="65"/>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19"/>
      <c r="B365" s="65"/>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19"/>
      <c r="B366" s="65"/>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19"/>
      <c r="B367" s="65"/>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19"/>
      <c r="B368" s="65"/>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19"/>
      <c r="B369" s="65"/>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19"/>
      <c r="B370" s="65"/>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19"/>
      <c r="B371" s="65"/>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19"/>
      <c r="B372" s="65"/>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19"/>
      <c r="B373" s="65"/>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19"/>
      <c r="B374" s="65"/>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19"/>
      <c r="B375" s="65"/>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19"/>
      <c r="B376" s="65"/>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19"/>
      <c r="B377" s="65"/>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19"/>
      <c r="B378" s="65"/>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19"/>
      <c r="B379" s="65"/>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19"/>
      <c r="B380" s="65"/>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19"/>
      <c r="B381" s="65"/>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19"/>
      <c r="B382" s="65"/>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19"/>
      <c r="B383" s="65"/>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19"/>
      <c r="B384" s="65"/>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19"/>
      <c r="B385" s="65"/>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19"/>
      <c r="B386" s="65"/>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19"/>
      <c r="B387" s="65"/>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19"/>
      <c r="B388" s="65"/>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19"/>
      <c r="B389" s="65"/>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19"/>
      <c r="B390" s="65"/>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19"/>
      <c r="B391" s="65"/>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19"/>
      <c r="B392" s="65"/>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19"/>
      <c r="B393" s="65"/>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19"/>
      <c r="B394" s="65"/>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19"/>
      <c r="B395" s="65"/>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19"/>
      <c r="B396" s="65"/>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19"/>
      <c r="B397" s="65"/>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19"/>
      <c r="B398" s="65"/>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19"/>
      <c r="B399" s="65"/>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19"/>
      <c r="B400" s="65"/>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19"/>
      <c r="B401" s="65"/>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19"/>
      <c r="B402" s="65"/>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19"/>
      <c r="B403" s="65"/>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19"/>
      <c r="B404" s="65"/>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19"/>
      <c r="B405" s="65"/>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19"/>
      <c r="B406" s="65"/>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19"/>
      <c r="B407" s="65"/>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19"/>
      <c r="B408" s="65"/>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19"/>
      <c r="B409" s="65"/>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19"/>
      <c r="B410" s="65"/>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19"/>
      <c r="B411" s="65"/>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19"/>
      <c r="B412" s="65"/>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19"/>
      <c r="B413" s="65"/>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19"/>
      <c r="B414" s="65"/>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19"/>
      <c r="B415" s="65"/>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19"/>
      <c r="B416" s="65"/>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19"/>
      <c r="B417" s="65"/>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19"/>
      <c r="B418" s="65"/>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19"/>
      <c r="B419" s="65"/>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19"/>
      <c r="B420" s="65"/>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19"/>
      <c r="B421" s="65"/>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19"/>
      <c r="B422" s="65"/>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19"/>
      <c r="B423" s="65"/>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19"/>
      <c r="B424" s="65"/>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19"/>
      <c r="B425" s="65"/>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19"/>
      <c r="B426" s="65"/>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19"/>
      <c r="B427" s="65"/>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19"/>
      <c r="B428" s="65"/>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19"/>
      <c r="B429" s="65"/>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19"/>
      <c r="B430" s="65"/>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19"/>
      <c r="B431" s="65"/>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19"/>
      <c r="B432" s="65"/>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19"/>
      <c r="B433" s="65"/>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19"/>
      <c r="B434" s="65"/>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19"/>
      <c r="B435" s="65"/>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19"/>
      <c r="B436" s="65"/>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19"/>
      <c r="B437" s="65"/>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19"/>
      <c r="B438" s="65"/>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19"/>
      <c r="B439" s="65"/>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19"/>
      <c r="B440" s="65"/>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19"/>
      <c r="B441" s="65"/>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19"/>
      <c r="B442" s="65"/>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19"/>
      <c r="B443" s="65"/>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19"/>
      <c r="B444" s="65"/>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19"/>
      <c r="B445" s="65"/>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19"/>
      <c r="B446" s="65"/>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19"/>
      <c r="B447" s="65"/>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19"/>
      <c r="B448" s="65"/>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19"/>
      <c r="B449" s="65"/>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19"/>
      <c r="B450" s="65"/>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19"/>
      <c r="B451" s="65"/>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19"/>
      <c r="B452" s="65"/>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19"/>
      <c r="B453" s="65"/>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19"/>
      <c r="B454" s="65"/>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19"/>
      <c r="B455" s="65"/>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19"/>
      <c r="B456" s="65"/>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19"/>
      <c r="B457" s="65"/>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19"/>
      <c r="B458" s="65"/>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19"/>
      <c r="B459" s="65"/>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19"/>
      <c r="B460" s="65"/>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19"/>
      <c r="B461" s="65"/>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19"/>
      <c r="B462" s="65"/>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19"/>
      <c r="B463" s="65"/>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19"/>
      <c r="B464" s="65"/>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19"/>
      <c r="B465" s="65"/>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19"/>
      <c r="B466" s="65"/>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19"/>
      <c r="B467" s="65"/>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19"/>
      <c r="B468" s="65"/>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19"/>
      <c r="B469" s="65"/>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19"/>
      <c r="B470" s="65"/>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19"/>
      <c r="B471" s="65"/>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19"/>
      <c r="B472" s="65"/>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19"/>
      <c r="B473" s="65"/>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19"/>
      <c r="B474" s="65"/>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19"/>
      <c r="B475" s="65"/>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19"/>
      <c r="B476" s="65"/>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19"/>
      <c r="B477" s="65"/>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19"/>
      <c r="B478" s="65"/>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19"/>
      <c r="B479" s="65"/>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19"/>
      <c r="B480" s="65"/>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19"/>
      <c r="B481" s="65"/>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19"/>
      <c r="B482" s="65"/>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19"/>
      <c r="B483" s="65"/>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19"/>
      <c r="B484" s="65"/>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19"/>
      <c r="B485" s="65"/>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19"/>
      <c r="B486" s="65"/>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19"/>
      <c r="B487" s="65"/>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19"/>
      <c r="B488" s="65"/>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19"/>
      <c r="B489" s="65"/>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19"/>
      <c r="B490" s="65"/>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19"/>
      <c r="B491" s="65"/>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19"/>
      <c r="B492" s="65"/>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19"/>
      <c r="B493" s="65"/>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19"/>
      <c r="B494" s="65"/>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19"/>
      <c r="B495" s="65"/>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19"/>
      <c r="B496" s="65"/>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19"/>
      <c r="B497" s="65"/>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19"/>
      <c r="B498" s="65"/>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19"/>
      <c r="B499" s="65"/>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19"/>
      <c r="B500" s="65"/>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19"/>
      <c r="B501" s="65"/>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19"/>
      <c r="B502" s="65"/>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19"/>
      <c r="B503" s="65"/>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19"/>
      <c r="B504" s="65"/>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19"/>
      <c r="B505" s="65"/>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19"/>
      <c r="B506" s="65"/>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19"/>
      <c r="B507" s="65"/>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19"/>
      <c r="B508" s="65"/>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19"/>
      <c r="B509" s="65"/>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19"/>
      <c r="B510" s="65"/>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19"/>
      <c r="B511" s="65"/>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19"/>
      <c r="B512" s="65"/>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19"/>
      <c r="B513" s="65"/>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19"/>
      <c r="B514" s="65"/>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19"/>
      <c r="B515" s="65"/>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19"/>
      <c r="B516" s="65"/>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19"/>
      <c r="B517" s="65"/>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19"/>
      <c r="B518" s="65"/>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19"/>
      <c r="B519" s="65"/>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19"/>
      <c r="B520" s="65"/>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19"/>
      <c r="B521" s="65"/>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19"/>
      <c r="B522" s="65"/>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19"/>
      <c r="B523" s="65"/>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19"/>
      <c r="B524" s="65"/>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19"/>
      <c r="B525" s="65"/>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19"/>
      <c r="B526" s="65"/>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19"/>
      <c r="B527" s="65"/>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19"/>
      <c r="B528" s="65"/>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19"/>
      <c r="B529" s="65"/>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19"/>
      <c r="B530" s="65"/>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19"/>
      <c r="B531" s="65"/>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19"/>
      <c r="B532" s="65"/>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19"/>
      <c r="B533" s="65"/>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19"/>
      <c r="B534" s="65"/>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19"/>
      <c r="B535" s="65"/>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19"/>
      <c r="B536" s="65"/>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19"/>
      <c r="B537" s="65"/>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19"/>
      <c r="B538" s="65"/>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19"/>
      <c r="B539" s="65"/>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19"/>
      <c r="B540" s="65"/>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19"/>
      <c r="B541" s="65"/>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19"/>
      <c r="B542" s="65"/>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19"/>
      <c r="B543" s="65"/>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19"/>
      <c r="B544" s="65"/>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19"/>
      <c r="B545" s="65"/>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19"/>
      <c r="B546" s="65"/>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19"/>
      <c r="B547" s="65"/>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19"/>
      <c r="B548" s="65"/>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19"/>
      <c r="B549" s="65"/>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19"/>
      <c r="B550" s="65"/>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19"/>
      <c r="B551" s="65"/>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19"/>
      <c r="B552" s="65"/>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19"/>
      <c r="B553" s="65"/>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19"/>
      <c r="B554" s="65"/>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19"/>
      <c r="B555" s="65"/>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19"/>
      <c r="B556" s="65"/>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19"/>
      <c r="B557" s="65"/>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19"/>
      <c r="B558" s="65"/>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19"/>
      <c r="B559" s="65"/>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19"/>
      <c r="B560" s="65"/>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19"/>
      <c r="B561" s="65"/>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19"/>
      <c r="B562" s="65"/>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19"/>
      <c r="B563" s="65"/>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19"/>
      <c r="B564" s="65"/>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19"/>
      <c r="B565" s="65"/>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19"/>
      <c r="B566" s="65"/>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19"/>
      <c r="B567" s="65"/>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19"/>
      <c r="B568" s="65"/>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19"/>
      <c r="B569" s="65"/>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19"/>
      <c r="B570" s="65"/>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19"/>
      <c r="B571" s="65"/>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19"/>
      <c r="B572" s="65"/>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19"/>
      <c r="B573" s="65"/>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19"/>
      <c r="B574" s="65"/>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19"/>
      <c r="B575" s="65"/>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19"/>
      <c r="B576" s="65"/>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19"/>
      <c r="B577" s="65"/>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19"/>
      <c r="B578" s="65"/>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19"/>
      <c r="B579" s="65"/>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19"/>
      <c r="B580" s="65"/>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19"/>
      <c r="B581" s="65"/>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19"/>
      <c r="B582" s="65"/>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19"/>
      <c r="B583" s="65"/>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19"/>
      <c r="B584" s="65"/>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19"/>
      <c r="B585" s="65"/>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19"/>
      <c r="B586" s="65"/>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19"/>
      <c r="B587" s="65"/>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19"/>
      <c r="B588" s="65"/>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19"/>
      <c r="B589" s="65"/>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19"/>
      <c r="B590" s="65"/>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19"/>
      <c r="B591" s="65"/>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19"/>
      <c r="B592" s="65"/>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19"/>
      <c r="B593" s="65"/>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19"/>
      <c r="B594" s="65"/>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19"/>
      <c r="B595" s="65"/>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19"/>
      <c r="B596" s="65"/>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19"/>
      <c r="B597" s="65"/>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19"/>
      <c r="B598" s="65"/>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19"/>
      <c r="B599" s="65"/>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19"/>
      <c r="B600" s="65"/>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19"/>
      <c r="B601" s="65"/>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19"/>
      <c r="B602" s="65"/>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19"/>
      <c r="B603" s="65"/>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19"/>
      <c r="B604" s="65"/>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19"/>
      <c r="B605" s="65"/>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19"/>
      <c r="B606" s="65"/>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19"/>
      <c r="B607" s="65"/>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19"/>
      <c r="B608" s="65"/>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19"/>
      <c r="B609" s="65"/>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19"/>
      <c r="B610" s="65"/>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19"/>
      <c r="B611" s="65"/>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19"/>
      <c r="B612" s="65"/>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19"/>
      <c r="B613" s="65"/>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19"/>
      <c r="B614" s="65"/>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19"/>
      <c r="B615" s="65"/>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19"/>
      <c r="B616" s="65"/>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19"/>
      <c r="B617" s="65"/>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19"/>
      <c r="B618" s="65"/>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19"/>
      <c r="B619" s="65"/>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19"/>
      <c r="B620" s="65"/>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19"/>
      <c r="B621" s="65"/>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19"/>
      <c r="B622" s="65"/>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19"/>
      <c r="B623" s="65"/>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19"/>
      <c r="B624" s="65"/>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19"/>
      <c r="B625" s="65"/>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19"/>
      <c r="B626" s="65"/>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19"/>
      <c r="B627" s="65"/>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19"/>
      <c r="B628" s="65"/>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19"/>
      <c r="B629" s="65"/>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19"/>
      <c r="B630" s="65"/>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19"/>
      <c r="B631" s="65"/>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19"/>
      <c r="B632" s="65"/>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19"/>
      <c r="B633" s="65"/>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19"/>
      <c r="B634" s="65"/>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19"/>
      <c r="B635" s="65"/>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19"/>
      <c r="B636" s="65"/>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19"/>
      <c r="B637" s="65"/>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19"/>
      <c r="B638" s="65"/>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19"/>
      <c r="B639" s="65"/>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19"/>
      <c r="B640" s="65"/>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19"/>
      <c r="B641" s="65"/>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19"/>
      <c r="B642" s="65"/>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19"/>
      <c r="B643" s="65"/>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19"/>
      <c r="B644" s="65"/>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19"/>
      <c r="B645" s="65"/>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19"/>
      <c r="B646" s="65"/>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19"/>
      <c r="B647" s="65"/>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19"/>
      <c r="B648" s="65"/>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19"/>
      <c r="B649" s="65"/>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19"/>
      <c r="B650" s="65"/>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19"/>
      <c r="B651" s="65"/>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19"/>
      <c r="B652" s="65"/>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19"/>
      <c r="B653" s="65"/>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19"/>
      <c r="B654" s="65"/>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19"/>
      <c r="B655" s="65"/>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19"/>
      <c r="B656" s="65"/>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19"/>
      <c r="B657" s="65"/>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19"/>
      <c r="B658" s="65"/>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19"/>
      <c r="B659" s="65"/>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19"/>
      <c r="B660" s="65"/>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19"/>
      <c r="B661" s="65"/>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19"/>
      <c r="B662" s="65"/>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19"/>
      <c r="B663" s="65"/>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19"/>
      <c r="B664" s="65"/>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19"/>
      <c r="B665" s="65"/>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19"/>
      <c r="B666" s="65"/>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19"/>
      <c r="B667" s="65"/>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19"/>
      <c r="B668" s="65"/>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19"/>
      <c r="B669" s="65"/>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19"/>
      <c r="B670" s="65"/>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19"/>
      <c r="B671" s="65"/>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19"/>
      <c r="B672" s="65"/>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19"/>
      <c r="B673" s="65"/>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19"/>
      <c r="B674" s="65"/>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19"/>
      <c r="B675" s="65"/>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19"/>
      <c r="B676" s="65"/>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19"/>
      <c r="B677" s="65"/>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19"/>
      <c r="B678" s="65"/>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19"/>
      <c r="B679" s="65"/>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19"/>
      <c r="B680" s="65"/>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19"/>
      <c r="B681" s="65"/>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19"/>
      <c r="B682" s="65"/>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19"/>
      <c r="B683" s="65"/>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19"/>
      <c r="B684" s="65"/>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19"/>
      <c r="B685" s="65"/>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19"/>
      <c r="B686" s="65"/>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19"/>
      <c r="B687" s="65"/>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19"/>
      <c r="B688" s="65"/>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19"/>
      <c r="B689" s="65"/>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19"/>
      <c r="B690" s="65"/>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19"/>
      <c r="B691" s="65"/>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19"/>
      <c r="B692" s="65"/>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19"/>
      <c r="B693" s="65"/>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19"/>
      <c r="B694" s="65"/>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19"/>
      <c r="B695" s="65"/>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19"/>
      <c r="B696" s="65"/>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19"/>
      <c r="B697" s="65"/>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19"/>
      <c r="B698" s="65"/>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19"/>
      <c r="B699" s="65"/>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19"/>
      <c r="B700" s="65"/>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19"/>
      <c r="B701" s="65"/>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19"/>
      <c r="B702" s="65"/>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19"/>
      <c r="B703" s="65"/>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19"/>
      <c r="B704" s="65"/>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19"/>
      <c r="B705" s="65"/>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19"/>
      <c r="B706" s="65"/>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19"/>
      <c r="B707" s="65"/>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19"/>
      <c r="B708" s="65"/>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19"/>
      <c r="B709" s="65"/>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19"/>
      <c r="B710" s="65"/>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19"/>
      <c r="B711" s="65"/>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19"/>
      <c r="B712" s="65"/>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19"/>
      <c r="B713" s="65"/>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19"/>
      <c r="B714" s="65"/>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19"/>
      <c r="B715" s="65"/>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19"/>
      <c r="B716" s="65"/>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19"/>
      <c r="B717" s="65"/>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19"/>
      <c r="B718" s="65"/>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19"/>
      <c r="B719" s="65"/>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19"/>
      <c r="B720" s="65"/>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19"/>
      <c r="B721" s="65"/>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19"/>
      <c r="B722" s="65"/>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19"/>
      <c r="B723" s="65"/>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19"/>
      <c r="B724" s="65"/>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19"/>
      <c r="B725" s="65"/>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19"/>
      <c r="B726" s="65"/>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19"/>
      <c r="B727" s="65"/>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19"/>
      <c r="B728" s="65"/>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19"/>
      <c r="B729" s="65"/>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19"/>
      <c r="B730" s="65"/>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19"/>
      <c r="B731" s="65"/>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19"/>
      <c r="B732" s="65"/>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19"/>
      <c r="B733" s="65"/>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19"/>
      <c r="B734" s="65"/>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19"/>
      <c r="B735" s="65"/>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19"/>
      <c r="B736" s="65"/>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19"/>
      <c r="B737" s="65"/>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19"/>
      <c r="B738" s="65"/>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19"/>
      <c r="B739" s="65"/>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19"/>
      <c r="B740" s="65"/>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19"/>
      <c r="B741" s="65"/>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19"/>
      <c r="B742" s="65"/>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19"/>
      <c r="B743" s="65"/>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19"/>
      <c r="B744" s="65"/>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19"/>
      <c r="B745" s="65"/>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19"/>
      <c r="B746" s="65"/>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19"/>
      <c r="B747" s="65"/>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19"/>
      <c r="B748" s="65"/>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19"/>
      <c r="B749" s="65"/>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19"/>
      <c r="B750" s="65"/>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19"/>
      <c r="B751" s="65"/>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19"/>
      <c r="B752" s="65"/>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19"/>
      <c r="B753" s="65"/>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19"/>
      <c r="B754" s="65"/>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19"/>
      <c r="B755" s="65"/>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19"/>
      <c r="B756" s="65"/>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19"/>
      <c r="B757" s="65"/>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19"/>
      <c r="B758" s="65"/>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19"/>
      <c r="B759" s="65"/>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19"/>
      <c r="B760" s="65"/>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19"/>
      <c r="B761" s="65"/>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19"/>
      <c r="B762" s="65"/>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19"/>
      <c r="B763" s="65"/>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19"/>
      <c r="B764" s="65"/>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19"/>
      <c r="B765" s="65"/>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19"/>
      <c r="B766" s="65"/>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19"/>
      <c r="B767" s="65"/>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19"/>
      <c r="B768" s="65"/>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19"/>
      <c r="B769" s="65"/>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19"/>
      <c r="B770" s="65"/>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19"/>
      <c r="B771" s="65"/>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19"/>
      <c r="B772" s="65"/>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19"/>
      <c r="B773" s="65"/>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19"/>
      <c r="B774" s="65"/>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19"/>
      <c r="B775" s="65"/>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19"/>
      <c r="B776" s="65"/>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19"/>
      <c r="B777" s="65"/>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19"/>
      <c r="B778" s="65"/>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19"/>
      <c r="B779" s="65"/>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19"/>
      <c r="B780" s="65"/>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19"/>
      <c r="B781" s="65"/>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19"/>
      <c r="B782" s="65"/>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19"/>
      <c r="B783" s="65"/>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19"/>
      <c r="B784" s="65"/>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19"/>
      <c r="B785" s="65"/>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19"/>
      <c r="B786" s="65"/>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19"/>
      <c r="B787" s="65"/>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19"/>
      <c r="B788" s="65"/>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19"/>
      <c r="B789" s="65"/>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19"/>
      <c r="B790" s="65"/>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19"/>
      <c r="B791" s="65"/>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19"/>
      <c r="B792" s="65"/>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19"/>
      <c r="B793" s="65"/>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19"/>
      <c r="B794" s="65"/>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19"/>
      <c r="B795" s="65"/>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19"/>
      <c r="B796" s="65"/>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19"/>
      <c r="B797" s="65"/>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19"/>
      <c r="B798" s="65"/>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19"/>
      <c r="B799" s="65"/>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19"/>
      <c r="B800" s="65"/>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19"/>
      <c r="B801" s="65"/>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19"/>
      <c r="B802" s="65"/>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19"/>
      <c r="B803" s="65"/>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19"/>
      <c r="B804" s="65"/>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19"/>
      <c r="B805" s="65"/>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19"/>
      <c r="B806" s="65"/>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19"/>
      <c r="B807" s="65"/>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19"/>
      <c r="B808" s="65"/>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19"/>
      <c r="B809" s="65"/>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19"/>
      <c r="B810" s="65"/>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19"/>
      <c r="B811" s="65"/>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19"/>
      <c r="B812" s="65"/>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19"/>
      <c r="B813" s="65"/>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19"/>
      <c r="B814" s="65"/>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19"/>
      <c r="B815" s="65"/>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19"/>
      <c r="B816" s="65"/>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19"/>
      <c r="B817" s="65"/>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19"/>
      <c r="B818" s="65"/>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19"/>
      <c r="B819" s="65"/>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19"/>
      <c r="B820" s="65"/>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19"/>
      <c r="B821" s="65"/>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19"/>
      <c r="B822" s="65"/>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19"/>
      <c r="B823" s="65"/>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19"/>
      <c r="B824" s="65"/>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19"/>
      <c r="B825" s="65"/>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19"/>
      <c r="B826" s="65"/>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19"/>
      <c r="B827" s="65"/>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19"/>
      <c r="B828" s="65"/>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19"/>
      <c r="B829" s="65"/>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19"/>
      <c r="B830" s="65"/>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19"/>
      <c r="B831" s="65"/>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19"/>
      <c r="B832" s="65"/>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19"/>
      <c r="B833" s="65"/>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19"/>
      <c r="B834" s="65"/>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19"/>
      <c r="B835" s="65"/>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19"/>
      <c r="B836" s="65"/>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19"/>
      <c r="B837" s="65"/>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19"/>
      <c r="B838" s="65"/>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19"/>
      <c r="B839" s="65"/>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19"/>
      <c r="B840" s="65"/>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19"/>
      <c r="B841" s="65"/>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19"/>
      <c r="B842" s="65"/>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19"/>
      <c r="B843" s="65"/>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19"/>
      <c r="B844" s="65"/>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19"/>
      <c r="B845" s="65"/>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19"/>
      <c r="B846" s="65"/>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19"/>
      <c r="B847" s="65"/>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19"/>
      <c r="B848" s="65"/>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19"/>
      <c r="B849" s="65"/>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19"/>
      <c r="B850" s="65"/>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19"/>
      <c r="B851" s="65"/>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19"/>
      <c r="B852" s="65"/>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19"/>
      <c r="B853" s="65"/>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19"/>
      <c r="B854" s="65"/>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19"/>
      <c r="B855" s="65"/>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19"/>
      <c r="B856" s="65"/>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19"/>
      <c r="B857" s="65"/>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19"/>
      <c r="B858" s="65"/>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19"/>
      <c r="B859" s="65"/>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19"/>
      <c r="B860" s="65"/>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19"/>
      <c r="B861" s="65"/>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19"/>
      <c r="B862" s="65"/>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19"/>
      <c r="B863" s="65"/>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19"/>
      <c r="B864" s="65"/>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19"/>
      <c r="B865" s="65"/>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19"/>
      <c r="B866" s="65"/>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19"/>
      <c r="B867" s="65"/>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19"/>
      <c r="B868" s="65"/>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19"/>
      <c r="B869" s="65"/>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19"/>
      <c r="B870" s="65"/>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19"/>
      <c r="B871" s="65"/>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19"/>
      <c r="B872" s="65"/>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19"/>
      <c r="B873" s="65"/>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19"/>
      <c r="B874" s="65"/>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19"/>
      <c r="B875" s="65"/>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19"/>
      <c r="B876" s="65"/>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19"/>
      <c r="B877" s="65"/>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19"/>
      <c r="B878" s="65"/>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19"/>
      <c r="B879" s="65"/>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19"/>
      <c r="B880" s="65"/>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19"/>
      <c r="B881" s="65"/>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19"/>
      <c r="B882" s="65"/>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19"/>
      <c r="B883" s="65"/>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19"/>
      <c r="B884" s="65"/>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19"/>
      <c r="B885" s="65"/>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19"/>
      <c r="B886" s="65"/>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19"/>
      <c r="B887" s="65"/>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19"/>
      <c r="B888" s="65"/>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19"/>
      <c r="B889" s="65"/>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19"/>
      <c r="B890" s="65"/>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19"/>
      <c r="B891" s="65"/>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19"/>
      <c r="B892" s="65"/>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19"/>
      <c r="B893" s="65"/>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19"/>
      <c r="B894" s="65"/>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19"/>
      <c r="B895" s="65"/>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19"/>
      <c r="B896" s="65"/>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19"/>
      <c r="B897" s="65"/>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19"/>
      <c r="B898" s="65"/>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19"/>
      <c r="B899" s="65"/>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19"/>
      <c r="B900" s="65"/>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19"/>
      <c r="B901" s="65"/>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19"/>
      <c r="B902" s="65"/>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19"/>
      <c r="B903" s="65"/>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19"/>
      <c r="B904" s="65"/>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19"/>
      <c r="B905" s="65"/>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19"/>
      <c r="B906" s="65"/>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19"/>
      <c r="B907" s="65"/>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19"/>
      <c r="B908" s="65"/>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19"/>
      <c r="B909" s="65"/>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19"/>
      <c r="B910" s="65"/>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19"/>
      <c r="B911" s="65"/>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19"/>
      <c r="B912" s="65"/>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19"/>
      <c r="B913" s="65"/>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19"/>
      <c r="B914" s="65"/>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19"/>
      <c r="B915" s="65"/>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19"/>
      <c r="B916" s="65"/>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19"/>
      <c r="B917" s="65"/>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19"/>
      <c r="B918" s="65"/>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19"/>
      <c r="B919" s="65"/>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19"/>
      <c r="B920" s="65"/>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19"/>
      <c r="B921" s="65"/>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19"/>
      <c r="B922" s="65"/>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19"/>
      <c r="B923" s="65"/>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19"/>
      <c r="B924" s="65"/>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19"/>
      <c r="B925" s="65"/>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19"/>
      <c r="B926" s="65"/>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19"/>
      <c r="B927" s="65"/>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19"/>
      <c r="B928" s="65"/>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19"/>
      <c r="B929" s="65"/>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19"/>
      <c r="B930" s="65"/>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19"/>
      <c r="B931" s="65"/>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19"/>
      <c r="B932" s="65"/>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19"/>
      <c r="B933" s="65"/>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19"/>
      <c r="B934" s="65"/>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19"/>
      <c r="B935" s="65"/>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19"/>
      <c r="B936" s="65"/>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19"/>
      <c r="B937" s="65"/>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19"/>
      <c r="B938" s="65"/>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19"/>
      <c r="B939" s="65"/>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19"/>
      <c r="B940" s="65"/>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19"/>
      <c r="B941" s="65"/>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19"/>
      <c r="B942" s="65"/>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19"/>
      <c r="B943" s="65"/>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19"/>
      <c r="B944" s="65"/>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19"/>
      <c r="B945" s="65"/>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19"/>
      <c r="B946" s="65"/>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19"/>
      <c r="B947" s="65"/>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19"/>
      <c r="B948" s="65"/>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19"/>
      <c r="B949" s="65"/>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19"/>
      <c r="B950" s="65"/>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19"/>
      <c r="B951" s="65"/>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19"/>
      <c r="B952" s="65"/>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19"/>
      <c r="B953" s="65"/>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19"/>
      <c r="B954" s="65"/>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19"/>
      <c r="B955" s="65"/>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19"/>
      <c r="B956" s="65"/>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19"/>
      <c r="B957" s="65"/>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19"/>
      <c r="B958" s="65"/>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19"/>
      <c r="B959" s="65"/>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19"/>
      <c r="B960" s="65"/>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19"/>
      <c r="B961" s="65"/>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19"/>
      <c r="B962" s="65"/>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19"/>
      <c r="B963" s="65"/>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19"/>
      <c r="B964" s="65"/>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19"/>
      <c r="B965" s="65"/>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19"/>
      <c r="B966" s="65"/>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19"/>
      <c r="B967" s="65"/>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19"/>
      <c r="B968" s="65"/>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19"/>
      <c r="B969" s="65"/>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19"/>
      <c r="B970" s="65"/>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19"/>
      <c r="B971" s="65"/>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19"/>
      <c r="B972" s="65"/>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19"/>
      <c r="B973" s="65"/>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19"/>
      <c r="B974" s="65"/>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19"/>
      <c r="B975" s="65"/>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19"/>
      <c r="B976" s="65"/>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19"/>
      <c r="B977" s="65"/>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19"/>
      <c r="B978" s="65"/>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19"/>
      <c r="B979" s="65"/>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19"/>
      <c r="B980" s="65"/>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19"/>
      <c r="B981" s="65"/>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19"/>
      <c r="B982" s="65"/>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19"/>
      <c r="B983" s="65"/>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19"/>
      <c r="B984" s="65"/>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19"/>
      <c r="B985" s="65"/>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19"/>
      <c r="B986" s="65"/>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19"/>
      <c r="B987" s="65"/>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19"/>
      <c r="B988" s="65"/>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19"/>
      <c r="B989" s="65"/>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19"/>
      <c r="B990" s="65"/>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19"/>
      <c r="B991" s="65"/>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19"/>
      <c r="B992" s="65"/>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19"/>
      <c r="B993" s="65"/>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19"/>
      <c r="B994" s="65"/>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19"/>
      <c r="B995" s="65"/>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19"/>
      <c r="B996" s="65"/>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19"/>
      <c r="B997" s="65"/>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19"/>
      <c r="B998" s="65"/>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19"/>
      <c r="B999" s="65"/>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19"/>
      <c r="B1000" s="65"/>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B1"/>
  </mergeCells>
  <printOptions/>
  <pageMargins bottom="0.75" footer="0.0" header="0.0" left="0.7" right="0.7" top="0.75"/>
  <pageSetup paperSize="9" scale="64"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8.43"/>
    <col customWidth="1" min="2" max="2" width="56.0"/>
    <col customWidth="1" min="3" max="3" width="48.43"/>
    <col customWidth="1" min="4" max="26" width="9.43"/>
  </cols>
  <sheetData>
    <row r="1" ht="14.25" customHeight="1">
      <c r="A1" s="66" t="s">
        <v>95</v>
      </c>
      <c r="B1" s="67" t="s">
        <v>96</v>
      </c>
      <c r="C1" s="38"/>
      <c r="D1" s="68"/>
      <c r="E1" s="68"/>
      <c r="F1" s="68"/>
      <c r="G1" s="68"/>
      <c r="H1" s="68"/>
      <c r="I1" s="68"/>
      <c r="J1" s="68"/>
      <c r="K1" s="68"/>
      <c r="L1" s="68"/>
      <c r="M1" s="68"/>
      <c r="N1" s="68"/>
      <c r="O1" s="68"/>
      <c r="P1" s="68"/>
      <c r="Q1" s="68"/>
      <c r="R1" s="68"/>
      <c r="S1" s="68"/>
      <c r="T1" s="68"/>
      <c r="U1" s="68"/>
      <c r="V1" s="68"/>
      <c r="W1" s="68"/>
      <c r="X1" s="68"/>
      <c r="Y1" s="68"/>
      <c r="Z1" s="68"/>
    </row>
    <row r="2" ht="14.25" customHeight="1">
      <c r="A2" s="66" t="s">
        <v>2</v>
      </c>
      <c r="B2" s="67" t="s">
        <v>97</v>
      </c>
      <c r="C2" s="38"/>
      <c r="D2" s="68"/>
      <c r="E2" s="68"/>
      <c r="F2" s="68"/>
      <c r="G2" s="68"/>
      <c r="H2" s="68"/>
      <c r="I2" s="68"/>
      <c r="J2" s="68"/>
      <c r="K2" s="68"/>
      <c r="L2" s="68"/>
      <c r="M2" s="68"/>
      <c r="N2" s="68"/>
      <c r="O2" s="68"/>
      <c r="P2" s="68"/>
      <c r="Q2" s="68"/>
      <c r="R2" s="68"/>
      <c r="S2" s="68"/>
      <c r="T2" s="68"/>
      <c r="U2" s="68"/>
      <c r="V2" s="68"/>
      <c r="W2" s="68"/>
      <c r="X2" s="68"/>
      <c r="Y2" s="68"/>
      <c r="Z2" s="68"/>
    </row>
    <row r="3" ht="14.25" customHeight="1">
      <c r="A3" s="66" t="s">
        <v>4</v>
      </c>
      <c r="B3" s="69">
        <v>46113.0</v>
      </c>
      <c r="C3" s="38"/>
      <c r="D3" s="68"/>
      <c r="E3" s="68"/>
      <c r="F3" s="68"/>
      <c r="G3" s="68"/>
      <c r="H3" s="68"/>
      <c r="I3" s="68"/>
      <c r="J3" s="68"/>
      <c r="K3" s="68"/>
      <c r="L3" s="68"/>
      <c r="M3" s="68"/>
      <c r="N3" s="68"/>
      <c r="O3" s="68"/>
      <c r="P3" s="68"/>
      <c r="Q3" s="68"/>
      <c r="R3" s="68"/>
      <c r="S3" s="68"/>
      <c r="T3" s="68"/>
      <c r="U3" s="68"/>
      <c r="V3" s="68"/>
      <c r="W3" s="68"/>
      <c r="X3" s="68"/>
      <c r="Y3" s="68"/>
      <c r="Z3" s="68"/>
    </row>
    <row r="4" ht="14.25" customHeight="1">
      <c r="A4" s="66" t="s">
        <v>98</v>
      </c>
      <c r="B4" s="67" t="s">
        <v>99</v>
      </c>
      <c r="C4" s="38"/>
      <c r="D4" s="68"/>
      <c r="E4" s="68"/>
      <c r="F4" s="68"/>
      <c r="G4" s="68"/>
      <c r="H4" s="68"/>
      <c r="I4" s="68"/>
      <c r="J4" s="68"/>
      <c r="K4" s="68"/>
      <c r="L4" s="68"/>
      <c r="M4" s="68"/>
      <c r="N4" s="68"/>
      <c r="O4" s="68"/>
      <c r="P4" s="68"/>
      <c r="Q4" s="68"/>
      <c r="R4" s="68"/>
      <c r="S4" s="68"/>
      <c r="T4" s="68"/>
      <c r="U4" s="68"/>
      <c r="V4" s="68"/>
      <c r="W4" s="68"/>
      <c r="X4" s="68"/>
      <c r="Y4" s="68"/>
      <c r="Z4" s="68"/>
    </row>
    <row r="5" ht="14.25" customHeight="1">
      <c r="A5" s="70"/>
      <c r="B5" s="71"/>
      <c r="C5" s="68"/>
      <c r="D5" s="68"/>
      <c r="E5" s="68"/>
      <c r="F5" s="68"/>
      <c r="G5" s="68"/>
      <c r="H5" s="68"/>
      <c r="I5" s="68"/>
      <c r="J5" s="68"/>
      <c r="K5" s="68"/>
      <c r="L5" s="68"/>
      <c r="M5" s="68"/>
      <c r="N5" s="68"/>
      <c r="O5" s="68"/>
      <c r="P5" s="68"/>
      <c r="Q5" s="68"/>
      <c r="R5" s="68"/>
      <c r="S5" s="68"/>
      <c r="T5" s="68"/>
      <c r="U5" s="68"/>
      <c r="V5" s="68"/>
      <c r="W5" s="68"/>
      <c r="X5" s="68"/>
      <c r="Y5" s="68"/>
      <c r="Z5" s="68"/>
    </row>
    <row r="6" ht="14.25" customHeight="1">
      <c r="A6" s="72" t="s">
        <v>100</v>
      </c>
      <c r="B6" s="38"/>
      <c r="C6" s="73"/>
      <c r="D6" s="68"/>
      <c r="E6" s="68"/>
      <c r="F6" s="68"/>
      <c r="G6" s="68"/>
      <c r="H6" s="68"/>
      <c r="I6" s="68"/>
      <c r="J6" s="68"/>
      <c r="K6" s="68"/>
      <c r="L6" s="68"/>
      <c r="M6" s="68"/>
      <c r="N6" s="68"/>
      <c r="O6" s="68"/>
      <c r="P6" s="68"/>
      <c r="Q6" s="68"/>
      <c r="R6" s="68"/>
      <c r="S6" s="68"/>
      <c r="T6" s="68"/>
      <c r="U6" s="68"/>
      <c r="V6" s="68"/>
      <c r="W6" s="68"/>
      <c r="X6" s="68"/>
      <c r="Y6" s="68"/>
      <c r="Z6" s="68"/>
    </row>
    <row r="7" ht="14.25" customHeight="1">
      <c r="A7" s="74"/>
      <c r="B7" s="75" t="s">
        <v>101</v>
      </c>
      <c r="C7" s="75" t="s">
        <v>102</v>
      </c>
      <c r="D7" s="68"/>
      <c r="E7" s="68"/>
      <c r="F7" s="68"/>
      <c r="G7" s="68"/>
      <c r="H7" s="68"/>
      <c r="I7" s="68"/>
      <c r="J7" s="68"/>
      <c r="K7" s="68"/>
      <c r="L7" s="68"/>
      <c r="M7" s="68"/>
      <c r="N7" s="68"/>
      <c r="O7" s="68"/>
      <c r="P7" s="68"/>
      <c r="Q7" s="68"/>
      <c r="R7" s="68"/>
      <c r="S7" s="68"/>
      <c r="T7" s="68"/>
      <c r="U7" s="68"/>
      <c r="V7" s="68"/>
      <c r="W7" s="68"/>
      <c r="X7" s="68"/>
      <c r="Y7" s="68"/>
      <c r="Z7" s="68"/>
    </row>
    <row r="8" ht="14.25" customHeight="1">
      <c r="A8" s="74" t="s">
        <v>103</v>
      </c>
      <c r="B8" s="75" t="s">
        <v>104</v>
      </c>
      <c r="C8" s="76"/>
      <c r="D8" s="68"/>
      <c r="E8" s="68"/>
      <c r="F8" s="68"/>
      <c r="G8" s="68"/>
      <c r="H8" s="68"/>
      <c r="I8" s="68"/>
      <c r="J8" s="68"/>
      <c r="K8" s="68"/>
      <c r="L8" s="68"/>
      <c r="M8" s="68"/>
      <c r="N8" s="68"/>
      <c r="O8" s="68"/>
      <c r="P8" s="68"/>
      <c r="Q8" s="68"/>
      <c r="R8" s="68"/>
      <c r="S8" s="68"/>
      <c r="T8" s="68"/>
      <c r="U8" s="68"/>
      <c r="V8" s="68"/>
      <c r="W8" s="68"/>
      <c r="X8" s="68"/>
      <c r="Y8" s="68"/>
      <c r="Z8" s="68"/>
    </row>
    <row r="9" ht="14.25" customHeight="1">
      <c r="A9" s="77">
        <v>1.0</v>
      </c>
      <c r="B9" s="73" t="s">
        <v>105</v>
      </c>
      <c r="C9" s="73" t="s">
        <v>106</v>
      </c>
      <c r="D9" s="78" t="s">
        <v>107</v>
      </c>
      <c r="E9" s="68"/>
      <c r="F9" s="68"/>
      <c r="G9" s="68"/>
      <c r="H9" s="68"/>
      <c r="I9" s="68"/>
      <c r="J9" s="68"/>
      <c r="K9" s="68"/>
      <c r="L9" s="68"/>
      <c r="M9" s="68"/>
      <c r="N9" s="68"/>
      <c r="O9" s="68"/>
      <c r="P9" s="68"/>
      <c r="Q9" s="68"/>
      <c r="R9" s="68"/>
      <c r="S9" s="68"/>
      <c r="T9" s="68"/>
      <c r="U9" s="68"/>
      <c r="V9" s="68"/>
      <c r="W9" s="68"/>
      <c r="X9" s="68"/>
      <c r="Y9" s="68"/>
      <c r="Z9" s="68"/>
    </row>
    <row r="10" ht="14.25" customHeight="1">
      <c r="A10" s="77">
        <v>2.0</v>
      </c>
      <c r="B10" s="73" t="s">
        <v>108</v>
      </c>
      <c r="C10" s="73" t="s">
        <v>109</v>
      </c>
      <c r="D10" s="78" t="s">
        <v>110</v>
      </c>
      <c r="E10" s="68"/>
      <c r="F10" s="68"/>
      <c r="G10" s="68"/>
      <c r="H10" s="68"/>
      <c r="I10" s="68"/>
      <c r="J10" s="68"/>
      <c r="K10" s="68"/>
      <c r="L10" s="68"/>
      <c r="M10" s="68"/>
      <c r="N10" s="68"/>
      <c r="O10" s="68"/>
      <c r="P10" s="68"/>
      <c r="Q10" s="68"/>
      <c r="R10" s="68"/>
      <c r="S10" s="68"/>
      <c r="T10" s="68"/>
      <c r="U10" s="68"/>
      <c r="V10" s="68"/>
      <c r="W10" s="68"/>
      <c r="X10" s="68"/>
      <c r="Y10" s="68"/>
      <c r="Z10" s="68"/>
    </row>
    <row r="11" ht="14.25" customHeight="1">
      <c r="A11" s="77">
        <v>3.0</v>
      </c>
      <c r="B11" s="73" t="s">
        <v>111</v>
      </c>
      <c r="C11" s="73" t="s">
        <v>112</v>
      </c>
      <c r="D11" s="78" t="s">
        <v>107</v>
      </c>
      <c r="E11" s="68"/>
      <c r="F11" s="68"/>
      <c r="G11" s="68"/>
      <c r="H11" s="68"/>
      <c r="I11" s="68"/>
      <c r="J11" s="68"/>
      <c r="K11" s="68"/>
      <c r="L11" s="68"/>
      <c r="M11" s="68"/>
      <c r="N11" s="68"/>
      <c r="O11" s="68"/>
      <c r="P11" s="68"/>
      <c r="Q11" s="68"/>
      <c r="R11" s="68"/>
      <c r="S11" s="68"/>
      <c r="T11" s="68"/>
      <c r="U11" s="68"/>
      <c r="V11" s="68"/>
      <c r="W11" s="68"/>
      <c r="X11" s="68"/>
      <c r="Y11" s="68"/>
      <c r="Z11" s="68"/>
    </row>
    <row r="12" ht="14.25" customHeight="1">
      <c r="A12" s="77">
        <v>4.0</v>
      </c>
      <c r="B12" s="73" t="s">
        <v>113</v>
      </c>
      <c r="C12" s="73" t="s">
        <v>114</v>
      </c>
      <c r="D12" s="68"/>
      <c r="E12" s="68"/>
      <c r="F12" s="68"/>
      <c r="G12" s="68"/>
      <c r="H12" s="68"/>
      <c r="I12" s="68"/>
      <c r="J12" s="68"/>
      <c r="K12" s="68"/>
      <c r="L12" s="68"/>
      <c r="M12" s="68"/>
      <c r="N12" s="68"/>
      <c r="O12" s="68"/>
      <c r="P12" s="68"/>
      <c r="Q12" s="68"/>
      <c r="R12" s="68"/>
      <c r="S12" s="68"/>
      <c r="T12" s="68"/>
      <c r="U12" s="68"/>
      <c r="V12" s="68"/>
      <c r="W12" s="68"/>
      <c r="X12" s="68"/>
      <c r="Y12" s="68"/>
      <c r="Z12" s="68"/>
    </row>
    <row r="13" ht="14.25" customHeight="1">
      <c r="A13" s="77">
        <v>5.0</v>
      </c>
      <c r="B13" s="73" t="s">
        <v>115</v>
      </c>
      <c r="C13" s="73" t="s">
        <v>116</v>
      </c>
      <c r="D13" s="68"/>
      <c r="E13" s="68"/>
      <c r="F13" s="68"/>
      <c r="G13" s="68"/>
      <c r="H13" s="68"/>
      <c r="I13" s="68"/>
      <c r="J13" s="68"/>
      <c r="K13" s="68"/>
      <c r="L13" s="68"/>
      <c r="M13" s="68"/>
      <c r="N13" s="68"/>
      <c r="O13" s="68"/>
      <c r="P13" s="68"/>
      <c r="Q13" s="68"/>
      <c r="R13" s="68"/>
      <c r="S13" s="68"/>
      <c r="T13" s="68"/>
      <c r="U13" s="68"/>
      <c r="V13" s="68"/>
      <c r="W13" s="68"/>
      <c r="X13" s="68"/>
      <c r="Y13" s="68"/>
      <c r="Z13" s="68"/>
    </row>
    <row r="14" ht="14.25" customHeight="1">
      <c r="A14" s="77">
        <v>6.0</v>
      </c>
      <c r="B14" s="73" t="s">
        <v>117</v>
      </c>
      <c r="C14" s="73" t="s">
        <v>118</v>
      </c>
      <c r="D14" s="68"/>
      <c r="E14" s="68"/>
      <c r="F14" s="68"/>
      <c r="G14" s="68"/>
      <c r="H14" s="68"/>
      <c r="I14" s="68"/>
      <c r="J14" s="68"/>
      <c r="K14" s="68"/>
      <c r="L14" s="68"/>
      <c r="M14" s="68"/>
      <c r="N14" s="68"/>
      <c r="O14" s="68"/>
      <c r="P14" s="68"/>
      <c r="Q14" s="68"/>
      <c r="R14" s="68"/>
      <c r="S14" s="68"/>
      <c r="T14" s="68"/>
      <c r="U14" s="68"/>
      <c r="V14" s="68"/>
      <c r="W14" s="68"/>
      <c r="X14" s="68"/>
      <c r="Y14" s="68"/>
      <c r="Z14" s="68"/>
    </row>
    <row r="15" ht="14.25" customHeight="1">
      <c r="A15" s="77">
        <v>7.0</v>
      </c>
      <c r="B15" s="73" t="s">
        <v>119</v>
      </c>
      <c r="C15" s="73" t="s">
        <v>120</v>
      </c>
      <c r="D15" s="78" t="s">
        <v>121</v>
      </c>
      <c r="E15" s="68"/>
      <c r="F15" s="68"/>
      <c r="G15" s="68"/>
      <c r="H15" s="68"/>
      <c r="I15" s="68"/>
      <c r="J15" s="68"/>
      <c r="K15" s="68"/>
      <c r="L15" s="68"/>
      <c r="M15" s="68"/>
      <c r="N15" s="68"/>
      <c r="O15" s="68"/>
      <c r="P15" s="68"/>
      <c r="Q15" s="68"/>
      <c r="R15" s="68"/>
      <c r="S15" s="68"/>
      <c r="T15" s="68"/>
      <c r="U15" s="68"/>
      <c r="V15" s="68"/>
      <c r="W15" s="68"/>
      <c r="X15" s="68"/>
      <c r="Y15" s="68"/>
      <c r="Z15" s="68"/>
    </row>
    <row r="16" ht="18.0" customHeight="1">
      <c r="A16" s="77">
        <v>8.0</v>
      </c>
      <c r="B16" s="73" t="s">
        <v>122</v>
      </c>
      <c r="C16" s="73" t="s">
        <v>123</v>
      </c>
      <c r="D16" s="68"/>
      <c r="E16" s="68"/>
      <c r="F16" s="68"/>
      <c r="G16" s="68"/>
      <c r="H16" s="68"/>
      <c r="I16" s="68"/>
      <c r="J16" s="68"/>
      <c r="K16" s="68"/>
      <c r="L16" s="68"/>
      <c r="M16" s="68"/>
      <c r="N16" s="68"/>
      <c r="O16" s="68"/>
      <c r="P16" s="68"/>
      <c r="Q16" s="68"/>
      <c r="R16" s="68"/>
      <c r="S16" s="68"/>
      <c r="T16" s="68"/>
      <c r="U16" s="68"/>
      <c r="V16" s="68"/>
      <c r="W16" s="68"/>
      <c r="X16" s="68"/>
      <c r="Y16" s="68"/>
      <c r="Z16" s="68"/>
    </row>
    <row r="17" ht="36.75" customHeight="1">
      <c r="A17" s="77">
        <v>9.0</v>
      </c>
      <c r="B17" s="73" t="s">
        <v>124</v>
      </c>
      <c r="C17" s="73" t="s">
        <v>125</v>
      </c>
      <c r="D17" s="78"/>
      <c r="E17" s="68"/>
      <c r="F17" s="68"/>
      <c r="G17" s="68"/>
      <c r="H17" s="68"/>
      <c r="I17" s="68"/>
      <c r="J17" s="68"/>
      <c r="K17" s="68"/>
      <c r="L17" s="68"/>
      <c r="M17" s="68"/>
      <c r="N17" s="68"/>
      <c r="O17" s="68"/>
      <c r="P17" s="68"/>
      <c r="Q17" s="68"/>
      <c r="R17" s="68"/>
      <c r="S17" s="68"/>
      <c r="T17" s="68"/>
      <c r="U17" s="68"/>
      <c r="V17" s="68"/>
      <c r="W17" s="68"/>
      <c r="X17" s="68"/>
      <c r="Y17" s="68"/>
      <c r="Z17" s="68"/>
    </row>
    <row r="18" ht="14.25" customHeight="1">
      <c r="A18" s="77">
        <v>10.0</v>
      </c>
      <c r="B18" s="73" t="s">
        <v>126</v>
      </c>
      <c r="C18" s="73" t="s">
        <v>127</v>
      </c>
      <c r="D18" s="78"/>
      <c r="E18" s="68"/>
      <c r="F18" s="68"/>
      <c r="G18" s="68"/>
      <c r="H18" s="68"/>
      <c r="I18" s="68"/>
      <c r="J18" s="68"/>
      <c r="K18" s="68"/>
      <c r="L18" s="68"/>
      <c r="M18" s="68"/>
      <c r="N18" s="68"/>
      <c r="O18" s="68"/>
      <c r="P18" s="68"/>
      <c r="Q18" s="68"/>
      <c r="R18" s="68"/>
      <c r="S18" s="68"/>
      <c r="T18" s="68"/>
      <c r="U18" s="68"/>
      <c r="V18" s="68"/>
      <c r="W18" s="68"/>
      <c r="X18" s="68"/>
      <c r="Y18" s="68"/>
      <c r="Z18" s="68"/>
    </row>
    <row r="19" ht="14.25" customHeight="1">
      <c r="A19" s="77">
        <v>11.0</v>
      </c>
      <c r="B19" s="73" t="s">
        <v>128</v>
      </c>
      <c r="C19" s="73" t="s">
        <v>127</v>
      </c>
      <c r="D19" s="78"/>
      <c r="E19" s="68"/>
      <c r="F19" s="68"/>
      <c r="G19" s="68"/>
      <c r="H19" s="68"/>
      <c r="I19" s="68"/>
      <c r="J19" s="68"/>
      <c r="K19" s="68"/>
      <c r="L19" s="68"/>
      <c r="M19" s="68"/>
      <c r="N19" s="68"/>
      <c r="O19" s="68"/>
      <c r="P19" s="68"/>
      <c r="Q19" s="68"/>
      <c r="R19" s="68"/>
      <c r="S19" s="68"/>
      <c r="T19" s="68"/>
      <c r="U19" s="68"/>
      <c r="V19" s="68"/>
      <c r="W19" s="68"/>
      <c r="X19" s="68"/>
      <c r="Y19" s="68"/>
      <c r="Z19" s="68"/>
    </row>
    <row r="20" ht="14.25" customHeight="1">
      <c r="A20" s="77">
        <v>12.0</v>
      </c>
      <c r="B20" s="73" t="s">
        <v>129</v>
      </c>
      <c r="C20" s="73" t="s">
        <v>127</v>
      </c>
      <c r="D20" s="78"/>
      <c r="E20" s="68"/>
      <c r="F20" s="68"/>
      <c r="G20" s="68"/>
      <c r="H20" s="68"/>
      <c r="I20" s="68"/>
      <c r="J20" s="68"/>
      <c r="K20" s="68"/>
      <c r="L20" s="68"/>
      <c r="M20" s="68"/>
      <c r="N20" s="68"/>
      <c r="O20" s="68"/>
      <c r="P20" s="68"/>
      <c r="Q20" s="68"/>
      <c r="R20" s="68"/>
      <c r="S20" s="68"/>
      <c r="T20" s="68"/>
      <c r="U20" s="68"/>
      <c r="V20" s="68"/>
      <c r="W20" s="68"/>
      <c r="X20" s="68"/>
      <c r="Y20" s="68"/>
      <c r="Z20" s="68"/>
    </row>
    <row r="21" ht="14.25" customHeight="1">
      <c r="A21" s="77">
        <v>13.0</v>
      </c>
      <c r="B21" s="73" t="s">
        <v>130</v>
      </c>
      <c r="C21" s="73" t="s">
        <v>131</v>
      </c>
      <c r="D21" s="78"/>
      <c r="E21" s="68"/>
      <c r="F21" s="68"/>
      <c r="G21" s="68"/>
      <c r="H21" s="68"/>
      <c r="I21" s="68"/>
      <c r="J21" s="68"/>
      <c r="K21" s="68"/>
      <c r="L21" s="68"/>
      <c r="M21" s="68"/>
      <c r="N21" s="68"/>
      <c r="O21" s="68"/>
      <c r="P21" s="68"/>
      <c r="Q21" s="68"/>
      <c r="R21" s="68"/>
      <c r="S21" s="68"/>
      <c r="T21" s="68"/>
      <c r="U21" s="68"/>
      <c r="V21" s="68"/>
      <c r="W21" s="68"/>
      <c r="X21" s="68"/>
      <c r="Y21" s="68"/>
      <c r="Z21" s="68"/>
    </row>
    <row r="22" ht="14.25" customHeight="1">
      <c r="A22" s="77">
        <v>14.0</v>
      </c>
      <c r="B22" s="73" t="s">
        <v>132</v>
      </c>
      <c r="C22" s="73" t="s">
        <v>133</v>
      </c>
      <c r="D22" s="78" t="s">
        <v>134</v>
      </c>
      <c r="E22" s="68"/>
      <c r="F22" s="68"/>
      <c r="G22" s="68"/>
      <c r="H22" s="68"/>
      <c r="I22" s="68"/>
      <c r="J22" s="68"/>
      <c r="K22" s="68"/>
      <c r="L22" s="68"/>
      <c r="M22" s="68"/>
      <c r="N22" s="68"/>
      <c r="O22" s="68"/>
      <c r="P22" s="68"/>
      <c r="Q22" s="68"/>
      <c r="R22" s="68"/>
      <c r="S22" s="68"/>
      <c r="T22" s="68"/>
      <c r="U22" s="68"/>
      <c r="V22" s="68"/>
      <c r="W22" s="68"/>
      <c r="X22" s="68"/>
      <c r="Y22" s="68"/>
      <c r="Z22" s="68"/>
    </row>
    <row r="23" ht="14.25" customHeight="1">
      <c r="A23" s="77">
        <v>15.0</v>
      </c>
      <c r="B23" s="73" t="s">
        <v>135</v>
      </c>
      <c r="C23" s="73" t="s">
        <v>136</v>
      </c>
      <c r="D23" s="78"/>
      <c r="E23" s="68"/>
      <c r="F23" s="68"/>
      <c r="G23" s="68"/>
      <c r="H23" s="68"/>
      <c r="I23" s="68"/>
      <c r="J23" s="68"/>
      <c r="K23" s="68"/>
      <c r="L23" s="68"/>
      <c r="M23" s="68"/>
      <c r="N23" s="68"/>
      <c r="O23" s="68"/>
      <c r="P23" s="68"/>
      <c r="Q23" s="68"/>
      <c r="R23" s="68"/>
      <c r="S23" s="68"/>
      <c r="T23" s="68"/>
      <c r="U23" s="68"/>
      <c r="V23" s="68"/>
      <c r="W23" s="68"/>
      <c r="X23" s="68"/>
      <c r="Y23" s="68"/>
      <c r="Z23" s="68"/>
    </row>
    <row r="24" ht="14.25" customHeight="1">
      <c r="A24" s="77">
        <v>16.0</v>
      </c>
      <c r="B24" s="73" t="s">
        <v>137</v>
      </c>
      <c r="C24" s="73" t="s">
        <v>138</v>
      </c>
      <c r="D24" s="78" t="s">
        <v>139</v>
      </c>
      <c r="E24" s="68"/>
      <c r="F24" s="68"/>
      <c r="G24" s="68"/>
      <c r="H24" s="68"/>
      <c r="I24" s="68"/>
      <c r="J24" s="68"/>
      <c r="K24" s="68"/>
      <c r="L24" s="68"/>
      <c r="M24" s="68"/>
      <c r="N24" s="68"/>
      <c r="O24" s="68"/>
      <c r="P24" s="68"/>
      <c r="Q24" s="68"/>
      <c r="R24" s="68"/>
      <c r="S24" s="68"/>
      <c r="T24" s="68"/>
      <c r="U24" s="68"/>
      <c r="V24" s="68"/>
      <c r="W24" s="68"/>
      <c r="X24" s="68"/>
      <c r="Y24" s="68"/>
      <c r="Z24" s="68"/>
    </row>
    <row r="25" ht="14.25" customHeight="1">
      <c r="A25" s="77">
        <v>17.0</v>
      </c>
      <c r="B25" s="73" t="s">
        <v>140</v>
      </c>
      <c r="C25" s="73" t="s">
        <v>141</v>
      </c>
      <c r="D25" s="68"/>
      <c r="E25" s="68"/>
      <c r="F25" s="68"/>
      <c r="G25" s="68"/>
      <c r="H25" s="68"/>
      <c r="I25" s="68"/>
      <c r="J25" s="68"/>
      <c r="K25" s="68"/>
      <c r="L25" s="68"/>
      <c r="M25" s="68"/>
      <c r="N25" s="68"/>
      <c r="O25" s="68"/>
      <c r="P25" s="68"/>
      <c r="Q25" s="68"/>
      <c r="R25" s="68"/>
      <c r="S25" s="68"/>
      <c r="T25" s="68"/>
      <c r="U25" s="68"/>
      <c r="V25" s="68"/>
      <c r="W25" s="68"/>
      <c r="X25" s="68"/>
      <c r="Y25" s="68"/>
      <c r="Z25" s="68"/>
    </row>
    <row r="26" ht="14.25" customHeight="1">
      <c r="A26" s="77">
        <v>18.0</v>
      </c>
      <c r="B26" s="79" t="s">
        <v>142</v>
      </c>
      <c r="C26" s="73" t="s">
        <v>143</v>
      </c>
      <c r="D26" s="78" t="s">
        <v>144</v>
      </c>
      <c r="E26" s="68"/>
      <c r="F26" s="68"/>
      <c r="G26" s="68"/>
      <c r="H26" s="68"/>
      <c r="I26" s="68"/>
      <c r="J26" s="68"/>
      <c r="K26" s="68"/>
      <c r="L26" s="68"/>
      <c r="M26" s="68"/>
      <c r="N26" s="68"/>
      <c r="O26" s="68"/>
      <c r="P26" s="68"/>
      <c r="Q26" s="68"/>
      <c r="R26" s="68"/>
      <c r="S26" s="68"/>
      <c r="T26" s="68"/>
      <c r="U26" s="68"/>
      <c r="V26" s="68"/>
      <c r="W26" s="68"/>
      <c r="X26" s="68"/>
      <c r="Y26" s="68"/>
      <c r="Z26" s="68"/>
    </row>
    <row r="27" ht="14.25" customHeight="1">
      <c r="A27" s="77">
        <v>19.0</v>
      </c>
      <c r="B27" s="73" t="s">
        <v>145</v>
      </c>
      <c r="C27" s="73" t="s">
        <v>146</v>
      </c>
      <c r="D27" s="68"/>
      <c r="E27" s="68"/>
      <c r="F27" s="68"/>
      <c r="G27" s="68"/>
      <c r="H27" s="68"/>
      <c r="I27" s="68"/>
      <c r="J27" s="68"/>
      <c r="K27" s="68"/>
      <c r="L27" s="68"/>
      <c r="M27" s="68"/>
      <c r="N27" s="68"/>
      <c r="O27" s="68"/>
      <c r="P27" s="68"/>
      <c r="Q27" s="68"/>
      <c r="R27" s="68"/>
      <c r="S27" s="68"/>
      <c r="T27" s="68"/>
      <c r="U27" s="68"/>
      <c r="V27" s="68"/>
      <c r="W27" s="68"/>
      <c r="X27" s="68"/>
      <c r="Y27" s="68"/>
      <c r="Z27" s="68"/>
    </row>
    <row r="28" ht="14.25" customHeight="1">
      <c r="A28" s="77">
        <v>20.0</v>
      </c>
      <c r="B28" s="73" t="s">
        <v>147</v>
      </c>
      <c r="C28" s="73" t="s">
        <v>148</v>
      </c>
      <c r="D28" s="68"/>
      <c r="E28" s="68"/>
      <c r="F28" s="68"/>
      <c r="G28" s="68"/>
      <c r="H28" s="68"/>
      <c r="I28" s="68"/>
      <c r="J28" s="68"/>
      <c r="K28" s="68"/>
      <c r="L28" s="68"/>
      <c r="M28" s="68"/>
      <c r="N28" s="68"/>
      <c r="O28" s="68"/>
      <c r="P28" s="68"/>
      <c r="Q28" s="68"/>
      <c r="R28" s="68"/>
      <c r="S28" s="68"/>
      <c r="T28" s="68"/>
      <c r="U28" s="68"/>
      <c r="V28" s="68"/>
      <c r="W28" s="68"/>
      <c r="X28" s="68"/>
      <c r="Y28" s="68"/>
      <c r="Z28" s="68"/>
    </row>
    <row r="29" ht="14.25" customHeight="1">
      <c r="A29" s="77">
        <v>21.0</v>
      </c>
      <c r="B29" s="73" t="s">
        <v>149</v>
      </c>
      <c r="C29" s="73" t="s">
        <v>150</v>
      </c>
      <c r="D29" s="68"/>
      <c r="E29" s="68"/>
      <c r="F29" s="68"/>
      <c r="G29" s="68"/>
      <c r="H29" s="68"/>
      <c r="I29" s="68"/>
      <c r="J29" s="68"/>
      <c r="K29" s="68"/>
      <c r="L29" s="68"/>
      <c r="M29" s="68"/>
      <c r="N29" s="68"/>
      <c r="O29" s="68"/>
      <c r="P29" s="68"/>
      <c r="Q29" s="68"/>
      <c r="R29" s="68"/>
      <c r="S29" s="68"/>
      <c r="T29" s="68"/>
      <c r="U29" s="68"/>
      <c r="V29" s="68"/>
      <c r="W29" s="68"/>
      <c r="X29" s="68"/>
      <c r="Y29" s="68"/>
      <c r="Z29" s="68"/>
    </row>
    <row r="30" ht="14.25" customHeight="1">
      <c r="A30" s="77">
        <v>22.0</v>
      </c>
      <c r="B30" s="73" t="s">
        <v>151</v>
      </c>
      <c r="C30" s="73" t="s">
        <v>152</v>
      </c>
      <c r="D30" s="68"/>
      <c r="E30" s="68"/>
      <c r="F30" s="68"/>
      <c r="G30" s="68"/>
      <c r="H30" s="68"/>
      <c r="I30" s="68"/>
      <c r="J30" s="68"/>
      <c r="K30" s="68"/>
      <c r="L30" s="68"/>
      <c r="M30" s="68"/>
      <c r="N30" s="68"/>
      <c r="O30" s="68"/>
      <c r="P30" s="68"/>
      <c r="Q30" s="68"/>
      <c r="R30" s="68"/>
      <c r="S30" s="68"/>
      <c r="T30" s="68"/>
      <c r="U30" s="68"/>
      <c r="V30" s="68"/>
      <c r="W30" s="68"/>
      <c r="X30" s="68"/>
      <c r="Y30" s="68"/>
      <c r="Z30" s="68"/>
    </row>
    <row r="31" ht="14.25" customHeight="1">
      <c r="A31" s="77">
        <v>23.0</v>
      </c>
      <c r="B31" s="73" t="s">
        <v>153</v>
      </c>
      <c r="C31" s="73" t="s">
        <v>154</v>
      </c>
      <c r="D31" s="68"/>
      <c r="E31" s="68"/>
      <c r="F31" s="68"/>
      <c r="G31" s="68"/>
      <c r="H31" s="68"/>
      <c r="I31" s="68"/>
      <c r="J31" s="68"/>
      <c r="K31" s="68"/>
      <c r="L31" s="68"/>
      <c r="M31" s="68"/>
      <c r="N31" s="68"/>
      <c r="O31" s="68"/>
      <c r="P31" s="68"/>
      <c r="Q31" s="68"/>
      <c r="R31" s="68"/>
      <c r="S31" s="68"/>
      <c r="T31" s="68"/>
      <c r="U31" s="68"/>
      <c r="V31" s="68"/>
      <c r="W31" s="68"/>
      <c r="X31" s="68"/>
      <c r="Y31" s="68"/>
      <c r="Z31" s="68"/>
    </row>
    <row r="32" ht="14.25" customHeight="1">
      <c r="A32" s="77">
        <v>24.0</v>
      </c>
      <c r="B32" s="73" t="s">
        <v>155</v>
      </c>
      <c r="C32" s="73" t="s">
        <v>156</v>
      </c>
      <c r="D32" s="68"/>
      <c r="E32" s="68"/>
      <c r="F32" s="68"/>
      <c r="G32" s="68"/>
      <c r="H32" s="68"/>
      <c r="I32" s="68"/>
      <c r="J32" s="68"/>
      <c r="K32" s="68"/>
      <c r="L32" s="68"/>
      <c r="M32" s="68"/>
      <c r="N32" s="68"/>
      <c r="O32" s="68"/>
      <c r="P32" s="68"/>
      <c r="Q32" s="68"/>
      <c r="R32" s="68"/>
      <c r="S32" s="68"/>
      <c r="T32" s="68"/>
      <c r="U32" s="68"/>
      <c r="V32" s="68"/>
      <c r="W32" s="68"/>
      <c r="X32" s="68"/>
      <c r="Y32" s="68"/>
      <c r="Z32" s="68"/>
    </row>
    <row r="33" ht="14.25" customHeight="1">
      <c r="A33" s="77">
        <v>25.0</v>
      </c>
      <c r="B33" s="73" t="s">
        <v>157</v>
      </c>
      <c r="C33" s="73" t="s">
        <v>158</v>
      </c>
      <c r="D33" s="68"/>
      <c r="E33" s="68"/>
      <c r="F33" s="68"/>
      <c r="G33" s="68"/>
      <c r="H33" s="68"/>
      <c r="I33" s="68"/>
      <c r="J33" s="68"/>
      <c r="K33" s="68"/>
      <c r="L33" s="68"/>
      <c r="M33" s="68"/>
      <c r="N33" s="68"/>
      <c r="O33" s="68"/>
      <c r="P33" s="68"/>
      <c r="Q33" s="68"/>
      <c r="R33" s="68"/>
      <c r="S33" s="68"/>
      <c r="T33" s="68"/>
      <c r="U33" s="68"/>
      <c r="V33" s="68"/>
      <c r="W33" s="68"/>
      <c r="X33" s="68"/>
      <c r="Y33" s="68"/>
      <c r="Z33" s="68"/>
    </row>
    <row r="34" ht="14.25" customHeight="1">
      <c r="A34" s="77">
        <v>26.0</v>
      </c>
      <c r="B34" s="73" t="s">
        <v>159</v>
      </c>
      <c r="C34" s="73" t="s">
        <v>160</v>
      </c>
      <c r="D34" s="68"/>
      <c r="E34" s="68"/>
      <c r="F34" s="68"/>
      <c r="G34" s="68"/>
      <c r="H34" s="68"/>
      <c r="I34" s="68"/>
      <c r="J34" s="68"/>
      <c r="K34" s="68"/>
      <c r="L34" s="68"/>
      <c r="M34" s="68"/>
      <c r="N34" s="68"/>
      <c r="O34" s="68"/>
      <c r="P34" s="68"/>
      <c r="Q34" s="68"/>
      <c r="R34" s="68"/>
      <c r="S34" s="68"/>
      <c r="T34" s="68"/>
      <c r="U34" s="68"/>
      <c r="V34" s="68"/>
      <c r="W34" s="68"/>
      <c r="X34" s="68"/>
      <c r="Y34" s="68"/>
      <c r="Z34" s="68"/>
    </row>
    <row r="35" ht="14.25" customHeight="1">
      <c r="A35" s="77">
        <v>27.0</v>
      </c>
      <c r="B35" s="73" t="s">
        <v>161</v>
      </c>
      <c r="C35" s="73" t="s">
        <v>162</v>
      </c>
      <c r="D35" s="68"/>
      <c r="E35" s="68"/>
      <c r="F35" s="68"/>
      <c r="G35" s="68"/>
      <c r="H35" s="68"/>
      <c r="I35" s="68"/>
      <c r="J35" s="68"/>
      <c r="K35" s="68"/>
      <c r="L35" s="68"/>
      <c r="M35" s="68"/>
      <c r="N35" s="68"/>
      <c r="O35" s="68"/>
      <c r="P35" s="68"/>
      <c r="Q35" s="68"/>
      <c r="R35" s="68"/>
      <c r="S35" s="68"/>
      <c r="T35" s="68"/>
      <c r="U35" s="68"/>
      <c r="V35" s="68"/>
      <c r="W35" s="68"/>
      <c r="X35" s="68"/>
      <c r="Y35" s="68"/>
      <c r="Z35" s="68"/>
    </row>
    <row r="36" ht="14.25" customHeight="1">
      <c r="A36" s="77">
        <v>28.0</v>
      </c>
      <c r="B36" s="73" t="s">
        <v>163</v>
      </c>
      <c r="C36" s="73" t="s">
        <v>164</v>
      </c>
      <c r="D36" s="68"/>
      <c r="E36" s="68"/>
      <c r="F36" s="68"/>
      <c r="G36" s="68"/>
      <c r="H36" s="68"/>
      <c r="I36" s="68"/>
      <c r="J36" s="68"/>
      <c r="K36" s="68"/>
      <c r="L36" s="68"/>
      <c r="M36" s="68"/>
      <c r="N36" s="68"/>
      <c r="O36" s="68"/>
      <c r="P36" s="68"/>
      <c r="Q36" s="68"/>
      <c r="R36" s="68"/>
      <c r="S36" s="68"/>
      <c r="T36" s="68"/>
      <c r="U36" s="68"/>
      <c r="V36" s="68"/>
      <c r="W36" s="68"/>
      <c r="X36" s="68"/>
      <c r="Y36" s="68"/>
      <c r="Z36" s="68"/>
    </row>
    <row r="37" ht="14.25" customHeight="1">
      <c r="A37" s="77">
        <v>29.0</v>
      </c>
      <c r="B37" s="73" t="s">
        <v>165</v>
      </c>
      <c r="C37" s="73" t="s">
        <v>166</v>
      </c>
      <c r="D37" s="68"/>
      <c r="E37" s="68"/>
      <c r="F37" s="68"/>
      <c r="G37" s="68"/>
      <c r="H37" s="68"/>
      <c r="I37" s="68"/>
      <c r="J37" s="68"/>
      <c r="K37" s="68"/>
      <c r="L37" s="68"/>
      <c r="M37" s="68"/>
      <c r="N37" s="68"/>
      <c r="O37" s="68"/>
      <c r="P37" s="68"/>
      <c r="Q37" s="68"/>
      <c r="R37" s="68"/>
      <c r="S37" s="68"/>
      <c r="T37" s="68"/>
      <c r="U37" s="68"/>
      <c r="V37" s="68"/>
      <c r="W37" s="68"/>
      <c r="X37" s="68"/>
      <c r="Y37" s="68"/>
      <c r="Z37" s="68"/>
    </row>
    <row r="38" ht="14.25" customHeight="1">
      <c r="A38" s="77">
        <v>30.0</v>
      </c>
      <c r="B38" s="73" t="s">
        <v>167</v>
      </c>
      <c r="C38" s="73" t="s">
        <v>168</v>
      </c>
      <c r="D38" s="68"/>
      <c r="E38" s="68"/>
      <c r="F38" s="68"/>
      <c r="G38" s="68"/>
      <c r="H38" s="68"/>
      <c r="I38" s="68"/>
      <c r="J38" s="68"/>
      <c r="K38" s="68"/>
      <c r="L38" s="68"/>
      <c r="M38" s="68"/>
      <c r="N38" s="68"/>
      <c r="O38" s="68"/>
      <c r="P38" s="68"/>
      <c r="Q38" s="68"/>
      <c r="R38" s="68"/>
      <c r="S38" s="68"/>
      <c r="T38" s="68"/>
      <c r="U38" s="68"/>
      <c r="V38" s="68"/>
      <c r="W38" s="68"/>
      <c r="X38" s="68"/>
      <c r="Y38" s="68"/>
      <c r="Z38" s="68"/>
    </row>
    <row r="39" ht="14.25" customHeight="1">
      <c r="A39" s="77">
        <v>31.0</v>
      </c>
      <c r="B39" s="79" t="s">
        <v>169</v>
      </c>
      <c r="C39" s="73" t="s">
        <v>170</v>
      </c>
      <c r="D39" s="68"/>
      <c r="E39" s="68"/>
      <c r="F39" s="68"/>
      <c r="G39" s="68"/>
      <c r="H39" s="68"/>
      <c r="I39" s="68"/>
      <c r="J39" s="68"/>
      <c r="K39" s="68"/>
      <c r="L39" s="68"/>
      <c r="M39" s="68"/>
      <c r="N39" s="68"/>
      <c r="O39" s="68"/>
      <c r="P39" s="68"/>
      <c r="Q39" s="68"/>
      <c r="R39" s="68"/>
      <c r="S39" s="68"/>
      <c r="T39" s="68"/>
      <c r="U39" s="68"/>
      <c r="V39" s="68"/>
      <c r="W39" s="68"/>
      <c r="X39" s="68"/>
      <c r="Y39" s="68"/>
      <c r="Z39" s="68"/>
    </row>
    <row r="40" ht="14.25" customHeight="1">
      <c r="A40" s="77"/>
      <c r="B40" s="79"/>
      <c r="C40" s="73"/>
      <c r="D40" s="68"/>
      <c r="E40" s="68"/>
      <c r="F40" s="68"/>
      <c r="G40" s="68"/>
      <c r="H40" s="68"/>
      <c r="I40" s="68"/>
      <c r="J40" s="68"/>
      <c r="K40" s="68"/>
      <c r="L40" s="68"/>
      <c r="M40" s="68"/>
      <c r="N40" s="68"/>
      <c r="O40" s="68"/>
      <c r="P40" s="68"/>
      <c r="Q40" s="68"/>
      <c r="R40" s="68"/>
      <c r="S40" s="68"/>
      <c r="T40" s="68"/>
      <c r="U40" s="68"/>
      <c r="V40" s="68"/>
      <c r="W40" s="68"/>
      <c r="X40" s="68"/>
      <c r="Y40" s="68"/>
      <c r="Z40" s="68"/>
    </row>
    <row r="41" ht="14.25" customHeight="1">
      <c r="A41" s="74" t="s">
        <v>171</v>
      </c>
      <c r="B41" s="75" t="s">
        <v>172</v>
      </c>
      <c r="C41" s="76"/>
      <c r="D41" s="68"/>
      <c r="E41" s="68"/>
      <c r="F41" s="68"/>
      <c r="G41" s="68"/>
      <c r="H41" s="68"/>
      <c r="I41" s="68"/>
      <c r="J41" s="68"/>
      <c r="K41" s="68"/>
      <c r="L41" s="68"/>
      <c r="M41" s="68"/>
      <c r="N41" s="68"/>
      <c r="O41" s="68"/>
      <c r="P41" s="68"/>
      <c r="Q41" s="68"/>
      <c r="R41" s="68"/>
      <c r="S41" s="68"/>
      <c r="T41" s="68"/>
      <c r="U41" s="68"/>
      <c r="V41" s="68"/>
      <c r="W41" s="68"/>
      <c r="X41" s="68"/>
      <c r="Y41" s="68"/>
      <c r="Z41" s="68"/>
    </row>
    <row r="42" ht="14.25" customHeight="1">
      <c r="A42" s="77">
        <v>1.0</v>
      </c>
      <c r="B42" s="79" t="s">
        <v>173</v>
      </c>
      <c r="C42" s="73" t="s">
        <v>174</v>
      </c>
      <c r="D42" s="68"/>
      <c r="E42" s="68"/>
      <c r="F42" s="68"/>
      <c r="G42" s="68"/>
      <c r="H42" s="68"/>
      <c r="I42" s="68"/>
      <c r="J42" s="68"/>
      <c r="K42" s="68"/>
      <c r="L42" s="68"/>
      <c r="M42" s="68"/>
      <c r="N42" s="68"/>
      <c r="O42" s="68"/>
      <c r="P42" s="68"/>
      <c r="Q42" s="68"/>
      <c r="R42" s="68"/>
      <c r="S42" s="68"/>
      <c r="T42" s="68"/>
      <c r="U42" s="68"/>
      <c r="V42" s="68"/>
      <c r="W42" s="68"/>
      <c r="X42" s="68"/>
      <c r="Y42" s="68"/>
      <c r="Z42" s="68"/>
    </row>
    <row r="43" ht="14.25" customHeight="1">
      <c r="A43" s="77">
        <v>2.0</v>
      </c>
      <c r="B43" s="73" t="s">
        <v>175</v>
      </c>
      <c r="C43" s="73" t="s">
        <v>176</v>
      </c>
      <c r="D43" s="68"/>
      <c r="E43" s="68"/>
      <c r="F43" s="68"/>
      <c r="G43" s="68"/>
      <c r="H43" s="68"/>
      <c r="I43" s="68"/>
      <c r="J43" s="68"/>
      <c r="K43" s="68"/>
      <c r="L43" s="68"/>
      <c r="M43" s="68"/>
      <c r="N43" s="68"/>
      <c r="O43" s="68"/>
      <c r="P43" s="68"/>
      <c r="Q43" s="68"/>
      <c r="R43" s="68"/>
      <c r="S43" s="68"/>
      <c r="T43" s="68"/>
      <c r="U43" s="68"/>
      <c r="V43" s="68"/>
      <c r="W43" s="68"/>
      <c r="X43" s="68"/>
      <c r="Y43" s="68"/>
      <c r="Z43" s="68"/>
    </row>
    <row r="44" ht="14.25" customHeight="1">
      <c r="A44" s="77">
        <v>3.0</v>
      </c>
      <c r="B44" s="73" t="s">
        <v>177</v>
      </c>
      <c r="C44" s="73" t="s">
        <v>178</v>
      </c>
      <c r="D44" s="78" t="s">
        <v>179</v>
      </c>
      <c r="E44" s="68"/>
      <c r="F44" s="68"/>
      <c r="G44" s="68"/>
      <c r="H44" s="68"/>
      <c r="I44" s="68"/>
      <c r="J44" s="68"/>
      <c r="K44" s="68"/>
      <c r="L44" s="68"/>
      <c r="M44" s="68"/>
      <c r="N44" s="68"/>
      <c r="O44" s="68"/>
      <c r="P44" s="68"/>
      <c r="Q44" s="68"/>
      <c r="R44" s="68"/>
      <c r="S44" s="68"/>
      <c r="T44" s="68"/>
      <c r="U44" s="68"/>
      <c r="V44" s="68"/>
      <c r="W44" s="68"/>
      <c r="X44" s="68"/>
      <c r="Y44" s="68"/>
      <c r="Z44" s="68"/>
    </row>
    <row r="45" ht="14.25" customHeight="1">
      <c r="A45" s="77">
        <v>4.0</v>
      </c>
      <c r="B45" s="73" t="s">
        <v>180</v>
      </c>
      <c r="C45" s="73" t="s">
        <v>181</v>
      </c>
      <c r="D45" s="78" t="s">
        <v>182</v>
      </c>
      <c r="E45" s="68"/>
      <c r="F45" s="68"/>
      <c r="G45" s="68"/>
      <c r="H45" s="68"/>
      <c r="I45" s="68"/>
      <c r="J45" s="68"/>
      <c r="K45" s="68"/>
      <c r="L45" s="68"/>
      <c r="M45" s="68"/>
      <c r="N45" s="68"/>
      <c r="O45" s="68"/>
      <c r="P45" s="68"/>
      <c r="Q45" s="68"/>
      <c r="R45" s="68"/>
      <c r="S45" s="68"/>
      <c r="T45" s="68"/>
      <c r="U45" s="68"/>
      <c r="V45" s="68"/>
      <c r="W45" s="68"/>
      <c r="X45" s="68"/>
      <c r="Y45" s="68"/>
      <c r="Z45" s="68"/>
    </row>
    <row r="46" ht="14.25" customHeight="1">
      <c r="A46" s="77"/>
      <c r="B46" s="73"/>
      <c r="C46" s="73"/>
      <c r="D46" s="68"/>
      <c r="E46" s="68"/>
      <c r="F46" s="68"/>
      <c r="G46" s="68"/>
      <c r="H46" s="68"/>
      <c r="I46" s="68"/>
      <c r="J46" s="68"/>
      <c r="K46" s="68"/>
      <c r="L46" s="68"/>
      <c r="M46" s="68"/>
      <c r="N46" s="68"/>
      <c r="O46" s="68"/>
      <c r="P46" s="68"/>
      <c r="Q46" s="68"/>
      <c r="R46" s="68"/>
      <c r="S46" s="68"/>
      <c r="T46" s="68"/>
      <c r="U46" s="68"/>
      <c r="V46" s="68"/>
      <c r="W46" s="68"/>
      <c r="X46" s="68"/>
      <c r="Y46" s="68"/>
      <c r="Z46" s="68"/>
    </row>
    <row r="47" ht="14.25" customHeight="1">
      <c r="A47" s="74" t="s">
        <v>183</v>
      </c>
      <c r="B47" s="75" t="s">
        <v>22</v>
      </c>
      <c r="C47" s="76"/>
      <c r="D47" s="68"/>
      <c r="E47" s="68"/>
      <c r="F47" s="68"/>
      <c r="G47" s="68"/>
      <c r="H47" s="68"/>
      <c r="I47" s="68"/>
      <c r="J47" s="68"/>
      <c r="K47" s="68"/>
      <c r="L47" s="68"/>
      <c r="M47" s="68"/>
      <c r="N47" s="68"/>
      <c r="O47" s="68"/>
      <c r="P47" s="68"/>
      <c r="Q47" s="68"/>
      <c r="R47" s="68"/>
      <c r="S47" s="68"/>
      <c r="T47" s="68"/>
      <c r="U47" s="68"/>
      <c r="V47" s="68"/>
      <c r="W47" s="68"/>
      <c r="X47" s="68"/>
      <c r="Y47" s="68"/>
      <c r="Z47" s="68"/>
    </row>
    <row r="48" ht="14.25" customHeight="1">
      <c r="A48" s="77">
        <v>1.0</v>
      </c>
      <c r="B48" s="79" t="s">
        <v>184</v>
      </c>
      <c r="C48" s="73" t="s">
        <v>185</v>
      </c>
      <c r="D48" s="78" t="s">
        <v>186</v>
      </c>
      <c r="E48" s="68"/>
      <c r="F48" s="68"/>
      <c r="G48" s="68"/>
      <c r="H48" s="68"/>
      <c r="I48" s="68"/>
      <c r="J48" s="68"/>
      <c r="K48" s="68"/>
      <c r="L48" s="68"/>
      <c r="M48" s="68"/>
      <c r="N48" s="68"/>
      <c r="O48" s="68"/>
      <c r="P48" s="68"/>
      <c r="Q48" s="68"/>
      <c r="R48" s="68"/>
      <c r="S48" s="68"/>
      <c r="T48" s="68"/>
      <c r="U48" s="68"/>
      <c r="V48" s="68"/>
      <c r="W48" s="68"/>
      <c r="X48" s="68"/>
      <c r="Y48" s="68"/>
      <c r="Z48" s="68"/>
    </row>
    <row r="49" ht="14.25" customHeight="1">
      <c r="A49" s="77">
        <v>2.0</v>
      </c>
      <c r="B49" s="79" t="s">
        <v>187</v>
      </c>
      <c r="C49" s="73" t="s">
        <v>188</v>
      </c>
      <c r="D49" s="78" t="s">
        <v>189</v>
      </c>
      <c r="E49" s="68"/>
      <c r="F49" s="68"/>
      <c r="G49" s="68"/>
      <c r="H49" s="68"/>
      <c r="I49" s="68"/>
      <c r="J49" s="68"/>
      <c r="K49" s="68"/>
      <c r="L49" s="68"/>
      <c r="M49" s="68"/>
      <c r="N49" s="68"/>
      <c r="O49" s="68"/>
      <c r="P49" s="68"/>
      <c r="Q49" s="68"/>
      <c r="R49" s="68"/>
      <c r="S49" s="68"/>
      <c r="T49" s="68"/>
      <c r="U49" s="68"/>
      <c r="V49" s="68"/>
      <c r="W49" s="68"/>
      <c r="X49" s="68"/>
      <c r="Y49" s="68"/>
      <c r="Z49" s="68"/>
    </row>
    <row r="50" ht="14.25" customHeight="1">
      <c r="A50" s="77">
        <v>3.0</v>
      </c>
      <c r="B50" s="79" t="s">
        <v>190</v>
      </c>
      <c r="C50" s="73" t="s">
        <v>191</v>
      </c>
      <c r="D50" s="68"/>
      <c r="E50" s="68"/>
      <c r="F50" s="68"/>
      <c r="G50" s="68"/>
      <c r="H50" s="68"/>
      <c r="I50" s="68"/>
      <c r="J50" s="68"/>
      <c r="K50" s="68"/>
      <c r="L50" s="68"/>
      <c r="M50" s="68"/>
      <c r="N50" s="68"/>
      <c r="O50" s="68"/>
      <c r="P50" s="68"/>
      <c r="Q50" s="68"/>
      <c r="R50" s="68"/>
      <c r="S50" s="68"/>
      <c r="T50" s="68"/>
      <c r="U50" s="68"/>
      <c r="V50" s="68"/>
      <c r="W50" s="68"/>
      <c r="X50" s="68"/>
      <c r="Y50" s="68"/>
      <c r="Z50" s="68"/>
    </row>
    <row r="51" ht="14.25" customHeight="1">
      <c r="A51" s="77">
        <v>4.0</v>
      </c>
      <c r="B51" s="79" t="s">
        <v>192</v>
      </c>
      <c r="C51" s="73" t="s">
        <v>193</v>
      </c>
      <c r="D51" s="68"/>
      <c r="E51" s="68"/>
      <c r="F51" s="68"/>
      <c r="G51" s="68"/>
      <c r="H51" s="68"/>
      <c r="I51" s="68"/>
      <c r="J51" s="68"/>
      <c r="K51" s="68"/>
      <c r="L51" s="68"/>
      <c r="M51" s="68"/>
      <c r="N51" s="68"/>
      <c r="O51" s="68"/>
      <c r="P51" s="68"/>
      <c r="Q51" s="68"/>
      <c r="R51" s="68"/>
      <c r="S51" s="68"/>
      <c r="T51" s="68"/>
      <c r="U51" s="68"/>
      <c r="V51" s="68"/>
      <c r="W51" s="68"/>
      <c r="X51" s="68"/>
      <c r="Y51" s="68"/>
      <c r="Z51" s="68"/>
    </row>
    <row r="52" ht="14.25" customHeight="1">
      <c r="A52" s="77">
        <v>5.0</v>
      </c>
      <c r="B52" s="73" t="s">
        <v>194</v>
      </c>
      <c r="C52" s="73" t="s">
        <v>195</v>
      </c>
      <c r="D52" s="68"/>
      <c r="E52" s="68"/>
      <c r="F52" s="68"/>
      <c r="G52" s="68"/>
      <c r="H52" s="68"/>
      <c r="I52" s="68"/>
      <c r="J52" s="68"/>
      <c r="K52" s="68"/>
      <c r="L52" s="68"/>
      <c r="M52" s="68"/>
      <c r="N52" s="68"/>
      <c r="O52" s="68"/>
      <c r="P52" s="68"/>
      <c r="Q52" s="68"/>
      <c r="R52" s="68"/>
      <c r="S52" s="68"/>
      <c r="T52" s="68"/>
      <c r="U52" s="68"/>
      <c r="V52" s="68"/>
      <c r="W52" s="68"/>
      <c r="X52" s="68"/>
      <c r="Y52" s="68"/>
      <c r="Z52" s="68"/>
    </row>
    <row r="53" ht="14.25" customHeight="1">
      <c r="A53" s="77"/>
      <c r="B53" s="79"/>
      <c r="C53" s="73"/>
      <c r="D53" s="68"/>
      <c r="E53" s="68"/>
      <c r="F53" s="68"/>
      <c r="G53" s="68"/>
      <c r="H53" s="68"/>
      <c r="I53" s="68"/>
      <c r="J53" s="68"/>
      <c r="K53" s="68"/>
      <c r="L53" s="68"/>
      <c r="M53" s="68"/>
      <c r="N53" s="68"/>
      <c r="O53" s="68"/>
      <c r="P53" s="68"/>
      <c r="Q53" s="68"/>
      <c r="R53" s="68"/>
      <c r="S53" s="68"/>
      <c r="T53" s="68"/>
      <c r="U53" s="68"/>
      <c r="V53" s="68"/>
      <c r="W53" s="68"/>
      <c r="X53" s="68"/>
      <c r="Y53" s="68"/>
      <c r="Z53" s="68"/>
    </row>
    <row r="54" ht="14.25" customHeight="1">
      <c r="A54" s="74" t="s">
        <v>196</v>
      </c>
      <c r="B54" s="75" t="s">
        <v>197</v>
      </c>
      <c r="C54" s="76"/>
      <c r="D54" s="68"/>
      <c r="E54" s="68"/>
      <c r="F54" s="68"/>
      <c r="G54" s="68"/>
      <c r="H54" s="68"/>
      <c r="I54" s="68"/>
      <c r="J54" s="68"/>
      <c r="K54" s="68"/>
      <c r="L54" s="68"/>
      <c r="M54" s="68"/>
      <c r="N54" s="68"/>
      <c r="O54" s="68"/>
      <c r="P54" s="68"/>
      <c r="Q54" s="68"/>
      <c r="R54" s="68"/>
      <c r="S54" s="68"/>
      <c r="T54" s="68"/>
      <c r="U54" s="68"/>
      <c r="V54" s="68"/>
      <c r="W54" s="68"/>
      <c r="X54" s="68"/>
      <c r="Y54" s="68"/>
      <c r="Z54" s="68"/>
    </row>
    <row r="55" ht="14.25" customHeight="1">
      <c r="A55" s="80">
        <v>1.0</v>
      </c>
      <c r="B55" s="79" t="s">
        <v>198</v>
      </c>
      <c r="C55" s="73" t="s">
        <v>199</v>
      </c>
      <c r="D55" s="78" t="s">
        <v>200</v>
      </c>
      <c r="E55" s="68"/>
      <c r="F55" s="68"/>
      <c r="G55" s="68"/>
      <c r="H55" s="68"/>
      <c r="I55" s="68"/>
      <c r="J55" s="68"/>
      <c r="K55" s="68"/>
      <c r="L55" s="68"/>
      <c r="M55" s="68"/>
      <c r="N55" s="68"/>
      <c r="O55" s="68"/>
      <c r="P55" s="68"/>
      <c r="Q55" s="68"/>
      <c r="R55" s="68"/>
      <c r="S55" s="68"/>
      <c r="T55" s="68"/>
      <c r="U55" s="68"/>
      <c r="V55" s="68"/>
      <c r="W55" s="68"/>
      <c r="X55" s="68"/>
      <c r="Y55" s="68"/>
      <c r="Z55" s="68"/>
    </row>
    <row r="56" ht="14.25" customHeight="1">
      <c r="A56" s="80">
        <v>2.0</v>
      </c>
      <c r="B56" s="79" t="s">
        <v>201</v>
      </c>
      <c r="C56" s="73" t="s">
        <v>199</v>
      </c>
      <c r="D56" s="78" t="s">
        <v>200</v>
      </c>
      <c r="E56" s="68"/>
      <c r="F56" s="68"/>
      <c r="G56" s="68"/>
      <c r="H56" s="68"/>
      <c r="I56" s="68"/>
      <c r="J56" s="68"/>
      <c r="K56" s="68"/>
      <c r="L56" s="68"/>
      <c r="M56" s="68"/>
      <c r="N56" s="68"/>
      <c r="O56" s="68"/>
      <c r="P56" s="68"/>
      <c r="Q56" s="68"/>
      <c r="R56" s="68"/>
      <c r="S56" s="68"/>
      <c r="T56" s="68"/>
      <c r="U56" s="68"/>
      <c r="V56" s="68"/>
      <c r="W56" s="68"/>
      <c r="X56" s="68"/>
      <c r="Y56" s="68"/>
      <c r="Z56" s="68"/>
    </row>
    <row r="57" ht="14.25" customHeight="1">
      <c r="A57" s="80">
        <v>3.0</v>
      </c>
      <c r="B57" s="79" t="s">
        <v>202</v>
      </c>
      <c r="C57" s="73" t="s">
        <v>199</v>
      </c>
      <c r="D57" s="78" t="s">
        <v>200</v>
      </c>
      <c r="E57" s="68"/>
      <c r="F57" s="68"/>
      <c r="G57" s="68"/>
      <c r="H57" s="68"/>
      <c r="I57" s="68"/>
      <c r="J57" s="68"/>
      <c r="K57" s="68"/>
      <c r="L57" s="68"/>
      <c r="M57" s="68"/>
      <c r="N57" s="68"/>
      <c r="O57" s="68"/>
      <c r="P57" s="68"/>
      <c r="Q57" s="68"/>
      <c r="R57" s="68"/>
      <c r="S57" s="68"/>
      <c r="T57" s="68"/>
      <c r="U57" s="68"/>
      <c r="V57" s="68"/>
      <c r="W57" s="68"/>
      <c r="X57" s="68"/>
      <c r="Y57" s="68"/>
      <c r="Z57" s="68"/>
    </row>
    <row r="58" ht="14.25" customHeight="1">
      <c r="A58" s="80">
        <v>5.0</v>
      </c>
      <c r="B58" s="79" t="s">
        <v>203</v>
      </c>
      <c r="C58" s="73" t="s">
        <v>199</v>
      </c>
      <c r="D58" s="78" t="s">
        <v>200</v>
      </c>
      <c r="E58" s="68"/>
      <c r="F58" s="68"/>
      <c r="G58" s="68"/>
      <c r="H58" s="68"/>
      <c r="I58" s="68"/>
      <c r="J58" s="68"/>
      <c r="K58" s="68"/>
      <c r="L58" s="68"/>
      <c r="M58" s="68"/>
      <c r="N58" s="68"/>
      <c r="O58" s="68"/>
      <c r="P58" s="68"/>
      <c r="Q58" s="68"/>
      <c r="R58" s="68"/>
      <c r="S58" s="68"/>
      <c r="T58" s="68"/>
      <c r="U58" s="68"/>
      <c r="V58" s="68"/>
      <c r="W58" s="68"/>
      <c r="X58" s="68"/>
      <c r="Y58" s="68"/>
      <c r="Z58" s="68"/>
    </row>
    <row r="59" ht="14.25" customHeight="1">
      <c r="A59" s="80">
        <v>6.0</v>
      </c>
      <c r="B59" s="79" t="s">
        <v>204</v>
      </c>
      <c r="C59" s="73" t="s">
        <v>199</v>
      </c>
      <c r="D59" s="78" t="s">
        <v>200</v>
      </c>
      <c r="E59" s="68"/>
      <c r="F59" s="68"/>
      <c r="G59" s="68"/>
      <c r="H59" s="68"/>
      <c r="I59" s="68"/>
      <c r="J59" s="68"/>
      <c r="K59" s="68"/>
      <c r="L59" s="68"/>
      <c r="M59" s="68"/>
      <c r="N59" s="68"/>
      <c r="O59" s="68"/>
      <c r="P59" s="68"/>
      <c r="Q59" s="68"/>
      <c r="R59" s="68"/>
      <c r="S59" s="68"/>
      <c r="T59" s="68"/>
      <c r="U59" s="68"/>
      <c r="V59" s="68"/>
      <c r="W59" s="68"/>
      <c r="X59" s="68"/>
      <c r="Y59" s="68"/>
      <c r="Z59" s="68"/>
    </row>
    <row r="60" ht="14.25" customHeight="1">
      <c r="A60" s="80">
        <v>7.0</v>
      </c>
      <c r="B60" s="79" t="s">
        <v>205</v>
      </c>
      <c r="C60" s="73" t="s">
        <v>200</v>
      </c>
      <c r="D60" s="78" t="s">
        <v>200</v>
      </c>
      <c r="E60" s="68"/>
      <c r="F60" s="68"/>
      <c r="G60" s="68"/>
      <c r="H60" s="68"/>
      <c r="I60" s="68"/>
      <c r="J60" s="68"/>
      <c r="K60" s="68"/>
      <c r="L60" s="68"/>
      <c r="M60" s="68"/>
      <c r="N60" s="68"/>
      <c r="O60" s="68"/>
      <c r="P60" s="68"/>
      <c r="Q60" s="68"/>
      <c r="R60" s="68"/>
      <c r="S60" s="68"/>
      <c r="T60" s="68"/>
      <c r="U60" s="68"/>
      <c r="V60" s="68"/>
      <c r="W60" s="68"/>
      <c r="X60" s="68"/>
      <c r="Y60" s="68"/>
      <c r="Z60" s="68"/>
    </row>
    <row r="61" ht="14.25" customHeight="1">
      <c r="A61" s="80">
        <v>8.0</v>
      </c>
      <c r="B61" s="79" t="s">
        <v>206</v>
      </c>
      <c r="C61" s="73" t="s">
        <v>200</v>
      </c>
      <c r="D61" s="78" t="s">
        <v>200</v>
      </c>
      <c r="E61" s="68"/>
      <c r="F61" s="68"/>
      <c r="G61" s="68"/>
      <c r="H61" s="68"/>
      <c r="I61" s="68"/>
      <c r="J61" s="68"/>
      <c r="K61" s="68"/>
      <c r="L61" s="68"/>
      <c r="M61" s="68"/>
      <c r="N61" s="68"/>
      <c r="O61" s="68"/>
      <c r="P61" s="68"/>
      <c r="Q61" s="68"/>
      <c r="R61" s="68"/>
      <c r="S61" s="68"/>
      <c r="T61" s="68"/>
      <c r="U61" s="68"/>
      <c r="V61" s="68"/>
      <c r="W61" s="68"/>
      <c r="X61" s="68"/>
      <c r="Y61" s="68"/>
      <c r="Z61" s="68"/>
    </row>
    <row r="62" ht="14.25" customHeight="1">
      <c r="A62" s="80">
        <v>9.0</v>
      </c>
      <c r="B62" s="79" t="s">
        <v>207</v>
      </c>
      <c r="C62" s="73" t="s">
        <v>200</v>
      </c>
      <c r="D62" s="78" t="s">
        <v>200</v>
      </c>
      <c r="E62" s="68"/>
      <c r="F62" s="68"/>
      <c r="G62" s="68"/>
      <c r="H62" s="68"/>
      <c r="I62" s="68"/>
      <c r="J62" s="68"/>
      <c r="K62" s="68"/>
      <c r="L62" s="68"/>
      <c r="M62" s="68"/>
      <c r="N62" s="68"/>
      <c r="O62" s="68"/>
      <c r="P62" s="68"/>
      <c r="Q62" s="68"/>
      <c r="R62" s="68"/>
      <c r="S62" s="68"/>
      <c r="T62" s="68"/>
      <c r="U62" s="68"/>
      <c r="V62" s="68"/>
      <c r="W62" s="68"/>
      <c r="X62" s="68"/>
      <c r="Y62" s="68"/>
      <c r="Z62" s="68"/>
    </row>
    <row r="63" ht="14.25" customHeight="1">
      <c r="A63" s="80">
        <v>10.0</v>
      </c>
      <c r="B63" s="79" t="s">
        <v>208</v>
      </c>
      <c r="C63" s="73" t="s">
        <v>200</v>
      </c>
      <c r="D63" s="78" t="s">
        <v>200</v>
      </c>
      <c r="E63" s="68"/>
      <c r="F63" s="68"/>
      <c r="G63" s="68"/>
      <c r="H63" s="68"/>
      <c r="I63" s="68"/>
      <c r="J63" s="68"/>
      <c r="K63" s="68"/>
      <c r="L63" s="68"/>
      <c r="M63" s="68"/>
      <c r="N63" s="68"/>
      <c r="O63" s="68"/>
      <c r="P63" s="68"/>
      <c r="Q63" s="68"/>
      <c r="R63" s="68"/>
      <c r="S63" s="68"/>
      <c r="T63" s="68"/>
      <c r="U63" s="68"/>
      <c r="V63" s="68"/>
      <c r="W63" s="68"/>
      <c r="X63" s="68"/>
      <c r="Y63" s="68"/>
      <c r="Z63" s="68"/>
    </row>
    <row r="64" ht="14.25" customHeight="1">
      <c r="A64" s="80">
        <v>11.0</v>
      </c>
      <c r="B64" s="79" t="s">
        <v>209</v>
      </c>
      <c r="C64" s="73" t="s">
        <v>200</v>
      </c>
      <c r="D64" s="78" t="s">
        <v>200</v>
      </c>
      <c r="E64" s="68"/>
      <c r="F64" s="68"/>
      <c r="G64" s="68"/>
      <c r="H64" s="68"/>
      <c r="I64" s="68"/>
      <c r="J64" s="68"/>
      <c r="K64" s="68"/>
      <c r="L64" s="68"/>
      <c r="M64" s="68"/>
      <c r="N64" s="68"/>
      <c r="O64" s="68"/>
      <c r="P64" s="68"/>
      <c r="Q64" s="68"/>
      <c r="R64" s="68"/>
      <c r="S64" s="68"/>
      <c r="T64" s="68"/>
      <c r="U64" s="68"/>
      <c r="V64" s="68"/>
      <c r="W64" s="68"/>
      <c r="X64" s="68"/>
      <c r="Y64" s="68"/>
      <c r="Z64" s="68"/>
    </row>
    <row r="65" ht="14.25" customHeight="1">
      <c r="A65" s="80">
        <v>12.0</v>
      </c>
      <c r="B65" s="79" t="s">
        <v>210</v>
      </c>
      <c r="C65" s="73" t="s">
        <v>200</v>
      </c>
      <c r="D65" s="78" t="s">
        <v>200</v>
      </c>
      <c r="E65" s="68"/>
      <c r="F65" s="68"/>
      <c r="G65" s="68"/>
      <c r="H65" s="68"/>
      <c r="I65" s="68"/>
      <c r="J65" s="68"/>
      <c r="K65" s="68"/>
      <c r="L65" s="68"/>
      <c r="M65" s="68"/>
      <c r="N65" s="68"/>
      <c r="O65" s="68"/>
      <c r="P65" s="68"/>
      <c r="Q65" s="68"/>
      <c r="R65" s="68"/>
      <c r="S65" s="68"/>
      <c r="T65" s="68"/>
      <c r="U65" s="68"/>
      <c r="V65" s="68"/>
      <c r="W65" s="68"/>
      <c r="X65" s="68"/>
      <c r="Y65" s="68"/>
      <c r="Z65" s="68"/>
    </row>
    <row r="66" ht="14.25" customHeight="1">
      <c r="A66" s="80">
        <v>13.0</v>
      </c>
      <c r="B66" s="79" t="s">
        <v>211</v>
      </c>
      <c r="C66" s="73" t="s">
        <v>212</v>
      </c>
      <c r="D66" s="78" t="s">
        <v>213</v>
      </c>
      <c r="E66" s="68"/>
      <c r="F66" s="68"/>
      <c r="G66" s="68"/>
      <c r="H66" s="68"/>
      <c r="I66" s="68"/>
      <c r="J66" s="68"/>
      <c r="K66" s="68"/>
      <c r="L66" s="68"/>
      <c r="M66" s="68"/>
      <c r="N66" s="68"/>
      <c r="O66" s="68"/>
      <c r="P66" s="68"/>
      <c r="Q66" s="68"/>
      <c r="R66" s="68"/>
      <c r="S66" s="68"/>
      <c r="T66" s="68"/>
      <c r="U66" s="68"/>
      <c r="V66" s="68"/>
      <c r="W66" s="68"/>
      <c r="X66" s="68"/>
      <c r="Y66" s="68"/>
      <c r="Z66" s="68"/>
    </row>
    <row r="67" ht="14.25" customHeight="1">
      <c r="A67" s="80">
        <v>14.0</v>
      </c>
      <c r="B67" s="73" t="s">
        <v>135</v>
      </c>
      <c r="C67" s="73" t="s">
        <v>136</v>
      </c>
      <c r="D67" s="68"/>
      <c r="E67" s="68"/>
      <c r="F67" s="68"/>
      <c r="G67" s="68"/>
      <c r="H67" s="68"/>
      <c r="I67" s="68"/>
      <c r="J67" s="68"/>
      <c r="K67" s="68"/>
      <c r="L67" s="68"/>
      <c r="M67" s="68"/>
      <c r="N67" s="68"/>
      <c r="O67" s="68"/>
      <c r="P67" s="68"/>
      <c r="Q67" s="68"/>
      <c r="R67" s="68"/>
      <c r="S67" s="68"/>
      <c r="T67" s="68"/>
      <c r="U67" s="68"/>
      <c r="V67" s="68"/>
      <c r="W67" s="68"/>
      <c r="X67" s="68"/>
      <c r="Y67" s="68"/>
      <c r="Z67" s="68"/>
    </row>
    <row r="68" ht="14.25" customHeight="1">
      <c r="A68" s="80"/>
      <c r="B68" s="73"/>
      <c r="C68" s="73"/>
      <c r="D68" s="68"/>
      <c r="E68" s="68"/>
      <c r="F68" s="68"/>
      <c r="G68" s="68"/>
      <c r="H68" s="68"/>
      <c r="I68" s="68"/>
      <c r="J68" s="68"/>
      <c r="K68" s="68"/>
      <c r="L68" s="68"/>
      <c r="M68" s="68"/>
      <c r="N68" s="68"/>
      <c r="O68" s="68"/>
      <c r="P68" s="68"/>
      <c r="Q68" s="68"/>
      <c r="R68" s="68"/>
      <c r="S68" s="68"/>
      <c r="T68" s="68"/>
      <c r="U68" s="68"/>
      <c r="V68" s="68"/>
      <c r="W68" s="68"/>
      <c r="X68" s="68"/>
      <c r="Y68" s="68"/>
      <c r="Z68" s="68"/>
    </row>
    <row r="69" ht="14.25" customHeight="1">
      <c r="A69" s="74" t="s">
        <v>214</v>
      </c>
      <c r="B69" s="75" t="s">
        <v>215</v>
      </c>
      <c r="C69" s="76"/>
      <c r="D69" s="68"/>
      <c r="E69" s="68"/>
      <c r="F69" s="68"/>
      <c r="G69" s="68"/>
      <c r="H69" s="68"/>
      <c r="I69" s="68"/>
      <c r="J69" s="68"/>
      <c r="K69" s="68"/>
      <c r="L69" s="68"/>
      <c r="M69" s="68"/>
      <c r="N69" s="68"/>
      <c r="O69" s="68"/>
      <c r="P69" s="68"/>
      <c r="Q69" s="68"/>
      <c r="R69" s="68"/>
      <c r="S69" s="68"/>
      <c r="T69" s="68"/>
      <c r="U69" s="68"/>
      <c r="V69" s="68"/>
      <c r="W69" s="68"/>
      <c r="X69" s="68"/>
      <c r="Y69" s="68"/>
      <c r="Z69" s="68"/>
    </row>
    <row r="70" ht="14.25" customHeight="1">
      <c r="A70" s="77">
        <v>1.0</v>
      </c>
      <c r="B70" s="79" t="s">
        <v>216</v>
      </c>
      <c r="C70" s="73" t="s">
        <v>217</v>
      </c>
      <c r="D70" s="78" t="s">
        <v>218</v>
      </c>
      <c r="E70" s="68"/>
      <c r="F70" s="68"/>
      <c r="G70" s="68"/>
      <c r="H70" s="68"/>
      <c r="I70" s="68"/>
      <c r="J70" s="68"/>
      <c r="K70" s="68"/>
      <c r="L70" s="68"/>
      <c r="M70" s="68"/>
      <c r="N70" s="68"/>
      <c r="O70" s="68"/>
      <c r="P70" s="68"/>
      <c r="Q70" s="68"/>
      <c r="R70" s="68"/>
      <c r="S70" s="68"/>
      <c r="T70" s="68"/>
      <c r="U70" s="68"/>
      <c r="V70" s="68"/>
      <c r="W70" s="68"/>
      <c r="X70" s="68"/>
      <c r="Y70" s="68"/>
      <c r="Z70" s="68"/>
    </row>
    <row r="71" ht="14.25" customHeight="1">
      <c r="A71" s="77">
        <v>2.0</v>
      </c>
      <c r="B71" s="79" t="s">
        <v>219</v>
      </c>
      <c r="C71" s="73" t="s">
        <v>217</v>
      </c>
      <c r="D71" s="78" t="s">
        <v>218</v>
      </c>
      <c r="E71" s="68"/>
      <c r="F71" s="68"/>
      <c r="G71" s="68"/>
      <c r="H71" s="68"/>
      <c r="I71" s="68"/>
      <c r="J71" s="68"/>
      <c r="K71" s="68"/>
      <c r="L71" s="68"/>
      <c r="M71" s="68"/>
      <c r="N71" s="68"/>
      <c r="O71" s="68"/>
      <c r="P71" s="68"/>
      <c r="Q71" s="68"/>
      <c r="R71" s="68"/>
      <c r="S71" s="68"/>
      <c r="T71" s="68"/>
      <c r="U71" s="68"/>
      <c r="V71" s="68"/>
      <c r="W71" s="68"/>
      <c r="X71" s="68"/>
      <c r="Y71" s="68"/>
      <c r="Z71" s="68"/>
    </row>
    <row r="72" ht="14.25" customHeight="1">
      <c r="A72" s="77">
        <v>3.0</v>
      </c>
      <c r="B72" s="79" t="s">
        <v>220</v>
      </c>
      <c r="C72" s="73" t="s">
        <v>218</v>
      </c>
      <c r="D72" s="78" t="s">
        <v>218</v>
      </c>
      <c r="E72" s="68"/>
      <c r="F72" s="68"/>
      <c r="G72" s="68"/>
      <c r="H72" s="68"/>
      <c r="I72" s="68"/>
      <c r="J72" s="68"/>
      <c r="K72" s="68"/>
      <c r="L72" s="68"/>
      <c r="M72" s="68"/>
      <c r="N72" s="68"/>
      <c r="O72" s="68"/>
      <c r="P72" s="68"/>
      <c r="Q72" s="68"/>
      <c r="R72" s="68"/>
      <c r="S72" s="68"/>
      <c r="T72" s="68"/>
      <c r="U72" s="68"/>
      <c r="V72" s="68"/>
      <c r="W72" s="68"/>
      <c r="X72" s="68"/>
      <c r="Y72" s="68"/>
      <c r="Z72" s="68"/>
    </row>
    <row r="73" ht="14.25" customHeight="1">
      <c r="A73" s="77">
        <v>4.0</v>
      </c>
      <c r="B73" s="79" t="s">
        <v>221</v>
      </c>
      <c r="C73" s="73" t="s">
        <v>218</v>
      </c>
      <c r="D73" s="78" t="s">
        <v>218</v>
      </c>
      <c r="E73" s="68"/>
      <c r="F73" s="68"/>
      <c r="G73" s="68"/>
      <c r="H73" s="68"/>
      <c r="I73" s="68"/>
      <c r="J73" s="68"/>
      <c r="K73" s="68"/>
      <c r="L73" s="68"/>
      <c r="M73" s="68"/>
      <c r="N73" s="68"/>
      <c r="O73" s="68"/>
      <c r="P73" s="68"/>
      <c r="Q73" s="68"/>
      <c r="R73" s="68"/>
      <c r="S73" s="68"/>
      <c r="T73" s="68"/>
      <c r="U73" s="68"/>
      <c r="V73" s="68"/>
      <c r="W73" s="68"/>
      <c r="X73" s="68"/>
      <c r="Y73" s="68"/>
      <c r="Z73" s="68"/>
    </row>
    <row r="74" ht="14.25" customHeight="1">
      <c r="A74" s="77">
        <v>6.0</v>
      </c>
      <c r="B74" s="79" t="s">
        <v>222</v>
      </c>
      <c r="C74" s="73" t="s">
        <v>218</v>
      </c>
      <c r="D74" s="78" t="s">
        <v>218</v>
      </c>
      <c r="E74" s="68"/>
      <c r="F74" s="68"/>
      <c r="G74" s="68"/>
      <c r="H74" s="68"/>
      <c r="I74" s="68"/>
      <c r="J74" s="68"/>
      <c r="K74" s="68"/>
      <c r="L74" s="68"/>
      <c r="M74" s="68"/>
      <c r="N74" s="68"/>
      <c r="O74" s="68"/>
      <c r="P74" s="68"/>
      <c r="Q74" s="68"/>
      <c r="R74" s="68"/>
      <c r="S74" s="68"/>
      <c r="T74" s="68"/>
      <c r="U74" s="68"/>
      <c r="V74" s="68"/>
      <c r="W74" s="68"/>
      <c r="X74" s="68"/>
      <c r="Y74" s="68"/>
      <c r="Z74" s="68"/>
    </row>
    <row r="75" ht="14.25" customHeight="1">
      <c r="A75" s="77">
        <v>7.0</v>
      </c>
      <c r="B75" s="79" t="s">
        <v>223</v>
      </c>
      <c r="C75" s="73" t="s">
        <v>218</v>
      </c>
      <c r="D75" s="78" t="s">
        <v>218</v>
      </c>
      <c r="E75" s="68"/>
      <c r="F75" s="68"/>
      <c r="G75" s="68"/>
      <c r="H75" s="68"/>
      <c r="I75" s="68"/>
      <c r="J75" s="68"/>
      <c r="K75" s="68"/>
      <c r="L75" s="68"/>
      <c r="M75" s="68"/>
      <c r="N75" s="68"/>
      <c r="O75" s="68"/>
      <c r="P75" s="68"/>
      <c r="Q75" s="68"/>
      <c r="R75" s="68"/>
      <c r="S75" s="68"/>
      <c r="T75" s="68"/>
      <c r="U75" s="68"/>
      <c r="V75" s="68"/>
      <c r="W75" s="68"/>
      <c r="X75" s="68"/>
      <c r="Y75" s="68"/>
      <c r="Z75" s="68"/>
    </row>
    <row r="76" ht="14.25" customHeight="1">
      <c r="A76" s="77">
        <v>8.0</v>
      </c>
      <c r="B76" s="79" t="s">
        <v>224</v>
      </c>
      <c r="C76" s="73" t="s">
        <v>218</v>
      </c>
      <c r="D76" s="78" t="s">
        <v>218</v>
      </c>
      <c r="E76" s="68"/>
      <c r="F76" s="68"/>
      <c r="G76" s="68"/>
      <c r="H76" s="68"/>
      <c r="I76" s="68"/>
      <c r="J76" s="68"/>
      <c r="K76" s="68"/>
      <c r="L76" s="68"/>
      <c r="M76" s="68"/>
      <c r="N76" s="68"/>
      <c r="O76" s="68"/>
      <c r="P76" s="68"/>
      <c r="Q76" s="68"/>
      <c r="R76" s="68"/>
      <c r="S76" s="68"/>
      <c r="T76" s="68"/>
      <c r="U76" s="68"/>
      <c r="V76" s="68"/>
      <c r="W76" s="68"/>
      <c r="X76" s="68"/>
      <c r="Y76" s="68"/>
      <c r="Z76" s="68"/>
    </row>
    <row r="77" ht="14.25" customHeight="1">
      <c r="A77" s="77">
        <v>9.0</v>
      </c>
      <c r="B77" s="79" t="s">
        <v>211</v>
      </c>
      <c r="C77" s="73" t="s">
        <v>212</v>
      </c>
      <c r="D77" s="78" t="s">
        <v>213</v>
      </c>
      <c r="E77" s="68"/>
      <c r="F77" s="68"/>
      <c r="G77" s="68"/>
      <c r="H77" s="68"/>
      <c r="I77" s="68"/>
      <c r="J77" s="68"/>
      <c r="K77" s="68"/>
      <c r="L77" s="68"/>
      <c r="M77" s="68"/>
      <c r="N77" s="68"/>
      <c r="O77" s="68"/>
      <c r="P77" s="68"/>
      <c r="Q77" s="68"/>
      <c r="R77" s="68"/>
      <c r="S77" s="68"/>
      <c r="T77" s="68"/>
      <c r="U77" s="68"/>
      <c r="V77" s="68"/>
      <c r="W77" s="68"/>
      <c r="X77" s="68"/>
      <c r="Y77" s="68"/>
      <c r="Z77" s="68"/>
    </row>
    <row r="78" ht="14.25" customHeight="1">
      <c r="A78" s="77">
        <v>10.0</v>
      </c>
      <c r="B78" s="79" t="s">
        <v>225</v>
      </c>
      <c r="C78" s="73" t="s">
        <v>226</v>
      </c>
      <c r="D78" s="78" t="s">
        <v>134</v>
      </c>
      <c r="E78" s="68"/>
      <c r="F78" s="68"/>
      <c r="G78" s="68"/>
      <c r="H78" s="68"/>
      <c r="I78" s="68"/>
      <c r="J78" s="68"/>
      <c r="K78" s="68"/>
      <c r="L78" s="68"/>
      <c r="M78" s="68"/>
      <c r="N78" s="68"/>
      <c r="O78" s="68"/>
      <c r="P78" s="68"/>
      <c r="Q78" s="68"/>
      <c r="R78" s="68"/>
      <c r="S78" s="68"/>
      <c r="T78" s="68"/>
      <c r="U78" s="68"/>
      <c r="V78" s="68"/>
      <c r="W78" s="68"/>
      <c r="X78" s="68"/>
      <c r="Y78" s="68"/>
      <c r="Z78" s="68"/>
    </row>
    <row r="79" ht="14.25" customHeight="1">
      <c r="A79" s="77">
        <v>11.0</v>
      </c>
      <c r="B79" s="79" t="s">
        <v>227</v>
      </c>
      <c r="C79" s="73" t="s">
        <v>138</v>
      </c>
      <c r="D79" s="78" t="s">
        <v>139</v>
      </c>
      <c r="E79" s="68"/>
      <c r="F79" s="68"/>
      <c r="G79" s="68"/>
      <c r="H79" s="68"/>
      <c r="I79" s="68"/>
      <c r="J79" s="68"/>
      <c r="K79" s="68"/>
      <c r="L79" s="68"/>
      <c r="M79" s="68"/>
      <c r="N79" s="68"/>
      <c r="O79" s="68"/>
      <c r="P79" s="68"/>
      <c r="Q79" s="68"/>
      <c r="R79" s="68"/>
      <c r="S79" s="68"/>
      <c r="T79" s="68"/>
      <c r="U79" s="68"/>
      <c r="V79" s="68"/>
      <c r="W79" s="68"/>
      <c r="X79" s="68"/>
      <c r="Y79" s="68"/>
      <c r="Z79" s="68"/>
    </row>
    <row r="80" ht="14.25" customHeight="1">
      <c r="A80" s="77">
        <v>12.0</v>
      </c>
      <c r="B80" s="73" t="s">
        <v>135</v>
      </c>
      <c r="C80" s="73" t="s">
        <v>136</v>
      </c>
      <c r="D80" s="68"/>
      <c r="E80" s="68"/>
      <c r="F80" s="68"/>
      <c r="G80" s="68"/>
      <c r="H80" s="68"/>
      <c r="I80" s="68"/>
      <c r="J80" s="68"/>
      <c r="K80" s="68"/>
      <c r="L80" s="68"/>
      <c r="M80" s="68"/>
      <c r="N80" s="68"/>
      <c r="O80" s="68"/>
      <c r="P80" s="68"/>
      <c r="Q80" s="68"/>
      <c r="R80" s="68"/>
      <c r="S80" s="68"/>
      <c r="T80" s="68"/>
      <c r="U80" s="68"/>
      <c r="V80" s="68"/>
      <c r="W80" s="68"/>
      <c r="X80" s="68"/>
      <c r="Y80" s="68"/>
      <c r="Z80" s="68"/>
    </row>
    <row r="81" ht="14.25" customHeight="1">
      <c r="A81" s="81"/>
      <c r="B81" s="82"/>
      <c r="C81" s="83"/>
      <c r="D81" s="68"/>
      <c r="E81" s="68"/>
      <c r="F81" s="68"/>
      <c r="G81" s="68"/>
      <c r="H81" s="68"/>
      <c r="I81" s="68"/>
      <c r="J81" s="68"/>
      <c r="K81" s="68"/>
      <c r="L81" s="68"/>
      <c r="M81" s="68"/>
      <c r="N81" s="68"/>
      <c r="O81" s="68"/>
      <c r="P81" s="68"/>
      <c r="Q81" s="68"/>
      <c r="R81" s="68"/>
      <c r="S81" s="68"/>
      <c r="T81" s="68"/>
      <c r="U81" s="68"/>
      <c r="V81" s="68"/>
      <c r="W81" s="68"/>
      <c r="X81" s="68"/>
      <c r="Y81" s="68"/>
      <c r="Z81" s="68"/>
    </row>
    <row r="82" ht="14.25" customHeight="1">
      <c r="A82" s="74" t="s">
        <v>228</v>
      </c>
      <c r="B82" s="75" t="s">
        <v>229</v>
      </c>
      <c r="C82" s="76"/>
      <c r="D82" s="68"/>
      <c r="E82" s="68"/>
      <c r="F82" s="68"/>
      <c r="G82" s="68"/>
      <c r="H82" s="68"/>
      <c r="I82" s="68"/>
      <c r="J82" s="68"/>
      <c r="K82" s="68"/>
      <c r="L82" s="68"/>
      <c r="M82" s="68"/>
      <c r="N82" s="68"/>
      <c r="O82" s="68"/>
      <c r="P82" s="68"/>
      <c r="Q82" s="68"/>
      <c r="R82" s="68"/>
      <c r="S82" s="68"/>
      <c r="T82" s="68"/>
      <c r="U82" s="68"/>
      <c r="V82" s="68"/>
      <c r="W82" s="68"/>
      <c r="X82" s="68"/>
      <c r="Y82" s="68"/>
      <c r="Z82" s="68"/>
    </row>
    <row r="83" ht="14.25" customHeight="1">
      <c r="A83" s="80">
        <v>1.0</v>
      </c>
      <c r="B83" s="79" t="s">
        <v>230</v>
      </c>
      <c r="C83" s="73" t="s">
        <v>231</v>
      </c>
      <c r="D83" s="68"/>
      <c r="E83" s="68"/>
      <c r="F83" s="68"/>
      <c r="G83" s="68"/>
      <c r="H83" s="68"/>
      <c r="I83" s="68"/>
      <c r="J83" s="68"/>
      <c r="K83" s="68"/>
      <c r="L83" s="68"/>
      <c r="M83" s="68"/>
      <c r="N83" s="68"/>
      <c r="O83" s="68"/>
      <c r="P83" s="68"/>
      <c r="Q83" s="68"/>
      <c r="R83" s="68"/>
      <c r="S83" s="68"/>
      <c r="T83" s="68"/>
      <c r="U83" s="68"/>
      <c r="V83" s="68"/>
      <c r="W83" s="68"/>
      <c r="X83" s="68"/>
      <c r="Y83" s="68"/>
      <c r="Z83" s="68"/>
    </row>
    <row r="84" ht="14.25" customHeight="1">
      <c r="A84" s="80">
        <v>2.0</v>
      </c>
      <c r="B84" s="79" t="s">
        <v>232</v>
      </c>
      <c r="C84" s="73" t="s">
        <v>233</v>
      </c>
      <c r="D84" s="68"/>
      <c r="E84" s="68"/>
      <c r="F84" s="68"/>
      <c r="G84" s="68"/>
      <c r="H84" s="68"/>
      <c r="I84" s="68"/>
      <c r="J84" s="68"/>
      <c r="K84" s="68"/>
      <c r="L84" s="68"/>
      <c r="M84" s="68"/>
      <c r="N84" s="68"/>
      <c r="O84" s="68"/>
      <c r="P84" s="68"/>
      <c r="Q84" s="68"/>
      <c r="R84" s="68"/>
      <c r="S84" s="68"/>
      <c r="T84" s="68"/>
      <c r="U84" s="68"/>
      <c r="V84" s="68"/>
      <c r="W84" s="68"/>
      <c r="X84" s="68"/>
      <c r="Y84" s="68"/>
      <c r="Z84" s="68"/>
    </row>
    <row r="85" ht="14.25" customHeight="1">
      <c r="A85" s="80">
        <v>3.0</v>
      </c>
      <c r="B85" s="79" t="s">
        <v>234</v>
      </c>
      <c r="C85" s="73" t="s">
        <v>235</v>
      </c>
      <c r="D85" s="78" t="s">
        <v>236</v>
      </c>
      <c r="E85" s="68"/>
      <c r="F85" s="68"/>
      <c r="G85" s="68"/>
      <c r="H85" s="68"/>
      <c r="I85" s="68"/>
      <c r="J85" s="68"/>
      <c r="K85" s="68"/>
      <c r="L85" s="68"/>
      <c r="M85" s="68"/>
      <c r="N85" s="68"/>
      <c r="O85" s="68"/>
      <c r="P85" s="68"/>
      <c r="Q85" s="68"/>
      <c r="R85" s="68"/>
      <c r="S85" s="68"/>
      <c r="T85" s="68"/>
      <c r="U85" s="68"/>
      <c r="V85" s="68"/>
      <c r="W85" s="68"/>
      <c r="X85" s="68"/>
      <c r="Y85" s="68"/>
      <c r="Z85" s="68"/>
    </row>
    <row r="86" ht="14.25" customHeight="1">
      <c r="A86" s="80">
        <v>4.0</v>
      </c>
      <c r="B86" s="79" t="s">
        <v>237</v>
      </c>
      <c r="C86" s="73" t="s">
        <v>238</v>
      </c>
      <c r="D86" s="78" t="s">
        <v>239</v>
      </c>
      <c r="E86" s="68"/>
      <c r="F86" s="68"/>
      <c r="G86" s="68"/>
      <c r="H86" s="68"/>
      <c r="I86" s="68"/>
      <c r="J86" s="68"/>
      <c r="K86" s="68"/>
      <c r="L86" s="68"/>
      <c r="M86" s="68"/>
      <c r="N86" s="68"/>
      <c r="O86" s="68"/>
      <c r="P86" s="68"/>
      <c r="Q86" s="68"/>
      <c r="R86" s="68"/>
      <c r="S86" s="68"/>
      <c r="T86" s="68"/>
      <c r="U86" s="68"/>
      <c r="V86" s="68"/>
      <c r="W86" s="68"/>
      <c r="X86" s="68"/>
      <c r="Y86" s="68"/>
      <c r="Z86" s="68"/>
    </row>
    <row r="87" ht="14.25" customHeight="1">
      <c r="A87" s="80">
        <v>5.0</v>
      </c>
      <c r="B87" s="79" t="s">
        <v>240</v>
      </c>
      <c r="C87" s="73" t="s">
        <v>241</v>
      </c>
      <c r="D87" s="78" t="s">
        <v>242</v>
      </c>
      <c r="E87" s="68"/>
      <c r="F87" s="68"/>
      <c r="G87" s="68"/>
      <c r="H87" s="68"/>
      <c r="I87" s="68"/>
      <c r="J87" s="68"/>
      <c r="K87" s="68"/>
      <c r="L87" s="68"/>
      <c r="M87" s="68"/>
      <c r="N87" s="68"/>
      <c r="O87" s="68"/>
      <c r="P87" s="68"/>
      <c r="Q87" s="68"/>
      <c r="R87" s="68"/>
      <c r="S87" s="68"/>
      <c r="T87" s="68"/>
      <c r="U87" s="68"/>
      <c r="V87" s="68"/>
      <c r="W87" s="68"/>
      <c r="X87" s="68"/>
      <c r="Y87" s="68"/>
      <c r="Z87" s="68"/>
    </row>
    <row r="88" ht="14.25" customHeight="1">
      <c r="A88" s="80">
        <v>6.0</v>
      </c>
      <c r="B88" s="79" t="s">
        <v>243</v>
      </c>
      <c r="C88" s="73" t="s">
        <v>244</v>
      </c>
      <c r="D88" s="78" t="s">
        <v>245</v>
      </c>
      <c r="E88" s="68"/>
      <c r="F88" s="68"/>
      <c r="G88" s="68"/>
      <c r="H88" s="68"/>
      <c r="I88" s="68"/>
      <c r="J88" s="68"/>
      <c r="K88" s="68"/>
      <c r="L88" s="68"/>
      <c r="M88" s="68"/>
      <c r="N88" s="68"/>
      <c r="O88" s="68"/>
      <c r="P88" s="68"/>
      <c r="Q88" s="68"/>
      <c r="R88" s="68"/>
      <c r="S88" s="68"/>
      <c r="T88" s="68"/>
      <c r="U88" s="68"/>
      <c r="V88" s="68"/>
      <c r="W88" s="68"/>
      <c r="X88" s="68"/>
      <c r="Y88" s="68"/>
      <c r="Z88" s="68"/>
    </row>
    <row r="89" ht="14.25" customHeight="1">
      <c r="A89" s="80">
        <v>7.0</v>
      </c>
      <c r="B89" s="79" t="s">
        <v>246</v>
      </c>
      <c r="C89" s="73" t="s">
        <v>247</v>
      </c>
      <c r="D89" s="78" t="s">
        <v>248</v>
      </c>
      <c r="E89" s="68"/>
      <c r="F89" s="68"/>
      <c r="G89" s="68"/>
      <c r="H89" s="68"/>
      <c r="I89" s="68"/>
      <c r="J89" s="68"/>
      <c r="K89" s="68"/>
      <c r="L89" s="68"/>
      <c r="M89" s="68"/>
      <c r="N89" s="68"/>
      <c r="O89" s="68"/>
      <c r="P89" s="68"/>
      <c r="Q89" s="68"/>
      <c r="R89" s="68"/>
      <c r="S89" s="68"/>
      <c r="T89" s="68"/>
      <c r="U89" s="68"/>
      <c r="V89" s="68"/>
      <c r="W89" s="68"/>
      <c r="X89" s="68"/>
      <c r="Y89" s="68"/>
      <c r="Z89" s="68"/>
    </row>
    <row r="90" ht="14.25" customHeight="1">
      <c r="A90" s="80">
        <v>8.0</v>
      </c>
      <c r="B90" s="79" t="s">
        <v>249</v>
      </c>
      <c r="C90" s="73" t="s">
        <v>250</v>
      </c>
      <c r="D90" s="68"/>
      <c r="E90" s="68"/>
      <c r="F90" s="68"/>
      <c r="G90" s="68"/>
      <c r="H90" s="68"/>
      <c r="I90" s="68"/>
      <c r="J90" s="68"/>
      <c r="K90" s="68"/>
      <c r="L90" s="68"/>
      <c r="M90" s="68"/>
      <c r="N90" s="68"/>
      <c r="O90" s="68"/>
      <c r="P90" s="68"/>
      <c r="Q90" s="68"/>
      <c r="R90" s="68"/>
      <c r="S90" s="68"/>
      <c r="T90" s="68"/>
      <c r="U90" s="68"/>
      <c r="V90" s="68"/>
      <c r="W90" s="68"/>
      <c r="X90" s="68"/>
      <c r="Y90" s="68"/>
      <c r="Z90" s="68"/>
    </row>
    <row r="91" ht="14.25" customHeight="1">
      <c r="A91" s="80">
        <v>9.0</v>
      </c>
      <c r="B91" s="79" t="s">
        <v>251</v>
      </c>
      <c r="C91" s="73" t="s">
        <v>252</v>
      </c>
      <c r="D91" s="78" t="s">
        <v>253</v>
      </c>
      <c r="E91" s="68"/>
      <c r="F91" s="68"/>
      <c r="G91" s="68"/>
      <c r="H91" s="68"/>
      <c r="I91" s="68"/>
      <c r="J91" s="68"/>
      <c r="K91" s="68"/>
      <c r="L91" s="68"/>
      <c r="M91" s="68"/>
      <c r="N91" s="68"/>
      <c r="O91" s="68"/>
      <c r="P91" s="68"/>
      <c r="Q91" s="68"/>
      <c r="R91" s="68"/>
      <c r="S91" s="68"/>
      <c r="T91" s="68"/>
      <c r="U91" s="68"/>
      <c r="V91" s="68"/>
      <c r="W91" s="68"/>
      <c r="X91" s="68"/>
      <c r="Y91" s="68"/>
      <c r="Z91" s="68"/>
    </row>
    <row r="92" ht="14.25" customHeight="1">
      <c r="A92" s="77"/>
      <c r="B92" s="79"/>
      <c r="C92" s="73"/>
      <c r="D92" s="68"/>
      <c r="E92" s="68"/>
      <c r="F92" s="68"/>
      <c r="G92" s="68"/>
      <c r="H92" s="68"/>
      <c r="I92" s="68"/>
      <c r="J92" s="68"/>
      <c r="K92" s="68"/>
      <c r="L92" s="68"/>
      <c r="M92" s="68"/>
      <c r="N92" s="68"/>
      <c r="O92" s="68"/>
      <c r="P92" s="68"/>
      <c r="Q92" s="68"/>
      <c r="R92" s="68"/>
      <c r="S92" s="68"/>
      <c r="T92" s="68"/>
      <c r="U92" s="68"/>
      <c r="V92" s="68"/>
      <c r="W92" s="68"/>
      <c r="X92" s="68"/>
      <c r="Y92" s="68"/>
      <c r="Z92" s="68"/>
    </row>
    <row r="93" ht="14.25" customHeight="1">
      <c r="A93" s="74" t="s">
        <v>254</v>
      </c>
      <c r="B93" s="75" t="s">
        <v>255</v>
      </c>
      <c r="C93" s="76"/>
      <c r="D93" s="68"/>
      <c r="E93" s="68"/>
      <c r="F93" s="68"/>
      <c r="G93" s="68"/>
      <c r="H93" s="68"/>
      <c r="I93" s="68"/>
      <c r="J93" s="68"/>
      <c r="K93" s="68"/>
      <c r="L93" s="68"/>
      <c r="M93" s="68"/>
      <c r="N93" s="68"/>
      <c r="O93" s="68"/>
      <c r="P93" s="68"/>
      <c r="Q93" s="68"/>
      <c r="R93" s="68"/>
      <c r="S93" s="68"/>
      <c r="T93" s="68"/>
      <c r="U93" s="68"/>
      <c r="V93" s="68"/>
      <c r="W93" s="68"/>
      <c r="X93" s="68"/>
      <c r="Y93" s="68"/>
      <c r="Z93" s="68"/>
    </row>
    <row r="94" ht="14.25" customHeight="1">
      <c r="A94" s="77">
        <v>1.0</v>
      </c>
      <c r="B94" s="79" t="s">
        <v>256</v>
      </c>
      <c r="C94" s="73" t="s">
        <v>257</v>
      </c>
      <c r="D94" s="78" t="s">
        <v>258</v>
      </c>
      <c r="E94" s="68"/>
      <c r="F94" s="68"/>
      <c r="G94" s="68"/>
      <c r="H94" s="68"/>
      <c r="I94" s="68"/>
      <c r="J94" s="68"/>
      <c r="K94" s="68"/>
      <c r="L94" s="68"/>
      <c r="M94" s="68"/>
      <c r="N94" s="68"/>
      <c r="O94" s="68"/>
      <c r="P94" s="68"/>
      <c r="Q94" s="68"/>
      <c r="R94" s="68"/>
      <c r="S94" s="68"/>
      <c r="T94" s="68"/>
      <c r="U94" s="68"/>
      <c r="V94" s="68"/>
      <c r="W94" s="68"/>
      <c r="X94" s="68"/>
      <c r="Y94" s="68"/>
      <c r="Z94" s="68"/>
    </row>
    <row r="95" ht="14.25" customHeight="1">
      <c r="A95" s="77">
        <v>2.0</v>
      </c>
      <c r="B95" s="79" t="s">
        <v>259</v>
      </c>
      <c r="C95" s="73" t="s">
        <v>257</v>
      </c>
      <c r="D95" s="78" t="s">
        <v>258</v>
      </c>
      <c r="E95" s="68"/>
      <c r="F95" s="68"/>
      <c r="G95" s="68"/>
      <c r="H95" s="68"/>
      <c r="I95" s="68"/>
      <c r="J95" s="68"/>
      <c r="K95" s="68"/>
      <c r="L95" s="68"/>
      <c r="M95" s="68"/>
      <c r="N95" s="68"/>
      <c r="O95" s="68"/>
      <c r="P95" s="68"/>
      <c r="Q95" s="68"/>
      <c r="R95" s="68"/>
      <c r="S95" s="68"/>
      <c r="T95" s="68"/>
      <c r="U95" s="68"/>
      <c r="V95" s="68"/>
      <c r="W95" s="68"/>
      <c r="X95" s="68"/>
      <c r="Y95" s="68"/>
      <c r="Z95" s="68"/>
    </row>
    <row r="96" ht="14.25" customHeight="1">
      <c r="A96" s="77">
        <v>3.0</v>
      </c>
      <c r="B96" s="79" t="s">
        <v>260</v>
      </c>
      <c r="C96" s="73" t="s">
        <v>261</v>
      </c>
      <c r="D96" s="78" t="s">
        <v>262</v>
      </c>
      <c r="E96" s="68"/>
      <c r="F96" s="68"/>
      <c r="G96" s="68"/>
      <c r="H96" s="68"/>
      <c r="I96" s="68"/>
      <c r="J96" s="68"/>
      <c r="K96" s="68"/>
      <c r="L96" s="68"/>
      <c r="M96" s="68"/>
      <c r="N96" s="68"/>
      <c r="O96" s="68"/>
      <c r="P96" s="68"/>
      <c r="Q96" s="68"/>
      <c r="R96" s="68"/>
      <c r="S96" s="68"/>
      <c r="T96" s="68"/>
      <c r="U96" s="68"/>
      <c r="V96" s="68"/>
      <c r="W96" s="68"/>
      <c r="X96" s="68"/>
      <c r="Y96" s="68"/>
      <c r="Z96" s="68"/>
    </row>
    <row r="97" ht="14.25" customHeight="1">
      <c r="A97" s="77">
        <v>4.0</v>
      </c>
      <c r="B97" s="79" t="s">
        <v>263</v>
      </c>
      <c r="C97" s="73" t="s">
        <v>264</v>
      </c>
      <c r="D97" s="68"/>
      <c r="E97" s="68"/>
      <c r="F97" s="68"/>
      <c r="G97" s="68"/>
      <c r="H97" s="68"/>
      <c r="I97" s="68"/>
      <c r="J97" s="68"/>
      <c r="K97" s="68"/>
      <c r="L97" s="68"/>
      <c r="M97" s="68"/>
      <c r="N97" s="68"/>
      <c r="O97" s="68"/>
      <c r="P97" s="68"/>
      <c r="Q97" s="68"/>
      <c r="R97" s="68"/>
      <c r="S97" s="68"/>
      <c r="T97" s="68"/>
      <c r="U97" s="68"/>
      <c r="V97" s="68"/>
      <c r="W97" s="68"/>
      <c r="X97" s="68"/>
      <c r="Y97" s="68"/>
      <c r="Z97" s="68"/>
    </row>
    <row r="98" ht="14.25" customHeight="1">
      <c r="A98" s="77">
        <v>5.0</v>
      </c>
      <c r="B98" s="79" t="s">
        <v>265</v>
      </c>
      <c r="C98" s="73" t="s">
        <v>266</v>
      </c>
      <c r="D98" s="68"/>
      <c r="E98" s="68"/>
      <c r="F98" s="68"/>
      <c r="G98" s="68"/>
      <c r="H98" s="68"/>
      <c r="I98" s="68"/>
      <c r="J98" s="68"/>
      <c r="K98" s="68"/>
      <c r="L98" s="68"/>
      <c r="M98" s="68"/>
      <c r="N98" s="68"/>
      <c r="O98" s="68"/>
      <c r="P98" s="68"/>
      <c r="Q98" s="68"/>
      <c r="R98" s="68"/>
      <c r="S98" s="68"/>
      <c r="T98" s="68"/>
      <c r="U98" s="68"/>
      <c r="V98" s="68"/>
      <c r="W98" s="68"/>
      <c r="X98" s="68"/>
      <c r="Y98" s="68"/>
      <c r="Z98" s="68"/>
    </row>
    <row r="99" ht="14.25" customHeight="1">
      <c r="A99" s="77">
        <v>6.0</v>
      </c>
      <c r="B99" s="79" t="s">
        <v>267</v>
      </c>
      <c r="C99" s="73" t="s">
        <v>212</v>
      </c>
      <c r="D99" s="68"/>
      <c r="E99" s="68"/>
      <c r="F99" s="68"/>
      <c r="G99" s="68"/>
      <c r="H99" s="68"/>
      <c r="I99" s="68"/>
      <c r="J99" s="68"/>
      <c r="K99" s="68"/>
      <c r="L99" s="68"/>
      <c r="M99" s="68"/>
      <c r="N99" s="68"/>
      <c r="O99" s="68"/>
      <c r="P99" s="68"/>
      <c r="Q99" s="68"/>
      <c r="R99" s="68"/>
      <c r="S99" s="68"/>
      <c r="T99" s="68"/>
      <c r="U99" s="68"/>
      <c r="V99" s="68"/>
      <c r="W99" s="68"/>
      <c r="X99" s="68"/>
      <c r="Y99" s="68"/>
      <c r="Z99" s="68"/>
    </row>
    <row r="100" ht="14.25" customHeight="1">
      <c r="A100" s="77">
        <v>7.0</v>
      </c>
      <c r="B100" s="79" t="s">
        <v>268</v>
      </c>
      <c r="C100" s="73" t="s">
        <v>269</v>
      </c>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4.25" customHeight="1">
      <c r="A101" s="77">
        <v>8.0</v>
      </c>
      <c r="B101" s="79" t="s">
        <v>270</v>
      </c>
      <c r="C101" s="73" t="s">
        <v>226</v>
      </c>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4.25" customHeight="1">
      <c r="A102" s="77">
        <v>9.0</v>
      </c>
      <c r="B102" s="73" t="s">
        <v>135</v>
      </c>
      <c r="C102" s="73" t="s">
        <v>136</v>
      </c>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4.25" customHeight="1">
      <c r="A103" s="77"/>
      <c r="B103" s="73"/>
      <c r="C103" s="73"/>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4.25" customHeight="1">
      <c r="A104" s="74" t="s">
        <v>271</v>
      </c>
      <c r="B104" s="75" t="s">
        <v>272</v>
      </c>
      <c r="C104" s="76"/>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36.75" customHeight="1">
      <c r="A105" s="77">
        <v>1.0</v>
      </c>
      <c r="B105" s="79" t="s">
        <v>273</v>
      </c>
      <c r="C105" s="84" t="s">
        <v>274</v>
      </c>
      <c r="D105" s="7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36.75" customHeight="1">
      <c r="A106" s="77">
        <v>2.0</v>
      </c>
      <c r="B106" s="79" t="s">
        <v>275</v>
      </c>
      <c r="C106" s="85"/>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69.75" customHeight="1">
      <c r="A107" s="77">
        <v>3.0</v>
      </c>
      <c r="B107" s="79" t="s">
        <v>276</v>
      </c>
      <c r="C107" s="85"/>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78.0" customHeight="1">
      <c r="A108" s="77">
        <v>5.0</v>
      </c>
      <c r="B108" s="79" t="s">
        <v>277</v>
      </c>
      <c r="C108" s="86"/>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36.75" customHeight="1">
      <c r="A109" s="77">
        <v>6.0</v>
      </c>
      <c r="B109" s="79" t="s">
        <v>278</v>
      </c>
      <c r="C109" s="73" t="s">
        <v>279</v>
      </c>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4.25" customHeight="1">
      <c r="A110" s="77">
        <v>7.0</v>
      </c>
      <c r="B110" s="79" t="s">
        <v>280</v>
      </c>
      <c r="C110" s="73" t="s">
        <v>281</v>
      </c>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4.25" customHeight="1">
      <c r="A111" s="77">
        <v>8.0</v>
      </c>
      <c r="B111" s="79" t="s">
        <v>282</v>
      </c>
      <c r="C111" s="73" t="s">
        <v>283</v>
      </c>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4.25" customHeight="1">
      <c r="A112" s="77">
        <v>9.0</v>
      </c>
      <c r="B112" s="79" t="s">
        <v>263</v>
      </c>
      <c r="C112" s="73" t="s">
        <v>264</v>
      </c>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4.25" customHeight="1">
      <c r="A113" s="77">
        <v>10.0</v>
      </c>
      <c r="B113" s="79" t="s">
        <v>284</v>
      </c>
      <c r="C113" s="73" t="s">
        <v>285</v>
      </c>
      <c r="D113" s="78" t="s">
        <v>286</v>
      </c>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4.25" customHeight="1">
      <c r="A114" s="77">
        <v>11.0</v>
      </c>
      <c r="B114" s="79" t="s">
        <v>265</v>
      </c>
      <c r="C114" s="73" t="s">
        <v>266</v>
      </c>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4.25" customHeight="1">
      <c r="A115" s="77">
        <v>12.0</v>
      </c>
      <c r="B115" s="79" t="s">
        <v>287</v>
      </c>
      <c r="C115" s="73" t="s">
        <v>288</v>
      </c>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4.25" customHeight="1">
      <c r="A116" s="77">
        <v>13.0</v>
      </c>
      <c r="B116" s="73" t="s">
        <v>135</v>
      </c>
      <c r="C116" s="73" t="s">
        <v>136</v>
      </c>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4.25" customHeight="1">
      <c r="A117" s="77"/>
      <c r="B117" s="73"/>
      <c r="C117" s="73"/>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4.25" customHeight="1">
      <c r="A118" s="74" t="s">
        <v>26</v>
      </c>
      <c r="B118" s="75" t="s">
        <v>289</v>
      </c>
      <c r="C118" s="76"/>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4.25" customHeight="1">
      <c r="A119" s="77">
        <v>1.0</v>
      </c>
      <c r="B119" s="79" t="s">
        <v>290</v>
      </c>
      <c r="C119" s="73" t="s">
        <v>291</v>
      </c>
      <c r="D119" s="78" t="s">
        <v>292</v>
      </c>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4.25" customHeight="1">
      <c r="A120" s="77">
        <v>2.0</v>
      </c>
      <c r="B120" s="73" t="s">
        <v>293</v>
      </c>
      <c r="C120" s="73" t="s">
        <v>294</v>
      </c>
      <c r="D120" s="78" t="s">
        <v>295</v>
      </c>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4.25" customHeight="1">
      <c r="A121" s="77">
        <v>3.0</v>
      </c>
      <c r="B121" s="73" t="s">
        <v>296</v>
      </c>
      <c r="C121" s="73" t="s">
        <v>294</v>
      </c>
      <c r="D121" s="78" t="s">
        <v>295</v>
      </c>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4.25" customHeight="1">
      <c r="A122" s="77">
        <v>4.0</v>
      </c>
      <c r="B122" s="73" t="s">
        <v>297</v>
      </c>
      <c r="C122" s="73" t="s">
        <v>298</v>
      </c>
      <c r="D122" s="78" t="s">
        <v>295</v>
      </c>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4.25" customHeight="1">
      <c r="A123" s="77">
        <v>5.0</v>
      </c>
      <c r="B123" s="73" t="s">
        <v>299</v>
      </c>
      <c r="C123" s="73" t="s">
        <v>294</v>
      </c>
      <c r="D123" s="78" t="s">
        <v>295</v>
      </c>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4.25" customHeight="1">
      <c r="A124" s="77">
        <v>6.0</v>
      </c>
      <c r="B124" s="73" t="s">
        <v>300</v>
      </c>
      <c r="C124" s="73" t="s">
        <v>301</v>
      </c>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4.25" customHeight="1">
      <c r="A125" s="77">
        <v>7.0</v>
      </c>
      <c r="B125" s="73" t="s">
        <v>302</v>
      </c>
      <c r="C125" s="73" t="s">
        <v>303</v>
      </c>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4.25" customHeight="1">
      <c r="A126" s="77">
        <v>8.0</v>
      </c>
      <c r="B126" s="73" t="s">
        <v>304</v>
      </c>
      <c r="C126" s="73" t="s">
        <v>235</v>
      </c>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4.25" customHeight="1">
      <c r="A127" s="77">
        <v>9.0</v>
      </c>
      <c r="B127" s="73" t="s">
        <v>305</v>
      </c>
      <c r="C127" s="73" t="s">
        <v>306</v>
      </c>
      <c r="D127" s="78" t="s">
        <v>307</v>
      </c>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4.25" customHeight="1">
      <c r="A128" s="77">
        <v>10.0</v>
      </c>
      <c r="B128" s="73" t="s">
        <v>308</v>
      </c>
      <c r="C128" s="73" t="s">
        <v>309</v>
      </c>
      <c r="D128" s="78" t="s">
        <v>310</v>
      </c>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4.25" customHeight="1">
      <c r="A129" s="81"/>
      <c r="B129" s="82"/>
      <c r="C129" s="83"/>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4.25" customHeight="1">
      <c r="A130" s="74" t="s">
        <v>311</v>
      </c>
      <c r="B130" s="75" t="s">
        <v>312</v>
      </c>
      <c r="C130" s="76"/>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4.25" customHeight="1">
      <c r="A131" s="77">
        <v>1.0</v>
      </c>
      <c r="B131" s="87" t="s">
        <v>313</v>
      </c>
      <c r="C131" s="87" t="s">
        <v>314</v>
      </c>
      <c r="D131" s="78" t="s">
        <v>315</v>
      </c>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4.25" customHeight="1">
      <c r="A132" s="77">
        <v>2.0</v>
      </c>
      <c r="B132" s="87" t="s">
        <v>316</v>
      </c>
      <c r="C132" s="87" t="s">
        <v>314</v>
      </c>
      <c r="D132" s="78" t="s">
        <v>315</v>
      </c>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4.25" customHeight="1">
      <c r="A133" s="77">
        <v>3.0</v>
      </c>
      <c r="B133" s="87" t="s">
        <v>317</v>
      </c>
      <c r="C133" s="87" t="s">
        <v>318</v>
      </c>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4.25" customHeight="1">
      <c r="A134" s="77">
        <v>4.0</v>
      </c>
      <c r="B134" s="87" t="s">
        <v>319</v>
      </c>
      <c r="C134" s="87" t="s">
        <v>320</v>
      </c>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4.25" customHeight="1">
      <c r="A135" s="77">
        <v>5.0</v>
      </c>
      <c r="B135" s="87" t="s">
        <v>321</v>
      </c>
      <c r="C135" s="87" t="s">
        <v>322</v>
      </c>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4.25" customHeight="1">
      <c r="A136" s="77">
        <v>6.0</v>
      </c>
      <c r="B136" s="87" t="s">
        <v>323</v>
      </c>
      <c r="C136" s="87" t="s">
        <v>324</v>
      </c>
      <c r="D136" s="78" t="s">
        <v>121</v>
      </c>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4.25" customHeight="1">
      <c r="A137" s="77">
        <v>7.0</v>
      </c>
      <c r="B137" s="87" t="s">
        <v>325</v>
      </c>
      <c r="C137" s="87" t="s">
        <v>326</v>
      </c>
      <c r="D137" s="78" t="s">
        <v>327</v>
      </c>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38.25" customHeight="1">
      <c r="A138" s="77">
        <v>8.0</v>
      </c>
      <c r="B138" s="87" t="s">
        <v>328</v>
      </c>
      <c r="C138" s="87" t="s">
        <v>329</v>
      </c>
      <c r="D138" s="78" t="s">
        <v>330</v>
      </c>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4.25" customHeight="1">
      <c r="A139" s="77">
        <v>9.0</v>
      </c>
      <c r="B139" s="87" t="s">
        <v>331</v>
      </c>
      <c r="C139" s="87" t="s">
        <v>332</v>
      </c>
      <c r="D139" s="78" t="s">
        <v>333</v>
      </c>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4.25" customHeight="1">
      <c r="A140" s="77">
        <v>10.0</v>
      </c>
      <c r="B140" s="87" t="s">
        <v>334</v>
      </c>
      <c r="C140" s="87" t="s">
        <v>335</v>
      </c>
      <c r="D140" s="78" t="s">
        <v>336</v>
      </c>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4.25" customHeight="1">
      <c r="A141" s="77">
        <v>11.0</v>
      </c>
      <c r="B141" s="87" t="s">
        <v>337</v>
      </c>
      <c r="C141" s="87" t="s">
        <v>338</v>
      </c>
      <c r="D141" s="78" t="s">
        <v>339</v>
      </c>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4.25" customHeight="1">
      <c r="A142" s="77">
        <v>12.0</v>
      </c>
      <c r="B142" s="87" t="s">
        <v>340</v>
      </c>
      <c r="C142" s="87" t="s">
        <v>341</v>
      </c>
      <c r="D142" s="78" t="s">
        <v>339</v>
      </c>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4.25" customHeight="1">
      <c r="A143" s="77">
        <v>13.0</v>
      </c>
      <c r="B143" s="87" t="s">
        <v>342</v>
      </c>
      <c r="C143" s="87" t="s">
        <v>343</v>
      </c>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4.25" customHeight="1">
      <c r="A144" s="77">
        <v>14.0</v>
      </c>
      <c r="B144" s="87" t="s">
        <v>344</v>
      </c>
      <c r="C144" s="87" t="s">
        <v>345</v>
      </c>
      <c r="D144" s="78" t="s">
        <v>346</v>
      </c>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4.25" customHeight="1">
      <c r="A145" s="77">
        <v>15.0</v>
      </c>
      <c r="B145" s="87" t="s">
        <v>347</v>
      </c>
      <c r="C145" s="87" t="s">
        <v>348</v>
      </c>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4.25" customHeight="1">
      <c r="A146" s="77">
        <v>16.0</v>
      </c>
      <c r="B146" s="87" t="s">
        <v>349</v>
      </c>
      <c r="C146" s="87" t="s">
        <v>350</v>
      </c>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4.25" customHeight="1">
      <c r="A147" s="77">
        <v>17.0</v>
      </c>
      <c r="B147" s="87" t="s">
        <v>351</v>
      </c>
      <c r="C147" s="87" t="s">
        <v>350</v>
      </c>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4.25" customHeight="1">
      <c r="A148" s="77">
        <v>18.0</v>
      </c>
      <c r="B148" s="87" t="s">
        <v>352</v>
      </c>
      <c r="C148" s="87" t="s">
        <v>350</v>
      </c>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4.25" customHeight="1">
      <c r="A149" s="77">
        <v>19.0</v>
      </c>
      <c r="B149" s="87" t="s">
        <v>353</v>
      </c>
      <c r="C149" s="87" t="s">
        <v>354</v>
      </c>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4.25" customHeight="1">
      <c r="A150" s="77">
        <v>20.0</v>
      </c>
      <c r="B150" s="87" t="s">
        <v>355</v>
      </c>
      <c r="C150" s="87" t="s">
        <v>356</v>
      </c>
      <c r="D150" s="78" t="s">
        <v>121</v>
      </c>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4.25" customHeight="1">
      <c r="A151" s="77">
        <v>21.0</v>
      </c>
      <c r="B151" s="87" t="s">
        <v>357</v>
      </c>
      <c r="C151" s="87" t="s">
        <v>356</v>
      </c>
      <c r="D151" s="78" t="s">
        <v>358</v>
      </c>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4.25" customHeight="1">
      <c r="A152" s="77">
        <v>22.0</v>
      </c>
      <c r="B152" s="87" t="s">
        <v>359</v>
      </c>
      <c r="C152" s="87" t="s">
        <v>360</v>
      </c>
      <c r="D152" s="78" t="s">
        <v>361</v>
      </c>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4.25" customHeight="1">
      <c r="A153" s="77">
        <v>23.0</v>
      </c>
      <c r="B153" s="87" t="s">
        <v>362</v>
      </c>
      <c r="C153" s="87" t="s">
        <v>363</v>
      </c>
      <c r="D153" s="78" t="s">
        <v>364</v>
      </c>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4.25" customHeight="1">
      <c r="A154" s="77">
        <v>24.0</v>
      </c>
      <c r="B154" s="87" t="s">
        <v>365</v>
      </c>
      <c r="C154" s="87" t="s">
        <v>363</v>
      </c>
      <c r="D154" s="78" t="s">
        <v>358</v>
      </c>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4.25" customHeight="1">
      <c r="A155" s="77">
        <v>25.0</v>
      </c>
      <c r="B155" s="87" t="s">
        <v>366</v>
      </c>
      <c r="C155" s="87" t="s">
        <v>363</v>
      </c>
      <c r="D155" s="78" t="s">
        <v>364</v>
      </c>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4.25" customHeight="1">
      <c r="A156" s="77">
        <v>26.0</v>
      </c>
      <c r="B156" s="87" t="s">
        <v>367</v>
      </c>
      <c r="C156" s="87" t="s">
        <v>363</v>
      </c>
      <c r="D156" s="78" t="s">
        <v>358</v>
      </c>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4.25" customHeight="1">
      <c r="A157" s="77">
        <v>27.0</v>
      </c>
      <c r="B157" s="87" t="s">
        <v>368</v>
      </c>
      <c r="C157" s="87" t="s">
        <v>369</v>
      </c>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4.25" customHeight="1">
      <c r="A158" s="77">
        <v>28.0</v>
      </c>
      <c r="B158" s="87" t="s">
        <v>370</v>
      </c>
      <c r="C158" s="87" t="s">
        <v>371</v>
      </c>
      <c r="D158" s="78" t="s">
        <v>107</v>
      </c>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4.25" customHeight="1">
      <c r="A159" s="77">
        <v>29.0</v>
      </c>
      <c r="B159" s="87" t="s">
        <v>372</v>
      </c>
      <c r="C159" s="87" t="s">
        <v>373</v>
      </c>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4.25" customHeight="1">
      <c r="A160" s="77">
        <v>30.0</v>
      </c>
      <c r="B160" s="87" t="s">
        <v>374</v>
      </c>
      <c r="C160" s="87" t="s">
        <v>375</v>
      </c>
      <c r="D160" s="78" t="s">
        <v>358</v>
      </c>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4.25" customHeight="1">
      <c r="A161" s="77">
        <v>31.0</v>
      </c>
      <c r="B161" s="87" t="s">
        <v>376</v>
      </c>
      <c r="C161" s="87" t="s">
        <v>377</v>
      </c>
      <c r="D161" s="78" t="s">
        <v>358</v>
      </c>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4.25" customHeight="1">
      <c r="A162" s="77">
        <v>32.0</v>
      </c>
      <c r="B162" s="79" t="s">
        <v>378</v>
      </c>
      <c r="C162" s="73" t="s">
        <v>379</v>
      </c>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4.25" customHeight="1">
      <c r="A163" s="77">
        <v>33.0</v>
      </c>
      <c r="B163" s="79" t="s">
        <v>380</v>
      </c>
      <c r="C163" s="73" t="s">
        <v>381</v>
      </c>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4.25" customHeight="1">
      <c r="A164" s="77">
        <v>34.0</v>
      </c>
      <c r="B164" s="79" t="s">
        <v>382</v>
      </c>
      <c r="C164" s="73" t="s">
        <v>383</v>
      </c>
      <c r="D164" s="78" t="s">
        <v>384</v>
      </c>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4.25" customHeight="1">
      <c r="A165" s="77">
        <v>35.0</v>
      </c>
      <c r="B165" s="79" t="s">
        <v>385</v>
      </c>
      <c r="C165" s="73" t="s">
        <v>386</v>
      </c>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4.25" customHeight="1">
      <c r="A166" s="77">
        <v>36.0</v>
      </c>
      <c r="B166" s="79" t="s">
        <v>387</v>
      </c>
      <c r="C166" s="73" t="s">
        <v>388</v>
      </c>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4.25" customHeight="1">
      <c r="A167" s="77">
        <v>37.0</v>
      </c>
      <c r="B167" s="79" t="s">
        <v>389</v>
      </c>
      <c r="C167" s="73" t="s">
        <v>390</v>
      </c>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4.25" customHeight="1">
      <c r="A168" s="77">
        <v>38.0</v>
      </c>
      <c r="B168" s="73" t="s">
        <v>135</v>
      </c>
      <c r="C168" s="73" t="s">
        <v>136</v>
      </c>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4.25" customHeight="1">
      <c r="A169" s="77"/>
      <c r="B169" s="73"/>
      <c r="C169" s="73"/>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4.25" customHeight="1">
      <c r="A170" s="74" t="s">
        <v>391</v>
      </c>
      <c r="B170" s="75" t="s">
        <v>21</v>
      </c>
      <c r="C170" s="76"/>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4.25" customHeight="1">
      <c r="A171" s="77">
        <v>1.0</v>
      </c>
      <c r="B171" s="79" t="s">
        <v>392</v>
      </c>
      <c r="C171" s="73" t="s">
        <v>393</v>
      </c>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4.25" customHeight="1">
      <c r="A172" s="77">
        <v>2.0</v>
      </c>
      <c r="B172" s="79" t="s">
        <v>394</v>
      </c>
      <c r="C172" s="73" t="s">
        <v>395</v>
      </c>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4.25" customHeight="1">
      <c r="A173" s="77">
        <v>3.0</v>
      </c>
      <c r="B173" s="79" t="s">
        <v>396</v>
      </c>
      <c r="C173" s="73" t="s">
        <v>397</v>
      </c>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4.25" customHeight="1">
      <c r="A174" s="77">
        <v>4.0</v>
      </c>
      <c r="B174" s="79" t="s">
        <v>398</v>
      </c>
      <c r="C174" s="73" t="s">
        <v>399</v>
      </c>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4.25" customHeight="1">
      <c r="A175" s="77">
        <v>5.0</v>
      </c>
      <c r="B175" s="79" t="s">
        <v>400</v>
      </c>
      <c r="C175" s="73" t="s">
        <v>399</v>
      </c>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4.25" customHeight="1">
      <c r="A176" s="77">
        <v>6.0</v>
      </c>
      <c r="B176" s="79" t="s">
        <v>401</v>
      </c>
      <c r="C176" s="73" t="s">
        <v>402</v>
      </c>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4.25" customHeight="1">
      <c r="A177" s="77">
        <v>7.0</v>
      </c>
      <c r="B177" s="79" t="s">
        <v>403</v>
      </c>
      <c r="C177" s="73" t="s">
        <v>404</v>
      </c>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4.25" customHeight="1">
      <c r="A178" s="77">
        <v>8.0</v>
      </c>
      <c r="B178" s="79" t="s">
        <v>405</v>
      </c>
      <c r="C178" s="73" t="s">
        <v>406</v>
      </c>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4.25" customHeight="1">
      <c r="A179" s="77">
        <v>9.0</v>
      </c>
      <c r="B179" s="79" t="s">
        <v>407</v>
      </c>
      <c r="C179" s="73" t="s">
        <v>399</v>
      </c>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4.25" customHeight="1">
      <c r="A180" s="77">
        <v>10.0</v>
      </c>
      <c r="B180" s="79" t="s">
        <v>408</v>
      </c>
      <c r="C180" s="73" t="s">
        <v>399</v>
      </c>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4.25" customHeight="1">
      <c r="A181" s="77">
        <v>11.0</v>
      </c>
      <c r="B181" s="79" t="s">
        <v>409</v>
      </c>
      <c r="C181" s="73" t="s">
        <v>399</v>
      </c>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4.25" customHeight="1">
      <c r="A182" s="77">
        <v>12.0</v>
      </c>
      <c r="B182" s="79" t="s">
        <v>410</v>
      </c>
      <c r="C182" s="73" t="s">
        <v>399</v>
      </c>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4.25" customHeight="1">
      <c r="A183" s="77">
        <v>13.0</v>
      </c>
      <c r="B183" s="79" t="s">
        <v>411</v>
      </c>
      <c r="C183" s="73" t="s">
        <v>399</v>
      </c>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4.25" customHeight="1">
      <c r="A184" s="77">
        <v>14.0</v>
      </c>
      <c r="B184" s="79" t="s">
        <v>412</v>
      </c>
      <c r="C184" s="73" t="s">
        <v>413</v>
      </c>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4.25" customHeight="1">
      <c r="A185" s="77">
        <v>15.0</v>
      </c>
      <c r="B185" s="79" t="s">
        <v>414</v>
      </c>
      <c r="C185" s="73" t="s">
        <v>415</v>
      </c>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4.25" customHeight="1">
      <c r="A186" s="77">
        <v>16.0</v>
      </c>
      <c r="B186" s="79" t="s">
        <v>416</v>
      </c>
      <c r="C186" s="73" t="s">
        <v>415</v>
      </c>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4.25" customHeight="1">
      <c r="A187" s="77">
        <v>17.0</v>
      </c>
      <c r="B187" s="79" t="s">
        <v>417</v>
      </c>
      <c r="C187" s="73" t="s">
        <v>418</v>
      </c>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4.25" customHeight="1">
      <c r="A188" s="77">
        <v>18.0</v>
      </c>
      <c r="B188" s="79" t="s">
        <v>419</v>
      </c>
      <c r="C188" s="73" t="s">
        <v>415</v>
      </c>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4.25" customHeight="1">
      <c r="A189" s="77">
        <v>19.0</v>
      </c>
      <c r="B189" s="79" t="s">
        <v>420</v>
      </c>
      <c r="C189" s="73" t="s">
        <v>415</v>
      </c>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4.25" customHeight="1">
      <c r="A190" s="77">
        <v>20.0</v>
      </c>
      <c r="B190" s="79" t="s">
        <v>227</v>
      </c>
      <c r="C190" s="73" t="s">
        <v>138</v>
      </c>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4.25" customHeight="1">
      <c r="A191" s="77">
        <v>21.0</v>
      </c>
      <c r="B191" s="79" t="s">
        <v>267</v>
      </c>
      <c r="C191" s="73" t="s">
        <v>421</v>
      </c>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4.25" customHeight="1">
      <c r="A192" s="77">
        <v>22.0</v>
      </c>
      <c r="B192" s="79" t="s">
        <v>268</v>
      </c>
      <c r="C192" s="73" t="s">
        <v>269</v>
      </c>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4.25" customHeight="1">
      <c r="A193" s="77">
        <v>23.0</v>
      </c>
      <c r="B193" s="79" t="s">
        <v>270</v>
      </c>
      <c r="C193" s="73" t="s">
        <v>226</v>
      </c>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4.25" customHeight="1">
      <c r="A194" s="77">
        <v>24.0</v>
      </c>
      <c r="B194" s="79" t="s">
        <v>422</v>
      </c>
      <c r="C194" s="73" t="s">
        <v>423</v>
      </c>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4.25" customHeight="1">
      <c r="A195" s="77">
        <v>25.0</v>
      </c>
      <c r="B195" s="79" t="s">
        <v>424</v>
      </c>
      <c r="C195" s="73" t="s">
        <v>425</v>
      </c>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4.25" customHeight="1">
      <c r="A196" s="77">
        <v>26.0</v>
      </c>
      <c r="B196" s="79" t="s">
        <v>426</v>
      </c>
      <c r="C196" s="73" t="s">
        <v>427</v>
      </c>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4.25" customHeight="1">
      <c r="A197" s="77">
        <v>27.0</v>
      </c>
      <c r="B197" s="79" t="s">
        <v>428</v>
      </c>
      <c r="C197" s="73" t="s">
        <v>429</v>
      </c>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4.25" customHeight="1">
      <c r="A198" s="81">
        <v>28.0</v>
      </c>
      <c r="B198" s="73" t="s">
        <v>135</v>
      </c>
      <c r="C198" s="73" t="s">
        <v>136</v>
      </c>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4.25" customHeight="1">
      <c r="A199" s="81"/>
      <c r="B199" s="82"/>
      <c r="C199" s="83"/>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4.25" customHeight="1">
      <c r="A200" s="81"/>
      <c r="B200" s="82"/>
      <c r="C200" s="83"/>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4.25" customHeight="1">
      <c r="A201" s="81"/>
      <c r="B201" s="82"/>
      <c r="C201" s="83"/>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4.25" customHeight="1">
      <c r="A202" s="81"/>
      <c r="B202" s="82"/>
      <c r="C202" s="83"/>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4.25" customHeight="1">
      <c r="A203" s="81"/>
      <c r="B203" s="82"/>
      <c r="C203" s="83"/>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4.25" customHeight="1">
      <c r="A204" s="81"/>
      <c r="B204" s="82"/>
      <c r="C204" s="83"/>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4.25" customHeight="1">
      <c r="A205" s="81"/>
      <c r="B205" s="82"/>
      <c r="C205" s="83"/>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4.25" customHeight="1">
      <c r="A206" s="81"/>
      <c r="B206" s="82"/>
      <c r="C206" s="83"/>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4.25" customHeight="1">
      <c r="A207" s="81"/>
      <c r="B207" s="82"/>
      <c r="C207" s="83"/>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4.25" customHeight="1">
      <c r="A208" s="81"/>
      <c r="B208" s="82"/>
      <c r="C208" s="83"/>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4.25" customHeight="1">
      <c r="A209" s="81"/>
      <c r="B209" s="82"/>
      <c r="C209" s="83"/>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4.25" customHeight="1">
      <c r="A210" s="81"/>
      <c r="B210" s="82"/>
      <c r="C210" s="83"/>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4.25" customHeight="1">
      <c r="A211" s="81"/>
      <c r="B211" s="82"/>
      <c r="C211" s="83"/>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4.25" customHeight="1">
      <c r="A212" s="81"/>
      <c r="B212" s="82"/>
      <c r="C212" s="83"/>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4.25" customHeight="1">
      <c r="A213" s="81"/>
      <c r="B213" s="82"/>
      <c r="C213" s="83"/>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4.25" customHeight="1">
      <c r="A214" s="81"/>
      <c r="B214" s="82"/>
      <c r="C214" s="83"/>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4.25" customHeight="1">
      <c r="A215" s="81"/>
      <c r="B215" s="82"/>
      <c r="C215" s="83"/>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4.25" customHeight="1">
      <c r="A216" s="81"/>
      <c r="B216" s="82"/>
      <c r="C216" s="83"/>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4.25" customHeight="1">
      <c r="A217" s="81"/>
      <c r="B217" s="82"/>
      <c r="C217" s="83"/>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4.25" customHeight="1">
      <c r="A218" s="81"/>
      <c r="B218" s="82"/>
      <c r="C218" s="83"/>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4.25" customHeight="1">
      <c r="A219" s="81"/>
      <c r="B219" s="82"/>
      <c r="C219" s="83"/>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4.25" customHeight="1">
      <c r="A220" s="81"/>
      <c r="B220" s="82"/>
      <c r="C220" s="83"/>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4.25" customHeight="1">
      <c r="A221" s="81"/>
      <c r="B221" s="82"/>
      <c r="C221" s="83"/>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4.25" customHeight="1">
      <c r="A222" s="81"/>
      <c r="B222" s="82"/>
      <c r="C222" s="83"/>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4.25" customHeight="1">
      <c r="A223" s="81"/>
      <c r="B223" s="82"/>
      <c r="C223" s="83"/>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4.25" customHeight="1">
      <c r="A224" s="81"/>
      <c r="B224" s="82"/>
      <c r="C224" s="83"/>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4.25" customHeight="1">
      <c r="A225" s="81"/>
      <c r="B225" s="82"/>
      <c r="C225" s="83"/>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4.25" customHeight="1">
      <c r="A226" s="81"/>
      <c r="B226" s="82"/>
      <c r="C226" s="83"/>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4.25" customHeight="1">
      <c r="A227" s="81"/>
      <c r="B227" s="82"/>
      <c r="C227" s="83"/>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4.25" customHeight="1">
      <c r="A228" s="81"/>
      <c r="B228" s="82"/>
      <c r="C228" s="83"/>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4.25" customHeight="1">
      <c r="A229" s="81"/>
      <c r="B229" s="82"/>
      <c r="C229" s="83"/>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4.25" customHeight="1">
      <c r="A230" s="81"/>
      <c r="B230" s="82"/>
      <c r="C230" s="83"/>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4.25" customHeight="1">
      <c r="A231" s="81"/>
      <c r="B231" s="82"/>
      <c r="C231" s="83"/>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4.25" customHeight="1">
      <c r="A232" s="81"/>
      <c r="B232" s="82"/>
      <c r="C232" s="83"/>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4.25" customHeight="1">
      <c r="A233" s="81"/>
      <c r="B233" s="82"/>
      <c r="C233" s="83"/>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4.25" customHeight="1">
      <c r="A234" s="81"/>
      <c r="B234" s="82"/>
      <c r="C234" s="83"/>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4.25" customHeight="1">
      <c r="A235" s="81"/>
      <c r="B235" s="82"/>
      <c r="C235" s="83"/>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4.25" customHeight="1">
      <c r="A236" s="81"/>
      <c r="B236" s="82"/>
      <c r="C236" s="83"/>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4.25" customHeight="1">
      <c r="A237" s="81"/>
      <c r="B237" s="82"/>
      <c r="C237" s="83"/>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4.25" customHeight="1">
      <c r="A238" s="81"/>
      <c r="B238" s="82"/>
      <c r="C238" s="83"/>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4.25" customHeight="1">
      <c r="A239" s="81"/>
      <c r="B239" s="82"/>
      <c r="C239" s="83"/>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4.25" customHeight="1">
      <c r="A240" s="81"/>
      <c r="B240" s="82"/>
      <c r="C240" s="83"/>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4.25" customHeight="1">
      <c r="A241" s="81"/>
      <c r="B241" s="82"/>
      <c r="C241" s="83"/>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4.25" customHeight="1">
      <c r="A242" s="81"/>
      <c r="B242" s="82"/>
      <c r="C242" s="83"/>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4.25" customHeight="1">
      <c r="A243" s="81"/>
      <c r="B243" s="82"/>
      <c r="C243" s="83"/>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4.25" customHeight="1">
      <c r="A244" s="81"/>
      <c r="B244" s="82"/>
      <c r="C244" s="83"/>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4.25" customHeight="1">
      <c r="A245" s="81"/>
      <c r="B245" s="82"/>
      <c r="C245" s="83"/>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4.25" customHeight="1">
      <c r="A246" s="81"/>
      <c r="B246" s="82"/>
      <c r="C246" s="83"/>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4.25" customHeight="1">
      <c r="A247" s="81"/>
      <c r="B247" s="82"/>
      <c r="C247" s="83"/>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4.25" customHeight="1">
      <c r="A248" s="81"/>
      <c r="B248" s="82"/>
      <c r="C248" s="83"/>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4.25" customHeight="1">
      <c r="A249" s="81"/>
      <c r="B249" s="82"/>
      <c r="C249" s="83"/>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4.25" customHeight="1">
      <c r="A250" s="81"/>
      <c r="B250" s="82"/>
      <c r="C250" s="83"/>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4.25" customHeight="1">
      <c r="A251" s="81"/>
      <c r="B251" s="82"/>
      <c r="C251" s="83"/>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4.25" customHeight="1">
      <c r="A252" s="81"/>
      <c r="B252" s="82"/>
      <c r="C252" s="83"/>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4.25" customHeight="1">
      <c r="A253" s="81"/>
      <c r="B253" s="82"/>
      <c r="C253" s="83"/>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4.25" customHeight="1">
      <c r="A254" s="81"/>
      <c r="B254" s="82"/>
      <c r="C254" s="83"/>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4.25" customHeight="1">
      <c r="A255" s="81"/>
      <c r="B255" s="82"/>
      <c r="C255" s="83"/>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4.25" customHeight="1">
      <c r="A256" s="81"/>
      <c r="B256" s="82"/>
      <c r="C256" s="83"/>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4.25" customHeight="1">
      <c r="A257" s="81"/>
      <c r="B257" s="82"/>
      <c r="C257" s="83"/>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4.25" customHeight="1">
      <c r="A258" s="81"/>
      <c r="B258" s="82"/>
      <c r="C258" s="83"/>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4.25" customHeight="1">
      <c r="A259" s="81"/>
      <c r="B259" s="82"/>
      <c r="C259" s="83"/>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4.25" customHeight="1">
      <c r="A260" s="81"/>
      <c r="B260" s="82"/>
      <c r="C260" s="83"/>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4.25" customHeight="1">
      <c r="A261" s="81"/>
      <c r="B261" s="82"/>
      <c r="C261" s="83"/>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4.25" customHeight="1">
      <c r="A262" s="81"/>
      <c r="B262" s="82"/>
      <c r="C262" s="83"/>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4.25" customHeight="1">
      <c r="A263" s="81"/>
      <c r="B263" s="82"/>
      <c r="C263" s="83"/>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4.25" customHeight="1">
      <c r="A264" s="81"/>
      <c r="B264" s="82"/>
      <c r="C264" s="83"/>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4.25" customHeight="1">
      <c r="A265" s="81"/>
      <c r="B265" s="82"/>
      <c r="C265" s="83"/>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4.25" customHeight="1">
      <c r="A266" s="81"/>
      <c r="B266" s="82"/>
      <c r="C266" s="83"/>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4.25" customHeight="1">
      <c r="A267" s="81"/>
      <c r="B267" s="82"/>
      <c r="C267" s="83"/>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4.25" customHeight="1">
      <c r="A268" s="81"/>
      <c r="B268" s="82"/>
      <c r="C268" s="83"/>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4.25" customHeight="1">
      <c r="A269" s="81"/>
      <c r="B269" s="82"/>
      <c r="C269" s="83"/>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4.25" customHeight="1">
      <c r="A270" s="81"/>
      <c r="B270" s="82"/>
      <c r="C270" s="83"/>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4.25" customHeight="1">
      <c r="A271" s="81"/>
      <c r="B271" s="82"/>
      <c r="C271" s="83"/>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4.25" customHeight="1">
      <c r="A272" s="81"/>
      <c r="B272" s="82"/>
      <c r="C272" s="83"/>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4.25" customHeight="1">
      <c r="A273" s="81"/>
      <c r="B273" s="82"/>
      <c r="C273" s="83"/>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4.25" customHeight="1">
      <c r="A274" s="81"/>
      <c r="B274" s="82"/>
      <c r="C274" s="83"/>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4.25" customHeight="1">
      <c r="A275" s="81"/>
      <c r="B275" s="82"/>
      <c r="C275" s="83"/>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4.25" customHeight="1">
      <c r="A276" s="81"/>
      <c r="B276" s="82"/>
      <c r="C276" s="83"/>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4.25" customHeight="1">
      <c r="A277" s="81"/>
      <c r="B277" s="82"/>
      <c r="C277" s="83"/>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4.25" customHeight="1">
      <c r="A278" s="81"/>
      <c r="B278" s="82"/>
      <c r="C278" s="83"/>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4.25" customHeight="1">
      <c r="A279" s="81"/>
      <c r="B279" s="82"/>
      <c r="C279" s="83"/>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4.25" customHeight="1">
      <c r="A280" s="81"/>
      <c r="B280" s="82"/>
      <c r="C280" s="83"/>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4.25" customHeight="1">
      <c r="A281" s="81"/>
      <c r="B281" s="82"/>
      <c r="C281" s="83"/>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4.25" customHeight="1">
      <c r="A282" s="81"/>
      <c r="B282" s="82"/>
      <c r="C282" s="83"/>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4.25" customHeight="1">
      <c r="A283" s="81"/>
      <c r="B283" s="82"/>
      <c r="C283" s="83"/>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4.25" customHeight="1">
      <c r="A284" s="81"/>
      <c r="B284" s="82"/>
      <c r="C284" s="83"/>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4.25" customHeight="1">
      <c r="A285" s="81"/>
      <c r="B285" s="82"/>
      <c r="C285" s="83"/>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4.25" customHeight="1">
      <c r="A286" s="81"/>
      <c r="B286" s="82"/>
      <c r="C286" s="83"/>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4.25" customHeight="1">
      <c r="A287" s="81"/>
      <c r="B287" s="82"/>
      <c r="C287" s="83"/>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4.25" customHeight="1">
      <c r="A288" s="81"/>
      <c r="B288" s="82"/>
      <c r="C288" s="83"/>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4.25" customHeight="1">
      <c r="A289" s="81"/>
      <c r="B289" s="82"/>
      <c r="C289" s="83"/>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4.25" customHeight="1">
      <c r="A290" s="81"/>
      <c r="B290" s="82"/>
      <c r="C290" s="83"/>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4.25" customHeight="1">
      <c r="A291" s="81"/>
      <c r="B291" s="82"/>
      <c r="C291" s="83"/>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4.25" customHeight="1">
      <c r="A292" s="81"/>
      <c r="B292" s="82"/>
      <c r="C292" s="83"/>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4.25" customHeight="1">
      <c r="A293" s="81"/>
      <c r="B293" s="82"/>
      <c r="C293" s="83"/>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4.25" customHeight="1">
      <c r="A294" s="81"/>
      <c r="B294" s="82"/>
      <c r="C294" s="83"/>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4.25" customHeight="1">
      <c r="A295" s="81"/>
      <c r="B295" s="82"/>
      <c r="C295" s="83"/>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4.25" customHeight="1">
      <c r="A296" s="81"/>
      <c r="B296" s="82"/>
      <c r="C296" s="83"/>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4.25" customHeight="1">
      <c r="A297" s="81"/>
      <c r="B297" s="82"/>
      <c r="C297" s="83"/>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4.25" customHeight="1">
      <c r="A298" s="81"/>
      <c r="B298" s="82"/>
      <c r="C298" s="83"/>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4.25" customHeight="1">
      <c r="A299" s="81"/>
      <c r="B299" s="82"/>
      <c r="C299" s="83"/>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4.25" customHeight="1">
      <c r="A300" s="81"/>
      <c r="B300" s="82"/>
      <c r="C300" s="83"/>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4.25" customHeight="1">
      <c r="A301" s="81"/>
      <c r="B301" s="82"/>
      <c r="C301" s="83"/>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4.25" customHeight="1">
      <c r="A302" s="81"/>
      <c r="B302" s="82"/>
      <c r="C302" s="83"/>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4.25" customHeight="1">
      <c r="A303" s="81"/>
      <c r="B303" s="82"/>
      <c r="C303" s="83"/>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4.25" customHeight="1">
      <c r="A304" s="81"/>
      <c r="B304" s="82"/>
      <c r="C304" s="83"/>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4.25" customHeight="1">
      <c r="A305" s="81"/>
      <c r="B305" s="82"/>
      <c r="C305" s="83"/>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4.25" customHeight="1">
      <c r="A306" s="81"/>
      <c r="B306" s="82"/>
      <c r="C306" s="83"/>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4.25" customHeight="1">
      <c r="A307" s="81"/>
      <c r="B307" s="82"/>
      <c r="C307" s="83"/>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4.25" customHeight="1">
      <c r="A308" s="81"/>
      <c r="B308" s="82"/>
      <c r="C308" s="83"/>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4.25" customHeight="1">
      <c r="A309" s="81"/>
      <c r="B309" s="82"/>
      <c r="C309" s="83"/>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4.25" customHeight="1">
      <c r="A310" s="81"/>
      <c r="B310" s="82"/>
      <c r="C310" s="83"/>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4.25" customHeight="1">
      <c r="A311" s="81"/>
      <c r="B311" s="82"/>
      <c r="C311" s="83"/>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4.25" customHeight="1">
      <c r="A312" s="81"/>
      <c r="B312" s="82"/>
      <c r="C312" s="83"/>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4.25" customHeight="1">
      <c r="A313" s="81"/>
      <c r="B313" s="82"/>
      <c r="C313" s="83"/>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4.25" customHeight="1">
      <c r="A314" s="81"/>
      <c r="B314" s="82"/>
      <c r="C314" s="83"/>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4.25" customHeight="1">
      <c r="A315" s="81"/>
      <c r="B315" s="82"/>
      <c r="C315" s="83"/>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4.25" customHeight="1">
      <c r="A316" s="81"/>
      <c r="B316" s="82"/>
      <c r="C316" s="83"/>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4.25" customHeight="1">
      <c r="A317" s="81"/>
      <c r="B317" s="82"/>
      <c r="C317" s="83"/>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4.25" customHeight="1">
      <c r="A318" s="81"/>
      <c r="B318" s="82"/>
      <c r="C318" s="83"/>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4.25" customHeight="1">
      <c r="A319" s="81"/>
      <c r="B319" s="82"/>
      <c r="C319" s="83"/>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4.25" customHeight="1">
      <c r="A320" s="81"/>
      <c r="B320" s="82"/>
      <c r="C320" s="83"/>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4.25" customHeight="1">
      <c r="A321" s="81"/>
      <c r="B321" s="82"/>
      <c r="C321" s="83"/>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4.25" customHeight="1">
      <c r="A322" s="81"/>
      <c r="B322" s="82"/>
      <c r="C322" s="83"/>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4.25" customHeight="1">
      <c r="A323" s="81"/>
      <c r="B323" s="82"/>
      <c r="C323" s="83"/>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4.25" customHeight="1">
      <c r="A324" s="81"/>
      <c r="B324" s="82"/>
      <c r="C324" s="83"/>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4.25" customHeight="1">
      <c r="A325" s="81"/>
      <c r="B325" s="82"/>
      <c r="C325" s="83"/>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4.25" customHeight="1">
      <c r="A326" s="81"/>
      <c r="B326" s="82"/>
      <c r="C326" s="83"/>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4.25" customHeight="1">
      <c r="A327" s="81"/>
      <c r="B327" s="82"/>
      <c r="C327" s="83"/>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4.25" customHeight="1">
      <c r="A328" s="81"/>
      <c r="B328" s="82"/>
      <c r="C328" s="83"/>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4.25" customHeight="1">
      <c r="A329" s="81"/>
      <c r="B329" s="82"/>
      <c r="C329" s="83"/>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4.25" customHeight="1">
      <c r="A330" s="81"/>
      <c r="B330" s="82"/>
      <c r="C330" s="83"/>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4.25" customHeight="1">
      <c r="A331" s="81"/>
      <c r="B331" s="82"/>
      <c r="C331" s="83"/>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4.25" customHeight="1">
      <c r="A332" s="81"/>
      <c r="B332" s="82"/>
      <c r="C332" s="83"/>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4.25" customHeight="1">
      <c r="A333" s="81"/>
      <c r="B333" s="82"/>
      <c r="C333" s="83"/>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4.25" customHeight="1">
      <c r="A334" s="81"/>
      <c r="B334" s="82"/>
      <c r="C334" s="83"/>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4.25" customHeight="1">
      <c r="A335" s="81"/>
      <c r="B335" s="82"/>
      <c r="C335" s="83"/>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4.25" customHeight="1">
      <c r="A336" s="81"/>
      <c r="B336" s="82"/>
      <c r="C336" s="83"/>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4.25" customHeight="1">
      <c r="A337" s="81"/>
      <c r="B337" s="82"/>
      <c r="C337" s="83"/>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4.25" customHeight="1">
      <c r="A338" s="81"/>
      <c r="B338" s="82"/>
      <c r="C338" s="83"/>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4.25" customHeight="1">
      <c r="A339" s="81"/>
      <c r="B339" s="82"/>
      <c r="C339" s="83"/>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4.25" customHeight="1">
      <c r="A340" s="81"/>
      <c r="B340" s="82"/>
      <c r="C340" s="83"/>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4.25" customHeight="1">
      <c r="A341" s="81"/>
      <c r="B341" s="82"/>
      <c r="C341" s="83"/>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4.25" customHeight="1">
      <c r="A342" s="81"/>
      <c r="B342" s="82"/>
      <c r="C342" s="83"/>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4.25" customHeight="1">
      <c r="A343" s="81"/>
      <c r="B343" s="82"/>
      <c r="C343" s="83"/>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4.25" customHeight="1">
      <c r="A344" s="81"/>
      <c r="B344" s="82"/>
      <c r="C344" s="83"/>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4.25" customHeight="1">
      <c r="A345" s="81"/>
      <c r="B345" s="82"/>
      <c r="C345" s="83"/>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4.25" customHeight="1">
      <c r="A346" s="81"/>
      <c r="B346" s="82"/>
      <c r="C346" s="83"/>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4.25" customHeight="1">
      <c r="A347" s="81"/>
      <c r="B347" s="82"/>
      <c r="C347" s="83"/>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4.25" customHeight="1">
      <c r="A348" s="81"/>
      <c r="B348" s="82"/>
      <c r="C348" s="83"/>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4.25" customHeight="1">
      <c r="A349" s="81"/>
      <c r="B349" s="82"/>
      <c r="C349" s="83"/>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4.25" customHeight="1">
      <c r="A350" s="81"/>
      <c r="B350" s="82"/>
      <c r="C350" s="83"/>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4.25" customHeight="1">
      <c r="A351" s="81"/>
      <c r="B351" s="82"/>
      <c r="C351" s="83"/>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4.25" customHeight="1">
      <c r="A352" s="81"/>
      <c r="B352" s="82"/>
      <c r="C352" s="83"/>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4.25" customHeight="1">
      <c r="A353" s="81"/>
      <c r="B353" s="82"/>
      <c r="C353" s="83"/>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4.25" customHeight="1">
      <c r="A354" s="81"/>
      <c r="B354" s="82"/>
      <c r="C354" s="83"/>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4.25" customHeight="1">
      <c r="A355" s="81"/>
      <c r="B355" s="82"/>
      <c r="C355" s="83"/>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4.25" customHeight="1">
      <c r="A356" s="81"/>
      <c r="B356" s="82"/>
      <c r="C356" s="83"/>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4.25" customHeight="1">
      <c r="A357" s="81"/>
      <c r="B357" s="82"/>
      <c r="C357" s="83"/>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4.25" customHeight="1">
      <c r="A358" s="81"/>
      <c r="B358" s="82"/>
      <c r="C358" s="83"/>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4.25" customHeight="1">
      <c r="A359" s="81"/>
      <c r="B359" s="82"/>
      <c r="C359" s="83"/>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4.25" customHeight="1">
      <c r="A360" s="81"/>
      <c r="B360" s="82"/>
      <c r="C360" s="83"/>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4.25" customHeight="1">
      <c r="A361" s="81"/>
      <c r="B361" s="82"/>
      <c r="C361" s="83"/>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4.25" customHeight="1">
      <c r="A362" s="81"/>
      <c r="B362" s="82"/>
      <c r="C362" s="83"/>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4.25" customHeight="1">
      <c r="A363" s="81"/>
      <c r="B363" s="82"/>
      <c r="C363" s="83"/>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4.25" customHeight="1">
      <c r="A364" s="81"/>
      <c r="B364" s="82"/>
      <c r="C364" s="83"/>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4.25" customHeight="1">
      <c r="A365" s="81"/>
      <c r="B365" s="82"/>
      <c r="C365" s="83"/>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4.25" customHeight="1">
      <c r="A366" s="81"/>
      <c r="B366" s="82"/>
      <c r="C366" s="83"/>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4.25" customHeight="1">
      <c r="A367" s="81"/>
      <c r="B367" s="82"/>
      <c r="C367" s="83"/>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4.25" customHeight="1">
      <c r="A368" s="81"/>
      <c r="B368" s="82"/>
      <c r="C368" s="83"/>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4.25" customHeight="1">
      <c r="A369" s="81"/>
      <c r="B369" s="82"/>
      <c r="C369" s="83"/>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4.25" customHeight="1">
      <c r="A370" s="81"/>
      <c r="B370" s="82"/>
      <c r="C370" s="83"/>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4.25" customHeight="1">
      <c r="A371" s="81"/>
      <c r="B371" s="82"/>
      <c r="C371" s="83"/>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4.25" customHeight="1">
      <c r="A372" s="81"/>
      <c r="B372" s="82"/>
      <c r="C372" s="83"/>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4.25" customHeight="1">
      <c r="A373" s="81"/>
      <c r="B373" s="82"/>
      <c r="C373" s="83"/>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4.25" customHeight="1">
      <c r="A374" s="81"/>
      <c r="B374" s="82"/>
      <c r="C374" s="83"/>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4.25" customHeight="1">
      <c r="A375" s="81"/>
      <c r="B375" s="82"/>
      <c r="C375" s="83"/>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4.25" customHeight="1">
      <c r="A376" s="81"/>
      <c r="B376" s="82"/>
      <c r="C376" s="83"/>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4.25" customHeight="1">
      <c r="A377" s="81"/>
      <c r="B377" s="82"/>
      <c r="C377" s="83"/>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4.25" customHeight="1">
      <c r="A378" s="81"/>
      <c r="B378" s="82"/>
      <c r="C378" s="83"/>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4.25" customHeight="1">
      <c r="A379" s="81"/>
      <c r="B379" s="82"/>
      <c r="C379" s="83"/>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4.25" customHeight="1">
      <c r="A380" s="81"/>
      <c r="B380" s="82"/>
      <c r="C380" s="83"/>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4.25" customHeight="1">
      <c r="A381" s="81"/>
      <c r="B381" s="82"/>
      <c r="C381" s="83"/>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4.25" customHeight="1">
      <c r="A382" s="81"/>
      <c r="B382" s="82"/>
      <c r="C382" s="83"/>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4.25" customHeight="1">
      <c r="A383" s="81"/>
      <c r="B383" s="82"/>
      <c r="C383" s="83"/>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4.25" customHeight="1">
      <c r="A384" s="81"/>
      <c r="B384" s="82"/>
      <c r="C384" s="83"/>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4.25" customHeight="1">
      <c r="A385" s="81"/>
      <c r="B385" s="82"/>
      <c r="C385" s="83"/>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4.25" customHeight="1">
      <c r="A386" s="81"/>
      <c r="B386" s="82"/>
      <c r="C386" s="83"/>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4.25" customHeight="1">
      <c r="A387" s="81"/>
      <c r="B387" s="82"/>
      <c r="C387" s="83"/>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4.25" customHeight="1">
      <c r="A388" s="81"/>
      <c r="B388" s="82"/>
      <c r="C388" s="83"/>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4.25" customHeight="1">
      <c r="A389" s="81"/>
      <c r="B389" s="82"/>
      <c r="C389" s="83"/>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4.25" customHeight="1">
      <c r="A390" s="81"/>
      <c r="B390" s="82"/>
      <c r="C390" s="83"/>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4.25" customHeight="1">
      <c r="A391" s="81"/>
      <c r="B391" s="82"/>
      <c r="C391" s="83"/>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4.25" customHeight="1">
      <c r="A392" s="81"/>
      <c r="B392" s="82"/>
      <c r="C392" s="83"/>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4.25" customHeight="1">
      <c r="A393" s="81"/>
      <c r="B393" s="82"/>
      <c r="C393" s="83"/>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4.25" customHeight="1">
      <c r="A394" s="81"/>
      <c r="B394" s="82"/>
      <c r="C394" s="83"/>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4.25" customHeight="1">
      <c r="A395" s="81"/>
      <c r="B395" s="82"/>
      <c r="C395" s="83"/>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4.25" customHeight="1">
      <c r="A396" s="81"/>
      <c r="B396" s="82"/>
      <c r="C396" s="83"/>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4.25" customHeight="1">
      <c r="A397" s="81"/>
      <c r="B397" s="82"/>
      <c r="C397" s="83"/>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4.25" customHeight="1">
      <c r="A398" s="81"/>
      <c r="B398" s="82"/>
      <c r="C398" s="83"/>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4.25" customHeight="1">
      <c r="A399" s="81"/>
      <c r="B399" s="82"/>
      <c r="C399" s="83"/>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4.25" customHeight="1">
      <c r="A400" s="81"/>
      <c r="B400" s="82"/>
      <c r="C400" s="83"/>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4.25" customHeight="1">
      <c r="A401" s="81"/>
      <c r="B401" s="82"/>
      <c r="C401" s="83"/>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4.25" customHeight="1">
      <c r="A402" s="81"/>
      <c r="B402" s="82"/>
      <c r="C402" s="83"/>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4.25" customHeight="1">
      <c r="A403" s="81"/>
      <c r="B403" s="82"/>
      <c r="C403" s="83"/>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4.25" customHeight="1">
      <c r="A404" s="81"/>
      <c r="B404" s="82"/>
      <c r="C404" s="83"/>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4.25" customHeight="1">
      <c r="A405" s="81"/>
      <c r="B405" s="82"/>
      <c r="C405" s="83"/>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4.25" customHeight="1">
      <c r="A406" s="81"/>
      <c r="B406" s="82"/>
      <c r="C406" s="83"/>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4.25" customHeight="1">
      <c r="A407" s="81"/>
      <c r="B407" s="82"/>
      <c r="C407" s="83"/>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4.25" customHeight="1">
      <c r="A408" s="81"/>
      <c r="B408" s="82"/>
      <c r="C408" s="83"/>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4.25" customHeight="1">
      <c r="A409" s="81"/>
      <c r="B409" s="82"/>
      <c r="C409" s="83"/>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4.25" customHeight="1">
      <c r="A410" s="81"/>
      <c r="B410" s="82"/>
      <c r="C410" s="83"/>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4.25" customHeight="1">
      <c r="A411" s="81"/>
      <c r="B411" s="82"/>
      <c r="C411" s="83"/>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4.25" customHeight="1">
      <c r="A412" s="81"/>
      <c r="B412" s="82"/>
      <c r="C412" s="83"/>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4.25" customHeight="1">
      <c r="A413" s="81"/>
      <c r="B413" s="82"/>
      <c r="C413" s="83"/>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4.25" customHeight="1">
      <c r="A414" s="81"/>
      <c r="B414" s="82"/>
      <c r="C414" s="83"/>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4.25" customHeight="1">
      <c r="A415" s="81"/>
      <c r="B415" s="82"/>
      <c r="C415" s="83"/>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4.25" customHeight="1">
      <c r="A416" s="81"/>
      <c r="B416" s="82"/>
      <c r="C416" s="83"/>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4.25" customHeight="1">
      <c r="A417" s="81"/>
      <c r="B417" s="82"/>
      <c r="C417" s="83"/>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4.25" customHeight="1">
      <c r="A418" s="81"/>
      <c r="B418" s="82"/>
      <c r="C418" s="83"/>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4.25" customHeight="1">
      <c r="A419" s="81"/>
      <c r="B419" s="82"/>
      <c r="C419" s="83"/>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4.25" customHeight="1">
      <c r="A420" s="81"/>
      <c r="B420" s="82"/>
      <c r="C420" s="83"/>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4.25" customHeight="1">
      <c r="A421" s="81"/>
      <c r="B421" s="82"/>
      <c r="C421" s="83"/>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4.25" customHeight="1">
      <c r="A422" s="81"/>
      <c r="B422" s="82"/>
      <c r="C422" s="83"/>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4.25" customHeight="1">
      <c r="A423" s="81"/>
      <c r="B423" s="82"/>
      <c r="C423" s="83"/>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4.25" customHeight="1">
      <c r="A424" s="81"/>
      <c r="B424" s="82"/>
      <c r="C424" s="83"/>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4.25" customHeight="1">
      <c r="A425" s="81"/>
      <c r="B425" s="82"/>
      <c r="C425" s="83"/>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4.25" customHeight="1">
      <c r="A426" s="81"/>
      <c r="B426" s="82"/>
      <c r="C426" s="83"/>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4.25" customHeight="1">
      <c r="A427" s="81"/>
      <c r="B427" s="82"/>
      <c r="C427" s="83"/>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4.25" customHeight="1">
      <c r="A428" s="81"/>
      <c r="B428" s="82"/>
      <c r="C428" s="83"/>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4.25" customHeight="1">
      <c r="A429" s="81"/>
      <c r="B429" s="82"/>
      <c r="C429" s="83"/>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4.25" customHeight="1">
      <c r="A430" s="81"/>
      <c r="B430" s="82"/>
      <c r="C430" s="83"/>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4.25" customHeight="1">
      <c r="A431" s="81"/>
      <c r="B431" s="82"/>
      <c r="C431" s="83"/>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4.25" customHeight="1">
      <c r="A432" s="81"/>
      <c r="B432" s="82"/>
      <c r="C432" s="83"/>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4.25" customHeight="1">
      <c r="A433" s="81"/>
      <c r="B433" s="82"/>
      <c r="C433" s="83"/>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4.25" customHeight="1">
      <c r="A434" s="81"/>
      <c r="B434" s="82"/>
      <c r="C434" s="83"/>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4.25" customHeight="1">
      <c r="A435" s="81"/>
      <c r="B435" s="82"/>
      <c r="C435" s="83"/>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4.25" customHeight="1">
      <c r="A436" s="81"/>
      <c r="B436" s="82"/>
      <c r="C436" s="83"/>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4.25" customHeight="1">
      <c r="A437" s="81"/>
      <c r="B437" s="82"/>
      <c r="C437" s="83"/>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4.25" customHeight="1">
      <c r="A438" s="81"/>
      <c r="B438" s="82"/>
      <c r="C438" s="83"/>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4.25" customHeight="1">
      <c r="A439" s="81"/>
      <c r="B439" s="82"/>
      <c r="C439" s="83"/>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4.25" customHeight="1">
      <c r="A440" s="81"/>
      <c r="B440" s="82"/>
      <c r="C440" s="83"/>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4.25" customHeight="1">
      <c r="A441" s="81"/>
      <c r="B441" s="82"/>
      <c r="C441" s="83"/>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4.25" customHeight="1">
      <c r="A442" s="81"/>
      <c r="B442" s="82"/>
      <c r="C442" s="83"/>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4.25" customHeight="1">
      <c r="A443" s="81"/>
      <c r="B443" s="82"/>
      <c r="C443" s="83"/>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4.25" customHeight="1">
      <c r="A444" s="81"/>
      <c r="B444" s="82"/>
      <c r="C444" s="83"/>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4.25" customHeight="1">
      <c r="A445" s="81"/>
      <c r="B445" s="82"/>
      <c r="C445" s="83"/>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4.25" customHeight="1">
      <c r="A446" s="81"/>
      <c r="B446" s="82"/>
      <c r="C446" s="83"/>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4.25" customHeight="1">
      <c r="A447" s="81"/>
      <c r="B447" s="82"/>
      <c r="C447" s="83"/>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4.25" customHeight="1">
      <c r="A448" s="81"/>
      <c r="B448" s="82"/>
      <c r="C448" s="83"/>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4.25" customHeight="1">
      <c r="A449" s="81"/>
      <c r="B449" s="82"/>
      <c r="C449" s="83"/>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4.25" customHeight="1">
      <c r="A450" s="81"/>
      <c r="B450" s="82"/>
      <c r="C450" s="83"/>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4.25" customHeight="1">
      <c r="A451" s="81"/>
      <c r="B451" s="82"/>
      <c r="C451" s="83"/>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4.25" customHeight="1">
      <c r="A452" s="81"/>
      <c r="B452" s="82"/>
      <c r="C452" s="83"/>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4.25" customHeight="1">
      <c r="A453" s="81"/>
      <c r="B453" s="82"/>
      <c r="C453" s="83"/>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4.25" customHeight="1">
      <c r="A454" s="81"/>
      <c r="B454" s="82"/>
      <c r="C454" s="83"/>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4.25" customHeight="1">
      <c r="A455" s="81"/>
      <c r="B455" s="82"/>
      <c r="C455" s="83"/>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4.25" customHeight="1">
      <c r="A456" s="81"/>
      <c r="B456" s="82"/>
      <c r="C456" s="83"/>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4.25" customHeight="1">
      <c r="A457" s="81"/>
      <c r="B457" s="82"/>
      <c r="C457" s="83"/>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4.25" customHeight="1">
      <c r="A458" s="81"/>
      <c r="B458" s="82"/>
      <c r="C458" s="83"/>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4.25" customHeight="1">
      <c r="A459" s="81"/>
      <c r="B459" s="82"/>
      <c r="C459" s="83"/>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4.25" customHeight="1">
      <c r="A460" s="81"/>
      <c r="B460" s="82"/>
      <c r="C460" s="83"/>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4.25" customHeight="1">
      <c r="A461" s="81"/>
      <c r="B461" s="82"/>
      <c r="C461" s="83"/>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4.25" customHeight="1">
      <c r="A462" s="81"/>
      <c r="B462" s="82"/>
      <c r="C462" s="83"/>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4.25" customHeight="1">
      <c r="A463" s="81"/>
      <c r="B463" s="82"/>
      <c r="C463" s="83"/>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4.25" customHeight="1">
      <c r="A464" s="81"/>
      <c r="B464" s="82"/>
      <c r="C464" s="83"/>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4.25" customHeight="1">
      <c r="A465" s="81"/>
      <c r="B465" s="82"/>
      <c r="C465" s="83"/>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4.25" customHeight="1">
      <c r="A466" s="81"/>
      <c r="B466" s="82"/>
      <c r="C466" s="83"/>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4.25" customHeight="1">
      <c r="A467" s="81"/>
      <c r="B467" s="82"/>
      <c r="C467" s="83"/>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4.25" customHeight="1">
      <c r="A468" s="81"/>
      <c r="B468" s="82"/>
      <c r="C468" s="83"/>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4.25" customHeight="1">
      <c r="A469" s="81"/>
      <c r="B469" s="82"/>
      <c r="C469" s="83"/>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4.25" customHeight="1">
      <c r="A470" s="81"/>
      <c r="B470" s="82"/>
      <c r="C470" s="83"/>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4.25" customHeight="1">
      <c r="A471" s="81"/>
      <c r="B471" s="82"/>
      <c r="C471" s="83"/>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4.25" customHeight="1">
      <c r="A472" s="81"/>
      <c r="B472" s="82"/>
      <c r="C472" s="83"/>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4.25" customHeight="1">
      <c r="A473" s="81"/>
      <c r="B473" s="82"/>
      <c r="C473" s="83"/>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4.25" customHeight="1">
      <c r="A474" s="81"/>
      <c r="B474" s="82"/>
      <c r="C474" s="83"/>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4.25" customHeight="1">
      <c r="A475" s="81"/>
      <c r="B475" s="82"/>
      <c r="C475" s="83"/>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4.25" customHeight="1">
      <c r="A476" s="81"/>
      <c r="B476" s="82"/>
      <c r="C476" s="83"/>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4.25" customHeight="1">
      <c r="A477" s="81"/>
      <c r="B477" s="82"/>
      <c r="C477" s="83"/>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4.25" customHeight="1">
      <c r="A478" s="81"/>
      <c r="B478" s="82"/>
      <c r="C478" s="83"/>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4.25" customHeight="1">
      <c r="A479" s="81"/>
      <c r="B479" s="82"/>
      <c r="C479" s="83"/>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4.25" customHeight="1">
      <c r="A480" s="81"/>
      <c r="B480" s="82"/>
      <c r="C480" s="83"/>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4.25" customHeight="1">
      <c r="A481" s="81"/>
      <c r="B481" s="82"/>
      <c r="C481" s="83"/>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4.25" customHeight="1">
      <c r="A482" s="81"/>
      <c r="B482" s="82"/>
      <c r="C482" s="83"/>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4.25" customHeight="1">
      <c r="A483" s="81"/>
      <c r="B483" s="82"/>
      <c r="C483" s="83"/>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4.25" customHeight="1">
      <c r="A484" s="81"/>
      <c r="B484" s="82"/>
      <c r="C484" s="83"/>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4.25" customHeight="1">
      <c r="A485" s="81"/>
      <c r="B485" s="82"/>
      <c r="C485" s="83"/>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4.25" customHeight="1">
      <c r="A486" s="81"/>
      <c r="B486" s="82"/>
      <c r="C486" s="83"/>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4.25" customHeight="1">
      <c r="A487" s="81"/>
      <c r="B487" s="82"/>
      <c r="C487" s="83"/>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4.25" customHeight="1">
      <c r="A488" s="81"/>
      <c r="B488" s="82"/>
      <c r="C488" s="83"/>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4.25" customHeight="1">
      <c r="A489" s="81"/>
      <c r="B489" s="82"/>
      <c r="C489" s="83"/>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4.25" customHeight="1">
      <c r="A490" s="81"/>
      <c r="B490" s="82"/>
      <c r="C490" s="83"/>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4.25" customHeight="1">
      <c r="A491" s="81"/>
      <c r="B491" s="82"/>
      <c r="C491" s="83"/>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4.25" customHeight="1">
      <c r="A492" s="81"/>
      <c r="B492" s="82"/>
      <c r="C492" s="83"/>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4.25" customHeight="1">
      <c r="A493" s="81"/>
      <c r="B493" s="82"/>
      <c r="C493" s="83"/>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4.25" customHeight="1">
      <c r="A494" s="81"/>
      <c r="B494" s="82"/>
      <c r="C494" s="83"/>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4.25" customHeight="1">
      <c r="A495" s="81"/>
      <c r="B495" s="82"/>
      <c r="C495" s="83"/>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4.25" customHeight="1">
      <c r="A496" s="81"/>
      <c r="B496" s="82"/>
      <c r="C496" s="83"/>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4.25" customHeight="1">
      <c r="A497" s="81"/>
      <c r="B497" s="82"/>
      <c r="C497" s="83"/>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4.25" customHeight="1">
      <c r="A498" s="81"/>
      <c r="B498" s="82"/>
      <c r="C498" s="83"/>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4.25" customHeight="1">
      <c r="A499" s="81"/>
      <c r="B499" s="82"/>
      <c r="C499" s="83"/>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4.25" customHeight="1">
      <c r="A500" s="81"/>
      <c r="B500" s="82"/>
      <c r="C500" s="83"/>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4.25" customHeight="1">
      <c r="A501" s="81"/>
      <c r="B501" s="82"/>
      <c r="C501" s="83"/>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4.25" customHeight="1">
      <c r="A502" s="81"/>
      <c r="B502" s="82"/>
      <c r="C502" s="83"/>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4.25" customHeight="1">
      <c r="A503" s="81"/>
      <c r="B503" s="82"/>
      <c r="C503" s="83"/>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4.25" customHeight="1">
      <c r="A504" s="81"/>
      <c r="B504" s="82"/>
      <c r="C504" s="83"/>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4.25" customHeight="1">
      <c r="A505" s="81"/>
      <c r="B505" s="82"/>
      <c r="C505" s="83"/>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4.25" customHeight="1">
      <c r="A506" s="81"/>
      <c r="B506" s="82"/>
      <c r="C506" s="83"/>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4.25" customHeight="1">
      <c r="A507" s="81"/>
      <c r="B507" s="82"/>
      <c r="C507" s="83"/>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4.25" customHeight="1">
      <c r="A508" s="81"/>
      <c r="B508" s="82"/>
      <c r="C508" s="83"/>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4.25" customHeight="1">
      <c r="A509" s="81"/>
      <c r="B509" s="82"/>
      <c r="C509" s="83"/>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4.25" customHeight="1">
      <c r="A510" s="81"/>
      <c r="B510" s="82"/>
      <c r="C510" s="83"/>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4.25" customHeight="1">
      <c r="A511" s="81"/>
      <c r="B511" s="82"/>
      <c r="C511" s="83"/>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4.25" customHeight="1">
      <c r="A512" s="81"/>
      <c r="B512" s="82"/>
      <c r="C512" s="83"/>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4.25" customHeight="1">
      <c r="A513" s="81"/>
      <c r="B513" s="82"/>
      <c r="C513" s="83"/>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4.25" customHeight="1">
      <c r="A514" s="81"/>
      <c r="B514" s="82"/>
      <c r="C514" s="83"/>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4.25" customHeight="1">
      <c r="A515" s="81"/>
      <c r="B515" s="82"/>
      <c r="C515" s="83"/>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4.25" customHeight="1">
      <c r="A516" s="81"/>
      <c r="B516" s="82"/>
      <c r="C516" s="83"/>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4.25" customHeight="1">
      <c r="A517" s="81"/>
      <c r="B517" s="82"/>
      <c r="C517" s="83"/>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4.25" customHeight="1">
      <c r="A518" s="81"/>
      <c r="B518" s="82"/>
      <c r="C518" s="83"/>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4.25" customHeight="1">
      <c r="A519" s="81"/>
      <c r="B519" s="82"/>
      <c r="C519" s="83"/>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4.25" customHeight="1">
      <c r="A520" s="81"/>
      <c r="B520" s="82"/>
      <c r="C520" s="83"/>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4.25" customHeight="1">
      <c r="A521" s="81"/>
      <c r="B521" s="82"/>
      <c r="C521" s="83"/>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4.25" customHeight="1">
      <c r="A522" s="81"/>
      <c r="B522" s="82"/>
      <c r="C522" s="83"/>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4.25" customHeight="1">
      <c r="A523" s="81"/>
      <c r="B523" s="82"/>
      <c r="C523" s="83"/>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4.25" customHeight="1">
      <c r="A524" s="81"/>
      <c r="B524" s="82"/>
      <c r="C524" s="83"/>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4.25" customHeight="1">
      <c r="A525" s="81"/>
      <c r="B525" s="82"/>
      <c r="C525" s="83"/>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4.25" customHeight="1">
      <c r="A526" s="81"/>
      <c r="B526" s="82"/>
      <c r="C526" s="83"/>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4.25" customHeight="1">
      <c r="A527" s="81"/>
      <c r="B527" s="82"/>
      <c r="C527" s="83"/>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4.25" customHeight="1">
      <c r="A528" s="81"/>
      <c r="B528" s="82"/>
      <c r="C528" s="83"/>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4.25" customHeight="1">
      <c r="A529" s="81"/>
      <c r="B529" s="82"/>
      <c r="C529" s="83"/>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4.25" customHeight="1">
      <c r="A530" s="81"/>
      <c r="B530" s="82"/>
      <c r="C530" s="83"/>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4.25" customHeight="1">
      <c r="A531" s="81"/>
      <c r="B531" s="82"/>
      <c r="C531" s="83"/>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4.25" customHeight="1">
      <c r="A532" s="81"/>
      <c r="B532" s="82"/>
      <c r="C532" s="83"/>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4.25" customHeight="1">
      <c r="A533" s="81"/>
      <c r="B533" s="82"/>
      <c r="C533" s="83"/>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4.25" customHeight="1">
      <c r="A534" s="81"/>
      <c r="B534" s="82"/>
      <c r="C534" s="83"/>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4.25" customHeight="1">
      <c r="A535" s="81"/>
      <c r="B535" s="82"/>
      <c r="C535" s="83"/>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4.25" customHeight="1">
      <c r="A536" s="81"/>
      <c r="B536" s="82"/>
      <c r="C536" s="83"/>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4.25" customHeight="1">
      <c r="A537" s="81"/>
      <c r="B537" s="82"/>
      <c r="C537" s="83"/>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4.25" customHeight="1">
      <c r="A538" s="81"/>
      <c r="B538" s="82"/>
      <c r="C538" s="83"/>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4.25" customHeight="1">
      <c r="A539" s="81"/>
      <c r="B539" s="82"/>
      <c r="C539" s="83"/>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4.25" customHeight="1">
      <c r="A540" s="81"/>
      <c r="B540" s="82"/>
      <c r="C540" s="83"/>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4.25" customHeight="1">
      <c r="A541" s="81"/>
      <c r="B541" s="82"/>
      <c r="C541" s="83"/>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4.25" customHeight="1">
      <c r="A542" s="81"/>
      <c r="B542" s="82"/>
      <c r="C542" s="83"/>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4.25" customHeight="1">
      <c r="A543" s="81"/>
      <c r="B543" s="82"/>
      <c r="C543" s="83"/>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4.25" customHeight="1">
      <c r="A544" s="81"/>
      <c r="B544" s="82"/>
      <c r="C544" s="83"/>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4.25" customHeight="1">
      <c r="A545" s="81"/>
      <c r="B545" s="82"/>
      <c r="C545" s="83"/>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4.25" customHeight="1">
      <c r="A546" s="81"/>
      <c r="B546" s="82"/>
      <c r="C546" s="83"/>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4.25" customHeight="1">
      <c r="A547" s="81"/>
      <c r="B547" s="82"/>
      <c r="C547" s="83"/>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4.25" customHeight="1">
      <c r="A548" s="81"/>
      <c r="B548" s="82"/>
      <c r="C548" s="83"/>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4.25" customHeight="1">
      <c r="A549" s="81"/>
      <c r="B549" s="82"/>
      <c r="C549" s="83"/>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4.25" customHeight="1">
      <c r="A550" s="81"/>
      <c r="B550" s="82"/>
      <c r="C550" s="83"/>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4.25" customHeight="1">
      <c r="A551" s="81"/>
      <c r="B551" s="82"/>
      <c r="C551" s="83"/>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4.25" customHeight="1">
      <c r="A552" s="81"/>
      <c r="B552" s="82"/>
      <c r="C552" s="83"/>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4.25" customHeight="1">
      <c r="A553" s="81"/>
      <c r="B553" s="82"/>
      <c r="C553" s="83"/>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4.25" customHeight="1">
      <c r="A554" s="81"/>
      <c r="B554" s="82"/>
      <c r="C554" s="83"/>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4.25" customHeight="1">
      <c r="A555" s="81"/>
      <c r="B555" s="82"/>
      <c r="C555" s="83"/>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4.25" customHeight="1">
      <c r="A556" s="81"/>
      <c r="B556" s="82"/>
      <c r="C556" s="83"/>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4.25" customHeight="1">
      <c r="A557" s="81"/>
      <c r="B557" s="82"/>
      <c r="C557" s="83"/>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4.25" customHeight="1">
      <c r="A558" s="81"/>
      <c r="B558" s="82"/>
      <c r="C558" s="83"/>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4.25" customHeight="1">
      <c r="A559" s="81"/>
      <c r="B559" s="82"/>
      <c r="C559" s="83"/>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4.25" customHeight="1">
      <c r="A560" s="81"/>
      <c r="B560" s="82"/>
      <c r="C560" s="83"/>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4.25" customHeight="1">
      <c r="A561" s="81"/>
      <c r="B561" s="82"/>
      <c r="C561" s="83"/>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4.25" customHeight="1">
      <c r="A562" s="81"/>
      <c r="B562" s="82"/>
      <c r="C562" s="83"/>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4.25" customHeight="1">
      <c r="A563" s="81"/>
      <c r="B563" s="82"/>
      <c r="C563" s="83"/>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4.25" customHeight="1">
      <c r="A564" s="81"/>
      <c r="B564" s="82"/>
      <c r="C564" s="83"/>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4.25" customHeight="1">
      <c r="A565" s="81"/>
      <c r="B565" s="82"/>
      <c r="C565" s="83"/>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4.25" customHeight="1">
      <c r="A566" s="81"/>
      <c r="B566" s="82"/>
      <c r="C566" s="83"/>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4.25" customHeight="1">
      <c r="A567" s="81"/>
      <c r="B567" s="82"/>
      <c r="C567" s="83"/>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4.25" customHeight="1">
      <c r="A568" s="81"/>
      <c r="B568" s="82"/>
      <c r="C568" s="83"/>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4.25" customHeight="1">
      <c r="A569" s="81"/>
      <c r="B569" s="82"/>
      <c r="C569" s="83"/>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4.25" customHeight="1">
      <c r="A570" s="81"/>
      <c r="B570" s="82"/>
      <c r="C570" s="83"/>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4.25" customHeight="1">
      <c r="A571" s="81"/>
      <c r="B571" s="82"/>
      <c r="C571" s="83"/>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4.25" customHeight="1">
      <c r="A572" s="81"/>
      <c r="B572" s="82"/>
      <c r="C572" s="83"/>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4.25" customHeight="1">
      <c r="A573" s="81"/>
      <c r="B573" s="82"/>
      <c r="C573" s="83"/>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4.25" customHeight="1">
      <c r="A574" s="81"/>
      <c r="B574" s="82"/>
      <c r="C574" s="83"/>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4.25" customHeight="1">
      <c r="A575" s="81"/>
      <c r="B575" s="82"/>
      <c r="C575" s="83"/>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4.25" customHeight="1">
      <c r="A576" s="81"/>
      <c r="B576" s="82"/>
      <c r="C576" s="83"/>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4.25" customHeight="1">
      <c r="A577" s="81"/>
      <c r="B577" s="82"/>
      <c r="C577" s="83"/>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4.25" customHeight="1">
      <c r="A578" s="81"/>
      <c r="B578" s="82"/>
      <c r="C578" s="83"/>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4.25" customHeight="1">
      <c r="A579" s="81"/>
      <c r="B579" s="82"/>
      <c r="C579" s="83"/>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4.25" customHeight="1">
      <c r="A580" s="81"/>
      <c r="B580" s="82"/>
      <c r="C580" s="83"/>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4.25" customHeight="1">
      <c r="A581" s="81"/>
      <c r="B581" s="82"/>
      <c r="C581" s="83"/>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4.25" customHeight="1">
      <c r="A582" s="81"/>
      <c r="B582" s="82"/>
      <c r="C582" s="83"/>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4.25" customHeight="1">
      <c r="A583" s="81"/>
      <c r="B583" s="82"/>
      <c r="C583" s="83"/>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4.25" customHeight="1">
      <c r="A584" s="81"/>
      <c r="B584" s="82"/>
      <c r="C584" s="83"/>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4.25" customHeight="1">
      <c r="A585" s="81"/>
      <c r="B585" s="82"/>
      <c r="C585" s="83"/>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4.25" customHeight="1">
      <c r="A586" s="81"/>
      <c r="B586" s="82"/>
      <c r="C586" s="83"/>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4.25" customHeight="1">
      <c r="A587" s="81"/>
      <c r="B587" s="82"/>
      <c r="C587" s="83"/>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4.25" customHeight="1">
      <c r="A588" s="81"/>
      <c r="B588" s="82"/>
      <c r="C588" s="83"/>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4.25" customHeight="1">
      <c r="A589" s="81"/>
      <c r="B589" s="82"/>
      <c r="C589" s="83"/>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4.25" customHeight="1">
      <c r="A590" s="81"/>
      <c r="B590" s="82"/>
      <c r="C590" s="83"/>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4.25" customHeight="1">
      <c r="A591" s="81"/>
      <c r="B591" s="82"/>
      <c r="C591" s="83"/>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4.25" customHeight="1">
      <c r="A592" s="81"/>
      <c r="B592" s="82"/>
      <c r="C592" s="83"/>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4.25" customHeight="1">
      <c r="A593" s="81"/>
      <c r="B593" s="82"/>
      <c r="C593" s="83"/>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4.25" customHeight="1">
      <c r="A594" s="81"/>
      <c r="B594" s="82"/>
      <c r="C594" s="83"/>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4.25" customHeight="1">
      <c r="A595" s="81"/>
      <c r="B595" s="82"/>
      <c r="C595" s="83"/>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4.25" customHeight="1">
      <c r="A596" s="81"/>
      <c r="B596" s="82"/>
      <c r="C596" s="83"/>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4.25" customHeight="1">
      <c r="A597" s="81"/>
      <c r="B597" s="82"/>
      <c r="C597" s="83"/>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4.25" customHeight="1">
      <c r="A598" s="81"/>
      <c r="B598" s="82"/>
      <c r="C598" s="83"/>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4.25" customHeight="1">
      <c r="A599" s="81"/>
      <c r="B599" s="82"/>
      <c r="C599" s="83"/>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4.25" customHeight="1">
      <c r="A600" s="81"/>
      <c r="B600" s="82"/>
      <c r="C600" s="83"/>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4.25" customHeight="1">
      <c r="A601" s="81"/>
      <c r="B601" s="82"/>
      <c r="C601" s="83"/>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4.25" customHeight="1">
      <c r="A602" s="81"/>
      <c r="B602" s="82"/>
      <c r="C602" s="83"/>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4.25" customHeight="1">
      <c r="A603" s="81"/>
      <c r="B603" s="82"/>
      <c r="C603" s="83"/>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4.25" customHeight="1">
      <c r="A604" s="81"/>
      <c r="B604" s="82"/>
      <c r="C604" s="83"/>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4.25" customHeight="1">
      <c r="A605" s="81"/>
      <c r="B605" s="82"/>
      <c r="C605" s="83"/>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4.25" customHeight="1">
      <c r="A606" s="81"/>
      <c r="B606" s="82"/>
      <c r="C606" s="83"/>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4.25" customHeight="1">
      <c r="A607" s="81"/>
      <c r="B607" s="82"/>
      <c r="C607" s="83"/>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4.25" customHeight="1">
      <c r="A608" s="81"/>
      <c r="B608" s="82"/>
      <c r="C608" s="83"/>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4.25" customHeight="1">
      <c r="A609" s="81"/>
      <c r="B609" s="82"/>
      <c r="C609" s="83"/>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4.25" customHeight="1">
      <c r="A610" s="81"/>
      <c r="B610" s="82"/>
      <c r="C610" s="83"/>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4.25" customHeight="1">
      <c r="A611" s="81"/>
      <c r="B611" s="82"/>
      <c r="C611" s="83"/>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4.25" customHeight="1">
      <c r="A612" s="81"/>
      <c r="B612" s="82"/>
      <c r="C612" s="83"/>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4.25" customHeight="1">
      <c r="A613" s="81"/>
      <c r="B613" s="82"/>
      <c r="C613" s="83"/>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4.25" customHeight="1">
      <c r="A614" s="81"/>
      <c r="B614" s="82"/>
      <c r="C614" s="83"/>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4.25" customHeight="1">
      <c r="A615" s="81"/>
      <c r="B615" s="82"/>
      <c r="C615" s="83"/>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4.25" customHeight="1">
      <c r="A616" s="81"/>
      <c r="B616" s="82"/>
      <c r="C616" s="83"/>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4.25" customHeight="1">
      <c r="A617" s="81"/>
      <c r="B617" s="82"/>
      <c r="C617" s="83"/>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4.25" customHeight="1">
      <c r="A618" s="81"/>
      <c r="B618" s="82"/>
      <c r="C618" s="83"/>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4.25" customHeight="1">
      <c r="A619" s="81"/>
      <c r="B619" s="82"/>
      <c r="C619" s="83"/>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4.25" customHeight="1">
      <c r="A620" s="81"/>
      <c r="B620" s="82"/>
      <c r="C620" s="83"/>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4.25" customHeight="1">
      <c r="A621" s="81"/>
      <c r="B621" s="82"/>
      <c r="C621" s="83"/>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4.25" customHeight="1">
      <c r="A622" s="81"/>
      <c r="B622" s="82"/>
      <c r="C622" s="83"/>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4.25" customHeight="1">
      <c r="A623" s="81"/>
      <c r="B623" s="82"/>
      <c r="C623" s="83"/>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4.25" customHeight="1">
      <c r="A624" s="81"/>
      <c r="B624" s="82"/>
      <c r="C624" s="83"/>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4.25" customHeight="1">
      <c r="A625" s="81"/>
      <c r="B625" s="82"/>
      <c r="C625" s="83"/>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4.25" customHeight="1">
      <c r="A626" s="81"/>
      <c r="B626" s="82"/>
      <c r="C626" s="83"/>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4.25" customHeight="1">
      <c r="A627" s="81"/>
      <c r="B627" s="82"/>
      <c r="C627" s="83"/>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4.25" customHeight="1">
      <c r="A628" s="81"/>
      <c r="B628" s="82"/>
      <c r="C628" s="83"/>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4.25" customHeight="1">
      <c r="A629" s="81"/>
      <c r="B629" s="82"/>
      <c r="C629" s="83"/>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4.25" customHeight="1">
      <c r="A630" s="81"/>
      <c r="B630" s="82"/>
      <c r="C630" s="83"/>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4.25" customHeight="1">
      <c r="A631" s="81"/>
      <c r="B631" s="82"/>
      <c r="C631" s="83"/>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4.25" customHeight="1">
      <c r="A632" s="81"/>
      <c r="B632" s="82"/>
      <c r="C632" s="83"/>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4.25" customHeight="1">
      <c r="A633" s="81"/>
      <c r="B633" s="82"/>
      <c r="C633" s="83"/>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4.25" customHeight="1">
      <c r="A634" s="81"/>
      <c r="B634" s="82"/>
      <c r="C634" s="83"/>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4.25" customHeight="1">
      <c r="A635" s="81"/>
      <c r="B635" s="82"/>
      <c r="C635" s="83"/>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4.25" customHeight="1">
      <c r="A636" s="81"/>
      <c r="B636" s="82"/>
      <c r="C636" s="83"/>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4.25" customHeight="1">
      <c r="A637" s="81"/>
      <c r="B637" s="82"/>
      <c r="C637" s="83"/>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4.25" customHeight="1">
      <c r="A638" s="81"/>
      <c r="B638" s="82"/>
      <c r="C638" s="83"/>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4.25" customHeight="1">
      <c r="A639" s="81"/>
      <c r="B639" s="82"/>
      <c r="C639" s="83"/>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4.25" customHeight="1">
      <c r="A640" s="81"/>
      <c r="B640" s="82"/>
      <c r="C640" s="83"/>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4.25" customHeight="1">
      <c r="A641" s="81"/>
      <c r="B641" s="82"/>
      <c r="C641" s="83"/>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4.25" customHeight="1">
      <c r="A642" s="81"/>
      <c r="B642" s="82"/>
      <c r="C642" s="83"/>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4.25" customHeight="1">
      <c r="A643" s="81"/>
      <c r="B643" s="82"/>
      <c r="C643" s="83"/>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4.25" customHeight="1">
      <c r="A644" s="81"/>
      <c r="B644" s="82"/>
      <c r="C644" s="83"/>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4.25" customHeight="1">
      <c r="A645" s="81"/>
      <c r="B645" s="82"/>
      <c r="C645" s="83"/>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4.25" customHeight="1">
      <c r="A646" s="81"/>
      <c r="B646" s="82"/>
      <c r="C646" s="83"/>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4.25" customHeight="1">
      <c r="A647" s="81"/>
      <c r="B647" s="82"/>
      <c r="C647" s="83"/>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4.25" customHeight="1">
      <c r="A648" s="81"/>
      <c r="B648" s="82"/>
      <c r="C648" s="83"/>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4.25" customHeight="1">
      <c r="A649" s="81"/>
      <c r="B649" s="82"/>
      <c r="C649" s="83"/>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4.25" customHeight="1">
      <c r="A650" s="81"/>
      <c r="B650" s="82"/>
      <c r="C650" s="83"/>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4.25" customHeight="1">
      <c r="A651" s="81"/>
      <c r="B651" s="82"/>
      <c r="C651" s="83"/>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4.25" customHeight="1">
      <c r="A652" s="81"/>
      <c r="B652" s="82"/>
      <c r="C652" s="83"/>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4.25" customHeight="1">
      <c r="A653" s="81"/>
      <c r="B653" s="82"/>
      <c r="C653" s="83"/>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4.25" customHeight="1">
      <c r="A654" s="81"/>
      <c r="B654" s="82"/>
      <c r="C654" s="83"/>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4.25" customHeight="1">
      <c r="A655" s="81"/>
      <c r="B655" s="82"/>
      <c r="C655" s="83"/>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4.25" customHeight="1">
      <c r="A656" s="81"/>
      <c r="B656" s="82"/>
      <c r="C656" s="83"/>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4.25" customHeight="1">
      <c r="A657" s="81"/>
      <c r="B657" s="82"/>
      <c r="C657" s="83"/>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4.25" customHeight="1">
      <c r="A658" s="81"/>
      <c r="B658" s="82"/>
      <c r="C658" s="83"/>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4.25" customHeight="1">
      <c r="A659" s="81"/>
      <c r="B659" s="82"/>
      <c r="C659" s="83"/>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4.25" customHeight="1">
      <c r="A660" s="81"/>
      <c r="B660" s="82"/>
      <c r="C660" s="83"/>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4.25" customHeight="1">
      <c r="A661" s="81"/>
      <c r="B661" s="82"/>
      <c r="C661" s="83"/>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4.25" customHeight="1">
      <c r="A662" s="81"/>
      <c r="B662" s="82"/>
      <c r="C662" s="83"/>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4.25" customHeight="1">
      <c r="A663" s="81"/>
      <c r="B663" s="82"/>
      <c r="C663" s="83"/>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4.25" customHeight="1">
      <c r="A664" s="81"/>
      <c r="B664" s="82"/>
      <c r="C664" s="83"/>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4.25" customHeight="1">
      <c r="A665" s="81"/>
      <c r="B665" s="82"/>
      <c r="C665" s="83"/>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4.25" customHeight="1">
      <c r="A666" s="81"/>
      <c r="B666" s="82"/>
      <c r="C666" s="83"/>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4.25" customHeight="1">
      <c r="A667" s="81"/>
      <c r="B667" s="82"/>
      <c r="C667" s="83"/>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4.25" customHeight="1">
      <c r="A668" s="81"/>
      <c r="B668" s="82"/>
      <c r="C668" s="83"/>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4.25" customHeight="1">
      <c r="A669" s="81"/>
      <c r="B669" s="82"/>
      <c r="C669" s="83"/>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4.25" customHeight="1">
      <c r="A670" s="81"/>
      <c r="B670" s="82"/>
      <c r="C670" s="83"/>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4.25" customHeight="1">
      <c r="A671" s="81"/>
      <c r="B671" s="82"/>
      <c r="C671" s="83"/>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4.25" customHeight="1">
      <c r="A672" s="81"/>
      <c r="B672" s="82"/>
      <c r="C672" s="83"/>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4.25" customHeight="1">
      <c r="A673" s="81"/>
      <c r="B673" s="82"/>
      <c r="C673" s="83"/>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4.25" customHeight="1">
      <c r="A674" s="81"/>
      <c r="B674" s="82"/>
      <c r="C674" s="83"/>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4.25" customHeight="1">
      <c r="A675" s="81"/>
      <c r="B675" s="82"/>
      <c r="C675" s="83"/>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4.25" customHeight="1">
      <c r="A676" s="81"/>
      <c r="B676" s="82"/>
      <c r="C676" s="83"/>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4.25" customHeight="1">
      <c r="A677" s="81"/>
      <c r="B677" s="82"/>
      <c r="C677" s="83"/>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4.25" customHeight="1">
      <c r="A678" s="81"/>
      <c r="B678" s="82"/>
      <c r="C678" s="83"/>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4.25" customHeight="1">
      <c r="A679" s="81"/>
      <c r="B679" s="82"/>
      <c r="C679" s="83"/>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4.25" customHeight="1">
      <c r="A680" s="81"/>
      <c r="B680" s="82"/>
      <c r="C680" s="83"/>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4.25" customHeight="1">
      <c r="A681" s="81"/>
      <c r="B681" s="82"/>
      <c r="C681" s="83"/>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4.25" customHeight="1">
      <c r="A682" s="81"/>
      <c r="B682" s="82"/>
      <c r="C682" s="83"/>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4.25" customHeight="1">
      <c r="A683" s="81"/>
      <c r="B683" s="82"/>
      <c r="C683" s="83"/>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4.25" customHeight="1">
      <c r="A684" s="81"/>
      <c r="B684" s="82"/>
      <c r="C684" s="83"/>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4.25" customHeight="1">
      <c r="A685" s="81"/>
      <c r="B685" s="82"/>
      <c r="C685" s="83"/>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4.25" customHeight="1">
      <c r="A686" s="81"/>
      <c r="B686" s="82"/>
      <c r="C686" s="83"/>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4.25" customHeight="1">
      <c r="A687" s="81"/>
      <c r="B687" s="82"/>
      <c r="C687" s="83"/>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4.25" customHeight="1">
      <c r="A688" s="81"/>
      <c r="B688" s="82"/>
      <c r="C688" s="83"/>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4.25" customHeight="1">
      <c r="A689" s="81"/>
      <c r="B689" s="82"/>
      <c r="C689" s="83"/>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4.25" customHeight="1">
      <c r="A690" s="81"/>
      <c r="B690" s="82"/>
      <c r="C690" s="83"/>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4.25" customHeight="1">
      <c r="A691" s="81"/>
      <c r="B691" s="82"/>
      <c r="C691" s="83"/>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4.25" customHeight="1">
      <c r="A692" s="81"/>
      <c r="B692" s="82"/>
      <c r="C692" s="83"/>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4.25" customHeight="1">
      <c r="A693" s="81"/>
      <c r="B693" s="82"/>
      <c r="C693" s="83"/>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4.25" customHeight="1">
      <c r="A694" s="81"/>
      <c r="B694" s="82"/>
      <c r="C694" s="83"/>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4.25" customHeight="1">
      <c r="A695" s="81"/>
      <c r="B695" s="82"/>
      <c r="C695" s="83"/>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4.25" customHeight="1">
      <c r="A696" s="81"/>
      <c r="B696" s="82"/>
      <c r="C696" s="83"/>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4.25" customHeight="1">
      <c r="A697" s="81"/>
      <c r="B697" s="82"/>
      <c r="C697" s="83"/>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4.25" customHeight="1">
      <c r="A698" s="81"/>
      <c r="B698" s="82"/>
      <c r="C698" s="83"/>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4.25" customHeight="1">
      <c r="A699" s="81"/>
      <c r="B699" s="82"/>
      <c r="C699" s="83"/>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4.25" customHeight="1">
      <c r="A700" s="81"/>
      <c r="B700" s="82"/>
      <c r="C700" s="83"/>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4.25" customHeight="1">
      <c r="A701" s="81"/>
      <c r="B701" s="82"/>
      <c r="C701" s="83"/>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4.25" customHeight="1">
      <c r="A702" s="81"/>
      <c r="B702" s="82"/>
      <c r="C702" s="83"/>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4.25" customHeight="1">
      <c r="A703" s="81"/>
      <c r="B703" s="82"/>
      <c r="C703" s="83"/>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4.25" customHeight="1">
      <c r="A704" s="81"/>
      <c r="B704" s="82"/>
      <c r="C704" s="83"/>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4.25" customHeight="1">
      <c r="A705" s="81"/>
      <c r="B705" s="82"/>
      <c r="C705" s="83"/>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4.25" customHeight="1">
      <c r="A706" s="81"/>
      <c r="B706" s="82"/>
      <c r="C706" s="83"/>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4.25" customHeight="1">
      <c r="A707" s="81"/>
      <c r="B707" s="82"/>
      <c r="C707" s="83"/>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4.25" customHeight="1">
      <c r="A708" s="81"/>
      <c r="B708" s="82"/>
      <c r="C708" s="83"/>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4.25" customHeight="1">
      <c r="A709" s="81"/>
      <c r="B709" s="82"/>
      <c r="C709" s="83"/>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4.25" customHeight="1">
      <c r="A710" s="81"/>
      <c r="B710" s="82"/>
      <c r="C710" s="83"/>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4.25" customHeight="1">
      <c r="A711" s="81"/>
      <c r="B711" s="82"/>
      <c r="C711" s="83"/>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4.25" customHeight="1">
      <c r="A712" s="81"/>
      <c r="B712" s="82"/>
      <c r="C712" s="83"/>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4.25" customHeight="1">
      <c r="A713" s="81"/>
      <c r="B713" s="82"/>
      <c r="C713" s="83"/>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4.25" customHeight="1">
      <c r="A714" s="81"/>
      <c r="B714" s="82"/>
      <c r="C714" s="83"/>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4.25" customHeight="1">
      <c r="A715" s="81"/>
      <c r="B715" s="82"/>
      <c r="C715" s="83"/>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4.25" customHeight="1">
      <c r="A716" s="81"/>
      <c r="B716" s="82"/>
      <c r="C716" s="83"/>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4.25" customHeight="1">
      <c r="A717" s="81"/>
      <c r="B717" s="82"/>
      <c r="C717" s="83"/>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4.25" customHeight="1">
      <c r="A718" s="81"/>
      <c r="B718" s="82"/>
      <c r="C718" s="83"/>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4.25" customHeight="1">
      <c r="A719" s="81"/>
      <c r="B719" s="82"/>
      <c r="C719" s="83"/>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4.25" customHeight="1">
      <c r="A720" s="81"/>
      <c r="B720" s="82"/>
      <c r="C720" s="83"/>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4.25" customHeight="1">
      <c r="A721" s="81"/>
      <c r="B721" s="82"/>
      <c r="C721" s="83"/>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4.25" customHeight="1">
      <c r="A722" s="81"/>
      <c r="B722" s="82"/>
      <c r="C722" s="83"/>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4.25" customHeight="1">
      <c r="A723" s="81"/>
      <c r="B723" s="82"/>
      <c r="C723" s="83"/>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4.25" customHeight="1">
      <c r="A724" s="81"/>
      <c r="B724" s="82"/>
      <c r="C724" s="83"/>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4.25" customHeight="1">
      <c r="A725" s="81"/>
      <c r="B725" s="82"/>
      <c r="C725" s="83"/>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4.25" customHeight="1">
      <c r="A726" s="81"/>
      <c r="B726" s="82"/>
      <c r="C726" s="83"/>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4.25" customHeight="1">
      <c r="A727" s="81"/>
      <c r="B727" s="82"/>
      <c r="C727" s="83"/>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4.25" customHeight="1">
      <c r="A728" s="81"/>
      <c r="B728" s="82"/>
      <c r="C728" s="83"/>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4.25" customHeight="1">
      <c r="A729" s="81"/>
      <c r="B729" s="82"/>
      <c r="C729" s="83"/>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4.25" customHeight="1">
      <c r="A730" s="81"/>
      <c r="B730" s="82"/>
      <c r="C730" s="83"/>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4.25" customHeight="1">
      <c r="A731" s="81"/>
      <c r="B731" s="82"/>
      <c r="C731" s="83"/>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4.25" customHeight="1">
      <c r="A732" s="81"/>
      <c r="B732" s="82"/>
      <c r="C732" s="83"/>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4.25" customHeight="1">
      <c r="A733" s="81"/>
      <c r="B733" s="82"/>
      <c r="C733" s="83"/>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4.25" customHeight="1">
      <c r="A734" s="81"/>
      <c r="B734" s="82"/>
      <c r="C734" s="83"/>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4.25" customHeight="1">
      <c r="A735" s="81"/>
      <c r="B735" s="82"/>
      <c r="C735" s="83"/>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4.25" customHeight="1">
      <c r="A736" s="81"/>
      <c r="B736" s="82"/>
      <c r="C736" s="83"/>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4.25" customHeight="1">
      <c r="A737" s="81"/>
      <c r="B737" s="82"/>
      <c r="C737" s="83"/>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4.25" customHeight="1">
      <c r="A738" s="81"/>
      <c r="B738" s="82"/>
      <c r="C738" s="83"/>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4.25" customHeight="1">
      <c r="A739" s="81"/>
      <c r="B739" s="82"/>
      <c r="C739" s="83"/>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4.25" customHeight="1">
      <c r="A740" s="81"/>
      <c r="B740" s="82"/>
      <c r="C740" s="83"/>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4.25" customHeight="1">
      <c r="A741" s="81"/>
      <c r="B741" s="82"/>
      <c r="C741" s="83"/>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4.25" customHeight="1">
      <c r="A742" s="81"/>
      <c r="B742" s="82"/>
      <c r="C742" s="83"/>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4.25" customHeight="1">
      <c r="A743" s="81"/>
      <c r="B743" s="82"/>
      <c r="C743" s="83"/>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4.25" customHeight="1">
      <c r="A744" s="81"/>
      <c r="B744" s="82"/>
      <c r="C744" s="83"/>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4.25" customHeight="1">
      <c r="A745" s="81"/>
      <c r="B745" s="82"/>
      <c r="C745" s="83"/>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4.25" customHeight="1">
      <c r="A746" s="81"/>
      <c r="B746" s="82"/>
      <c r="C746" s="83"/>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4.25" customHeight="1">
      <c r="A747" s="81"/>
      <c r="B747" s="82"/>
      <c r="C747" s="83"/>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4.25" customHeight="1">
      <c r="A748" s="81"/>
      <c r="B748" s="82"/>
      <c r="C748" s="83"/>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4.25" customHeight="1">
      <c r="A749" s="81"/>
      <c r="B749" s="82"/>
      <c r="C749" s="83"/>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4.25" customHeight="1">
      <c r="A750" s="81"/>
      <c r="B750" s="82"/>
      <c r="C750" s="83"/>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4.25" customHeight="1">
      <c r="A751" s="81"/>
      <c r="B751" s="82"/>
      <c r="C751" s="83"/>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4.25" customHeight="1">
      <c r="A752" s="81"/>
      <c r="B752" s="82"/>
      <c r="C752" s="83"/>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4.25" customHeight="1">
      <c r="A753" s="81"/>
      <c r="B753" s="82"/>
      <c r="C753" s="83"/>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4.25" customHeight="1">
      <c r="A754" s="81"/>
      <c r="B754" s="82"/>
      <c r="C754" s="83"/>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4.25" customHeight="1">
      <c r="A755" s="81"/>
      <c r="B755" s="82"/>
      <c r="C755" s="83"/>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4.25" customHeight="1">
      <c r="A756" s="81"/>
      <c r="B756" s="82"/>
      <c r="C756" s="83"/>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4.25" customHeight="1">
      <c r="A757" s="81"/>
      <c r="B757" s="82"/>
      <c r="C757" s="83"/>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4.25" customHeight="1">
      <c r="A758" s="81"/>
      <c r="B758" s="82"/>
      <c r="C758" s="83"/>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4.25" customHeight="1">
      <c r="A759" s="81"/>
      <c r="B759" s="82"/>
      <c r="C759" s="83"/>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4.25" customHeight="1">
      <c r="A760" s="81"/>
      <c r="B760" s="82"/>
      <c r="C760" s="83"/>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4.25" customHeight="1">
      <c r="A761" s="81"/>
      <c r="B761" s="82"/>
      <c r="C761" s="83"/>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4.25" customHeight="1">
      <c r="A762" s="81"/>
      <c r="B762" s="82"/>
      <c r="C762" s="83"/>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4.25" customHeight="1">
      <c r="A763" s="81"/>
      <c r="B763" s="82"/>
      <c r="C763" s="83"/>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4.25" customHeight="1">
      <c r="A764" s="81"/>
      <c r="B764" s="82"/>
      <c r="C764" s="83"/>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4.25" customHeight="1">
      <c r="A765" s="81"/>
      <c r="B765" s="82"/>
      <c r="C765" s="83"/>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4.25" customHeight="1">
      <c r="A766" s="81"/>
      <c r="B766" s="82"/>
      <c r="C766" s="83"/>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4.25" customHeight="1">
      <c r="A767" s="81"/>
      <c r="B767" s="82"/>
      <c r="C767" s="83"/>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4.25" customHeight="1">
      <c r="A768" s="81"/>
      <c r="B768" s="82"/>
      <c r="C768" s="83"/>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4.25" customHeight="1">
      <c r="A769" s="81"/>
      <c r="B769" s="82"/>
      <c r="C769" s="83"/>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4.25" customHeight="1">
      <c r="A770" s="81"/>
      <c r="B770" s="82"/>
      <c r="C770" s="83"/>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4.25" customHeight="1">
      <c r="A771" s="81"/>
      <c r="B771" s="82"/>
      <c r="C771" s="83"/>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4.25" customHeight="1">
      <c r="A772" s="81"/>
      <c r="B772" s="82"/>
      <c r="C772" s="83"/>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4.25" customHeight="1">
      <c r="A773" s="81"/>
      <c r="B773" s="82"/>
      <c r="C773" s="83"/>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4.25" customHeight="1">
      <c r="A774" s="81"/>
      <c r="B774" s="82"/>
      <c r="C774" s="83"/>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4.25" customHeight="1">
      <c r="A775" s="81"/>
      <c r="B775" s="82"/>
      <c r="C775" s="83"/>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4.25" customHeight="1">
      <c r="A776" s="81"/>
      <c r="B776" s="82"/>
      <c r="C776" s="83"/>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4.25" customHeight="1">
      <c r="A777" s="81"/>
      <c r="B777" s="82"/>
      <c r="C777" s="83"/>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4.25" customHeight="1">
      <c r="A778" s="81"/>
      <c r="B778" s="82"/>
      <c r="C778" s="83"/>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4.25" customHeight="1">
      <c r="A779" s="81"/>
      <c r="B779" s="82"/>
      <c r="C779" s="83"/>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4.25" customHeight="1">
      <c r="A780" s="81"/>
      <c r="B780" s="82"/>
      <c r="C780" s="83"/>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4.25" customHeight="1">
      <c r="A781" s="81"/>
      <c r="B781" s="82"/>
      <c r="C781" s="83"/>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4.25" customHeight="1">
      <c r="A782" s="81"/>
      <c r="B782" s="82"/>
      <c r="C782" s="83"/>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4.25" customHeight="1">
      <c r="A783" s="81"/>
      <c r="B783" s="82"/>
      <c r="C783" s="83"/>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4.25" customHeight="1">
      <c r="A784" s="81"/>
      <c r="B784" s="82"/>
      <c r="C784" s="83"/>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4.25" customHeight="1">
      <c r="A785" s="81"/>
      <c r="B785" s="82"/>
      <c r="C785" s="83"/>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4.25" customHeight="1">
      <c r="A786" s="81"/>
      <c r="B786" s="82"/>
      <c r="C786" s="83"/>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4.25" customHeight="1">
      <c r="A787" s="81"/>
      <c r="B787" s="82"/>
      <c r="C787" s="83"/>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4.25" customHeight="1">
      <c r="A788" s="81"/>
      <c r="B788" s="82"/>
      <c r="C788" s="83"/>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4.25" customHeight="1">
      <c r="A789" s="81"/>
      <c r="B789" s="82"/>
      <c r="C789" s="83"/>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4.25" customHeight="1">
      <c r="A790" s="81"/>
      <c r="B790" s="82"/>
      <c r="C790" s="83"/>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4.25" customHeight="1">
      <c r="A791" s="81"/>
      <c r="B791" s="82"/>
      <c r="C791" s="83"/>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4.25" customHeight="1">
      <c r="A792" s="81"/>
      <c r="B792" s="82"/>
      <c r="C792" s="83"/>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4.25" customHeight="1">
      <c r="A793" s="81"/>
      <c r="B793" s="82"/>
      <c r="C793" s="83"/>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4.25" customHeight="1">
      <c r="A794" s="81"/>
      <c r="B794" s="82"/>
      <c r="C794" s="83"/>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4.25" customHeight="1">
      <c r="A795" s="81"/>
      <c r="B795" s="82"/>
      <c r="C795" s="83"/>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4.25" customHeight="1">
      <c r="A796" s="81"/>
      <c r="B796" s="82"/>
      <c r="C796" s="83"/>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4.25" customHeight="1">
      <c r="A797" s="81"/>
      <c r="B797" s="82"/>
      <c r="C797" s="83"/>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4.25" customHeight="1">
      <c r="A798" s="81"/>
      <c r="B798" s="82"/>
      <c r="C798" s="83"/>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4.25" customHeight="1">
      <c r="A799" s="81"/>
      <c r="B799" s="82"/>
      <c r="C799" s="83"/>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4.25" customHeight="1">
      <c r="A800" s="81"/>
      <c r="B800" s="82"/>
      <c r="C800" s="83"/>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4.25" customHeight="1">
      <c r="A801" s="81"/>
      <c r="B801" s="82"/>
      <c r="C801" s="83"/>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4.25" customHeight="1">
      <c r="A802" s="81"/>
      <c r="B802" s="82"/>
      <c r="C802" s="83"/>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4.25" customHeight="1">
      <c r="A803" s="81"/>
      <c r="B803" s="82"/>
      <c r="C803" s="83"/>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4.25" customHeight="1">
      <c r="A804" s="81"/>
      <c r="B804" s="82"/>
      <c r="C804" s="83"/>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4.25" customHeight="1">
      <c r="A805" s="81"/>
      <c r="B805" s="82"/>
      <c r="C805" s="83"/>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4.25" customHeight="1">
      <c r="A806" s="81"/>
      <c r="B806" s="82"/>
      <c r="C806" s="83"/>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4.25" customHeight="1">
      <c r="A807" s="81"/>
      <c r="B807" s="82"/>
      <c r="C807" s="83"/>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4.25" customHeight="1">
      <c r="A808" s="81"/>
      <c r="B808" s="82"/>
      <c r="C808" s="83"/>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4.25" customHeight="1">
      <c r="A809" s="81"/>
      <c r="B809" s="82"/>
      <c r="C809" s="83"/>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4.25" customHeight="1">
      <c r="A810" s="81"/>
      <c r="B810" s="82"/>
      <c r="C810" s="83"/>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4.25" customHeight="1">
      <c r="A811" s="81"/>
      <c r="B811" s="82"/>
      <c r="C811" s="83"/>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4.25" customHeight="1">
      <c r="A812" s="81"/>
      <c r="B812" s="82"/>
      <c r="C812" s="83"/>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4.25" customHeight="1">
      <c r="A813" s="81"/>
      <c r="B813" s="82"/>
      <c r="C813" s="83"/>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4.25" customHeight="1">
      <c r="A814" s="81"/>
      <c r="B814" s="82"/>
      <c r="C814" s="83"/>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4.25" customHeight="1">
      <c r="A815" s="81"/>
      <c r="B815" s="82"/>
      <c r="C815" s="83"/>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4.25" customHeight="1">
      <c r="A816" s="81"/>
      <c r="B816" s="82"/>
      <c r="C816" s="83"/>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4.25" customHeight="1">
      <c r="A817" s="81"/>
      <c r="B817" s="82"/>
      <c r="C817" s="83"/>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4.25" customHeight="1">
      <c r="A818" s="81"/>
      <c r="B818" s="82"/>
      <c r="C818" s="83"/>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4.25" customHeight="1">
      <c r="A819" s="81"/>
      <c r="B819" s="82"/>
      <c r="C819" s="83"/>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4.25" customHeight="1">
      <c r="A820" s="81"/>
      <c r="B820" s="82"/>
      <c r="C820" s="83"/>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4.25" customHeight="1">
      <c r="A821" s="81"/>
      <c r="B821" s="82"/>
      <c r="C821" s="83"/>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4.25" customHeight="1">
      <c r="A822" s="81"/>
      <c r="B822" s="82"/>
      <c r="C822" s="83"/>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4.25" customHeight="1">
      <c r="A823" s="81"/>
      <c r="B823" s="82"/>
      <c r="C823" s="83"/>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4.25" customHeight="1">
      <c r="A824" s="81"/>
      <c r="B824" s="82"/>
      <c r="C824" s="83"/>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4.25" customHeight="1">
      <c r="A825" s="81"/>
      <c r="B825" s="82"/>
      <c r="C825" s="83"/>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4.25" customHeight="1">
      <c r="A826" s="81"/>
      <c r="B826" s="82"/>
      <c r="C826" s="83"/>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4.25" customHeight="1">
      <c r="A827" s="81"/>
      <c r="B827" s="82"/>
      <c r="C827" s="83"/>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4.25" customHeight="1">
      <c r="A828" s="81"/>
      <c r="B828" s="82"/>
      <c r="C828" s="83"/>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4.25" customHeight="1">
      <c r="A829" s="81"/>
      <c r="B829" s="82"/>
      <c r="C829" s="83"/>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4.25" customHeight="1">
      <c r="A830" s="81"/>
      <c r="B830" s="82"/>
      <c r="C830" s="83"/>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4.25" customHeight="1">
      <c r="A831" s="81"/>
      <c r="B831" s="82"/>
      <c r="C831" s="83"/>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4.25" customHeight="1">
      <c r="A832" s="81"/>
      <c r="B832" s="82"/>
      <c r="C832" s="83"/>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4.25" customHeight="1">
      <c r="A833" s="81"/>
      <c r="B833" s="82"/>
      <c r="C833" s="83"/>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4.25" customHeight="1">
      <c r="A834" s="81"/>
      <c r="B834" s="82"/>
      <c r="C834" s="83"/>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4.25" customHeight="1">
      <c r="A835" s="81"/>
      <c r="B835" s="82"/>
      <c r="C835" s="83"/>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4.25" customHeight="1">
      <c r="A836" s="81"/>
      <c r="B836" s="82"/>
      <c r="C836" s="83"/>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4.25" customHeight="1">
      <c r="A837" s="81"/>
      <c r="B837" s="82"/>
      <c r="C837" s="83"/>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4.25" customHeight="1">
      <c r="A838" s="81"/>
      <c r="B838" s="82"/>
      <c r="C838" s="83"/>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4.25" customHeight="1">
      <c r="A839" s="81"/>
      <c r="B839" s="82"/>
      <c r="C839" s="83"/>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4.25" customHeight="1">
      <c r="A840" s="81"/>
      <c r="B840" s="82"/>
      <c r="C840" s="83"/>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4.25" customHeight="1">
      <c r="A841" s="81"/>
      <c r="B841" s="82"/>
      <c r="C841" s="83"/>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4.25" customHeight="1">
      <c r="A842" s="81"/>
      <c r="B842" s="82"/>
      <c r="C842" s="83"/>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4.25" customHeight="1">
      <c r="A843" s="81"/>
      <c r="B843" s="82"/>
      <c r="C843" s="83"/>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4.25" customHeight="1">
      <c r="A844" s="81"/>
      <c r="B844" s="82"/>
      <c r="C844" s="83"/>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4.25" customHeight="1">
      <c r="A845" s="81"/>
      <c r="B845" s="82"/>
      <c r="C845" s="83"/>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4.25" customHeight="1">
      <c r="A846" s="81"/>
      <c r="B846" s="82"/>
      <c r="C846" s="83"/>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4.25" customHeight="1">
      <c r="A847" s="81"/>
      <c r="B847" s="82"/>
      <c r="C847" s="83"/>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4.25" customHeight="1">
      <c r="A848" s="81"/>
      <c r="B848" s="82"/>
      <c r="C848" s="83"/>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4.25" customHeight="1">
      <c r="A849" s="81"/>
      <c r="B849" s="82"/>
      <c r="C849" s="83"/>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4.25" customHeight="1">
      <c r="A850" s="81"/>
      <c r="B850" s="82"/>
      <c r="C850" s="83"/>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4.25" customHeight="1">
      <c r="A851" s="81"/>
      <c r="B851" s="82"/>
      <c r="C851" s="83"/>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4.25" customHeight="1">
      <c r="A852" s="81"/>
      <c r="B852" s="82"/>
      <c r="C852" s="83"/>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4.25" customHeight="1">
      <c r="A853" s="81"/>
      <c r="B853" s="82"/>
      <c r="C853" s="83"/>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4.25" customHeight="1">
      <c r="A854" s="81"/>
      <c r="B854" s="82"/>
      <c r="C854" s="83"/>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4.25" customHeight="1">
      <c r="A855" s="81"/>
      <c r="B855" s="82"/>
      <c r="C855" s="83"/>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4.25" customHeight="1">
      <c r="A856" s="81"/>
      <c r="B856" s="82"/>
      <c r="C856" s="83"/>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4.25" customHeight="1">
      <c r="A857" s="81"/>
      <c r="B857" s="82"/>
      <c r="C857" s="83"/>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4.25" customHeight="1">
      <c r="A858" s="81"/>
      <c r="B858" s="82"/>
      <c r="C858" s="83"/>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4.25" customHeight="1">
      <c r="A859" s="81"/>
      <c r="B859" s="82"/>
      <c r="C859" s="83"/>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4.25" customHeight="1">
      <c r="A860" s="81"/>
      <c r="B860" s="82"/>
      <c r="C860" s="83"/>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4.25" customHeight="1">
      <c r="A861" s="81"/>
      <c r="B861" s="82"/>
      <c r="C861" s="83"/>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4.25" customHeight="1">
      <c r="A862" s="81"/>
      <c r="B862" s="82"/>
      <c r="C862" s="83"/>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4.25" customHeight="1">
      <c r="A863" s="81"/>
      <c r="B863" s="82"/>
      <c r="C863" s="83"/>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4.25" customHeight="1">
      <c r="A864" s="81"/>
      <c r="B864" s="82"/>
      <c r="C864" s="83"/>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4.25" customHeight="1">
      <c r="A865" s="81"/>
      <c r="B865" s="82"/>
      <c r="C865" s="83"/>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4.25" customHeight="1">
      <c r="A866" s="81"/>
      <c r="B866" s="82"/>
      <c r="C866" s="83"/>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4.25" customHeight="1">
      <c r="A867" s="81"/>
      <c r="B867" s="82"/>
      <c r="C867" s="83"/>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4.25" customHeight="1">
      <c r="A868" s="81"/>
      <c r="B868" s="82"/>
      <c r="C868" s="83"/>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4.25" customHeight="1">
      <c r="A869" s="81"/>
      <c r="B869" s="82"/>
      <c r="C869" s="83"/>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4.25" customHeight="1">
      <c r="A870" s="81"/>
      <c r="B870" s="82"/>
      <c r="C870" s="83"/>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4.25" customHeight="1">
      <c r="A871" s="81"/>
      <c r="B871" s="82"/>
      <c r="C871" s="83"/>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4.25" customHeight="1">
      <c r="A872" s="81"/>
      <c r="B872" s="82"/>
      <c r="C872" s="83"/>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4.25" customHeight="1">
      <c r="A873" s="81"/>
      <c r="B873" s="82"/>
      <c r="C873" s="83"/>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4.25" customHeight="1">
      <c r="A874" s="81"/>
      <c r="B874" s="82"/>
      <c r="C874" s="83"/>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4.25" customHeight="1">
      <c r="A875" s="81"/>
      <c r="B875" s="82"/>
      <c r="C875" s="83"/>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4.25" customHeight="1">
      <c r="A876" s="81"/>
      <c r="B876" s="82"/>
      <c r="C876" s="83"/>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4.25" customHeight="1">
      <c r="A877" s="81"/>
      <c r="B877" s="82"/>
      <c r="C877" s="83"/>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4.25" customHeight="1">
      <c r="A878" s="81"/>
      <c r="B878" s="82"/>
      <c r="C878" s="83"/>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4.25" customHeight="1">
      <c r="A879" s="81"/>
      <c r="B879" s="82"/>
      <c r="C879" s="83"/>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4.25" customHeight="1">
      <c r="A880" s="81"/>
      <c r="B880" s="82"/>
      <c r="C880" s="83"/>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4.25" customHeight="1">
      <c r="A881" s="81"/>
      <c r="B881" s="82"/>
      <c r="C881" s="83"/>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4.25" customHeight="1">
      <c r="A882" s="81"/>
      <c r="B882" s="82"/>
      <c r="C882" s="83"/>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4.25" customHeight="1">
      <c r="A883" s="81"/>
      <c r="B883" s="82"/>
      <c r="C883" s="83"/>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4.25" customHeight="1">
      <c r="A884" s="81"/>
      <c r="B884" s="82"/>
      <c r="C884" s="83"/>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4.25" customHeight="1">
      <c r="A885" s="81"/>
      <c r="B885" s="82"/>
      <c r="C885" s="83"/>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4.25" customHeight="1">
      <c r="A886" s="81"/>
      <c r="B886" s="82"/>
      <c r="C886" s="83"/>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4.25" customHeight="1">
      <c r="A887" s="81"/>
      <c r="B887" s="82"/>
      <c r="C887" s="83"/>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4.25" customHeight="1">
      <c r="A888" s="81"/>
      <c r="B888" s="82"/>
      <c r="C888" s="83"/>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4.25" customHeight="1">
      <c r="A889" s="81"/>
      <c r="B889" s="82"/>
      <c r="C889" s="83"/>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4.25" customHeight="1">
      <c r="A890" s="81"/>
      <c r="B890" s="82"/>
      <c r="C890" s="83"/>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4.25" customHeight="1">
      <c r="A891" s="81"/>
      <c r="B891" s="82"/>
      <c r="C891" s="83"/>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4.25" customHeight="1">
      <c r="A892" s="81"/>
      <c r="B892" s="82"/>
      <c r="C892" s="83"/>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4.25" customHeight="1">
      <c r="A893" s="81"/>
      <c r="B893" s="82"/>
      <c r="C893" s="83"/>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4.25" customHeight="1">
      <c r="A894" s="81"/>
      <c r="B894" s="82"/>
      <c r="C894" s="83"/>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4.25" customHeight="1">
      <c r="A895" s="81"/>
      <c r="B895" s="82"/>
      <c r="C895" s="83"/>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4.25" customHeight="1">
      <c r="A896" s="81"/>
      <c r="B896" s="82"/>
      <c r="C896" s="83"/>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4.25" customHeight="1">
      <c r="A897" s="81"/>
      <c r="B897" s="82"/>
      <c r="C897" s="83"/>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4.25" customHeight="1">
      <c r="A898" s="81"/>
      <c r="B898" s="82"/>
      <c r="C898" s="83"/>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4.25" customHeight="1">
      <c r="A899" s="81"/>
      <c r="B899" s="82"/>
      <c r="C899" s="83"/>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4.25" customHeight="1">
      <c r="A900" s="81"/>
      <c r="B900" s="82"/>
      <c r="C900" s="83"/>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4.25" customHeight="1">
      <c r="A901" s="81"/>
      <c r="B901" s="82"/>
      <c r="C901" s="83"/>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4.25" customHeight="1">
      <c r="A902" s="81"/>
      <c r="B902" s="82"/>
      <c r="C902" s="83"/>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4.25" customHeight="1">
      <c r="A903" s="81"/>
      <c r="B903" s="82"/>
      <c r="C903" s="83"/>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4.25" customHeight="1">
      <c r="A904" s="81"/>
      <c r="B904" s="82"/>
      <c r="C904" s="83"/>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4.25" customHeight="1">
      <c r="A905" s="81"/>
      <c r="B905" s="82"/>
      <c r="C905" s="83"/>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4.25" customHeight="1">
      <c r="A906" s="81"/>
      <c r="B906" s="82"/>
      <c r="C906" s="83"/>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4.25" customHeight="1">
      <c r="A907" s="81"/>
      <c r="B907" s="82"/>
      <c r="C907" s="83"/>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4.25" customHeight="1">
      <c r="A908" s="81"/>
      <c r="B908" s="82"/>
      <c r="C908" s="83"/>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4.25" customHeight="1">
      <c r="A909" s="81"/>
      <c r="B909" s="82"/>
      <c r="C909" s="83"/>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4.25" customHeight="1">
      <c r="A910" s="81"/>
      <c r="B910" s="82"/>
      <c r="C910" s="83"/>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4.25" customHeight="1">
      <c r="A911" s="81"/>
      <c r="B911" s="82"/>
      <c r="C911" s="83"/>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4.25" customHeight="1">
      <c r="A912" s="81"/>
      <c r="B912" s="82"/>
      <c r="C912" s="83"/>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4.25" customHeight="1">
      <c r="A913" s="81"/>
      <c r="B913" s="82"/>
      <c r="C913" s="83"/>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4.25" customHeight="1">
      <c r="A914" s="81"/>
      <c r="B914" s="82"/>
      <c r="C914" s="83"/>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4.25" customHeight="1">
      <c r="A915" s="81"/>
      <c r="B915" s="82"/>
      <c r="C915" s="83"/>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4.25" customHeight="1">
      <c r="A916" s="81"/>
      <c r="B916" s="82"/>
      <c r="C916" s="83"/>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4.25" customHeight="1">
      <c r="A917" s="81"/>
      <c r="B917" s="82"/>
      <c r="C917" s="83"/>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4.25" customHeight="1">
      <c r="A918" s="81"/>
      <c r="B918" s="82"/>
      <c r="C918" s="83"/>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4.25" customHeight="1">
      <c r="A919" s="81"/>
      <c r="B919" s="82"/>
      <c r="C919" s="83"/>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4.25" customHeight="1">
      <c r="A920" s="81"/>
      <c r="B920" s="82"/>
      <c r="C920" s="83"/>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4.25" customHeight="1">
      <c r="A921" s="81"/>
      <c r="B921" s="82"/>
      <c r="C921" s="83"/>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4.25" customHeight="1">
      <c r="A922" s="81"/>
      <c r="B922" s="82"/>
      <c r="C922" s="83"/>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4.25" customHeight="1">
      <c r="A923" s="81"/>
      <c r="B923" s="82"/>
      <c r="C923" s="83"/>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4.25" customHeight="1">
      <c r="A924" s="81"/>
      <c r="B924" s="82"/>
      <c r="C924" s="83"/>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4.25" customHeight="1">
      <c r="A925" s="81"/>
      <c r="B925" s="82"/>
      <c r="C925" s="83"/>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4.25" customHeight="1">
      <c r="A926" s="81"/>
      <c r="B926" s="82"/>
      <c r="C926" s="83"/>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4.25" customHeight="1">
      <c r="A927" s="81"/>
      <c r="B927" s="82"/>
      <c r="C927" s="83"/>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4.25" customHeight="1">
      <c r="A928" s="81"/>
      <c r="B928" s="82"/>
      <c r="C928" s="83"/>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4.25" customHeight="1">
      <c r="A929" s="81"/>
      <c r="B929" s="82"/>
      <c r="C929" s="83"/>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4.25" customHeight="1">
      <c r="A930" s="81"/>
      <c r="B930" s="82"/>
      <c r="C930" s="83"/>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4.25" customHeight="1">
      <c r="A931" s="81"/>
      <c r="B931" s="82"/>
      <c r="C931" s="83"/>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4.25" customHeight="1">
      <c r="A932" s="81"/>
      <c r="B932" s="82"/>
      <c r="C932" s="83"/>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4.25" customHeight="1">
      <c r="A933" s="81"/>
      <c r="B933" s="82"/>
      <c r="C933" s="83"/>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4.25" customHeight="1">
      <c r="A934" s="81"/>
      <c r="B934" s="82"/>
      <c r="C934" s="83"/>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4.25" customHeight="1">
      <c r="A935" s="81"/>
      <c r="B935" s="82"/>
      <c r="C935" s="83"/>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4.25" customHeight="1">
      <c r="A936" s="81"/>
      <c r="B936" s="82"/>
      <c r="C936" s="83"/>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4.25" customHeight="1">
      <c r="A937" s="81"/>
      <c r="B937" s="82"/>
      <c r="C937" s="83"/>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4.25" customHeight="1">
      <c r="A938" s="81"/>
      <c r="B938" s="82"/>
      <c r="C938" s="83"/>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4.25" customHeight="1">
      <c r="A939" s="81"/>
      <c r="B939" s="82"/>
      <c r="C939" s="83"/>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4.25" customHeight="1">
      <c r="A940" s="81"/>
      <c r="B940" s="82"/>
      <c r="C940" s="83"/>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4.25" customHeight="1">
      <c r="A941" s="81"/>
      <c r="B941" s="82"/>
      <c r="C941" s="83"/>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4.25" customHeight="1">
      <c r="A942" s="81"/>
      <c r="B942" s="82"/>
      <c r="C942" s="83"/>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4.25" customHeight="1">
      <c r="A943" s="81"/>
      <c r="B943" s="82"/>
      <c r="C943" s="83"/>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4.25" customHeight="1">
      <c r="A944" s="81"/>
      <c r="B944" s="82"/>
      <c r="C944" s="83"/>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4.25" customHeight="1">
      <c r="A945" s="81"/>
      <c r="B945" s="82"/>
      <c r="C945" s="83"/>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4.25" customHeight="1">
      <c r="A946" s="81"/>
      <c r="B946" s="82"/>
      <c r="C946" s="83"/>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4.25" customHeight="1">
      <c r="A947" s="81"/>
      <c r="B947" s="82"/>
      <c r="C947" s="83"/>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4.25" customHeight="1">
      <c r="A948" s="81"/>
      <c r="B948" s="82"/>
      <c r="C948" s="83"/>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4.25" customHeight="1">
      <c r="A949" s="81"/>
      <c r="B949" s="82"/>
      <c r="C949" s="83"/>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4.25" customHeight="1">
      <c r="A950" s="81"/>
      <c r="B950" s="82"/>
      <c r="C950" s="83"/>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4.25" customHeight="1">
      <c r="A951" s="81"/>
      <c r="B951" s="82"/>
      <c r="C951" s="83"/>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4.25" customHeight="1">
      <c r="A952" s="81"/>
      <c r="B952" s="82"/>
      <c r="C952" s="83"/>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4.25" customHeight="1">
      <c r="A953" s="81"/>
      <c r="B953" s="82"/>
      <c r="C953" s="83"/>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4.25" customHeight="1">
      <c r="A954" s="81"/>
      <c r="B954" s="82"/>
      <c r="C954" s="83"/>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4.25" customHeight="1">
      <c r="A955" s="81"/>
      <c r="B955" s="82"/>
      <c r="C955" s="83"/>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4.25" customHeight="1">
      <c r="A956" s="81"/>
      <c r="B956" s="82"/>
      <c r="C956" s="83"/>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4.25" customHeight="1">
      <c r="A957" s="81"/>
      <c r="B957" s="82"/>
      <c r="C957" s="83"/>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4.25" customHeight="1">
      <c r="A958" s="81"/>
      <c r="B958" s="82"/>
      <c r="C958" s="83"/>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4.25" customHeight="1">
      <c r="A959" s="81"/>
      <c r="B959" s="82"/>
      <c r="C959" s="83"/>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4.25" customHeight="1">
      <c r="A960" s="81"/>
      <c r="B960" s="82"/>
      <c r="C960" s="83"/>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4.25" customHeight="1">
      <c r="A961" s="81"/>
      <c r="B961" s="82"/>
      <c r="C961" s="83"/>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4.25" customHeight="1">
      <c r="A962" s="81"/>
      <c r="B962" s="82"/>
      <c r="C962" s="83"/>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4.25" customHeight="1">
      <c r="A963" s="81"/>
      <c r="B963" s="82"/>
      <c r="C963" s="83"/>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4.25" customHeight="1">
      <c r="A964" s="81"/>
      <c r="B964" s="82"/>
      <c r="C964" s="83"/>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4.25" customHeight="1">
      <c r="A965" s="81"/>
      <c r="B965" s="82"/>
      <c r="C965" s="83"/>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4.25" customHeight="1">
      <c r="A966" s="81"/>
      <c r="B966" s="82"/>
      <c r="C966" s="83"/>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4.25" customHeight="1">
      <c r="A967" s="81"/>
      <c r="B967" s="82"/>
      <c r="C967" s="83"/>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4.25" customHeight="1">
      <c r="A968" s="81"/>
      <c r="B968" s="82"/>
      <c r="C968" s="83"/>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4.25" customHeight="1">
      <c r="A969" s="81"/>
      <c r="B969" s="82"/>
      <c r="C969" s="83"/>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4.25" customHeight="1">
      <c r="A970" s="81"/>
      <c r="B970" s="82"/>
      <c r="C970" s="83"/>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4.25" customHeight="1">
      <c r="A971" s="81"/>
      <c r="B971" s="82"/>
      <c r="C971" s="83"/>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4.25" customHeight="1">
      <c r="A972" s="81"/>
      <c r="B972" s="82"/>
      <c r="C972" s="83"/>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4.25" customHeight="1">
      <c r="A973" s="81"/>
      <c r="B973" s="82"/>
      <c r="C973" s="83"/>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4.25" customHeight="1">
      <c r="A974" s="81"/>
      <c r="B974" s="82"/>
      <c r="C974" s="83"/>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4.25" customHeight="1">
      <c r="A975" s="81"/>
      <c r="B975" s="82"/>
      <c r="C975" s="83"/>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4.25" customHeight="1">
      <c r="A976" s="81"/>
      <c r="B976" s="82"/>
      <c r="C976" s="83"/>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4.25" customHeight="1">
      <c r="A977" s="81"/>
      <c r="B977" s="82"/>
      <c r="C977" s="83"/>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4.25" customHeight="1">
      <c r="A978" s="81"/>
      <c r="B978" s="82"/>
      <c r="C978" s="83"/>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4.25" customHeight="1">
      <c r="A979" s="81"/>
      <c r="B979" s="82"/>
      <c r="C979" s="83"/>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4.25" customHeight="1">
      <c r="A980" s="81"/>
      <c r="B980" s="82"/>
      <c r="C980" s="83"/>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4.25" customHeight="1">
      <c r="A981" s="81"/>
      <c r="B981" s="82"/>
      <c r="C981" s="83"/>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4.25" customHeight="1">
      <c r="A982" s="81"/>
      <c r="B982" s="82"/>
      <c r="C982" s="83"/>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4.25" customHeight="1">
      <c r="A983" s="81"/>
      <c r="B983" s="82"/>
      <c r="C983" s="83"/>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4.25" customHeight="1">
      <c r="A984" s="81"/>
      <c r="B984" s="82"/>
      <c r="C984" s="83"/>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4.25" customHeight="1">
      <c r="A985" s="81"/>
      <c r="B985" s="82"/>
      <c r="C985" s="83"/>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4.25" customHeight="1">
      <c r="A986" s="81"/>
      <c r="B986" s="82"/>
      <c r="C986" s="83"/>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4.25" customHeight="1">
      <c r="A987" s="81"/>
      <c r="B987" s="82"/>
      <c r="C987" s="83"/>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4.25" customHeight="1">
      <c r="A988" s="81"/>
      <c r="B988" s="82"/>
      <c r="C988" s="83"/>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4.25" customHeight="1">
      <c r="A989" s="81"/>
      <c r="B989" s="82"/>
      <c r="C989" s="83"/>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4.25" customHeight="1">
      <c r="A990" s="81"/>
      <c r="B990" s="82"/>
      <c r="C990" s="83"/>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4.25" customHeight="1">
      <c r="A991" s="81"/>
      <c r="B991" s="82"/>
      <c r="C991" s="83"/>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4.25" customHeight="1">
      <c r="A992" s="81"/>
      <c r="B992" s="82"/>
      <c r="C992" s="83"/>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4.25" customHeight="1">
      <c r="A993" s="81"/>
      <c r="B993" s="82"/>
      <c r="C993" s="83"/>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4.25" customHeight="1">
      <c r="A994" s="81"/>
      <c r="B994" s="82"/>
      <c r="C994" s="83"/>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4.25" customHeight="1">
      <c r="A995" s="81"/>
      <c r="B995" s="82"/>
      <c r="C995" s="83"/>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4.25" customHeight="1">
      <c r="A996" s="81"/>
      <c r="B996" s="82"/>
      <c r="C996" s="83"/>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4.25" customHeight="1">
      <c r="A997" s="81"/>
      <c r="B997" s="82"/>
      <c r="C997" s="83"/>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4.25" customHeight="1">
      <c r="A998" s="81"/>
      <c r="B998" s="82"/>
      <c r="C998" s="83"/>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4.25" customHeight="1">
      <c r="A999" s="81"/>
      <c r="B999" s="82"/>
      <c r="C999" s="83"/>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4.25" customHeight="1">
      <c r="A1000" s="81"/>
      <c r="B1000" s="82"/>
      <c r="C1000" s="83"/>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7">
    <mergeCell ref="B1:C1"/>
    <mergeCell ref="B2:C2"/>
    <mergeCell ref="B3:C3"/>
    <mergeCell ref="B4:C4"/>
    <mergeCell ref="A5:B5"/>
    <mergeCell ref="A6:B6"/>
    <mergeCell ref="C105:C108"/>
  </mergeCells>
  <printOptions/>
  <pageMargins bottom="0.7480314960629921" footer="0.0" header="0.0" left="0.7086614173228347" right="0.7086614173228347" top="0.7480314960629921"/>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4.43" defaultRowHeight="15.0"/>
  <cols>
    <col customWidth="1" min="1" max="1" width="9.0"/>
    <col customWidth="1" min="2" max="2" width="89.14"/>
    <col customWidth="1" min="3" max="3" width="7.43"/>
    <col customWidth="1" min="4" max="5" width="7.57"/>
    <col customWidth="1" min="6" max="6" width="10.43"/>
    <col customWidth="1" min="7" max="7" width="11.43"/>
    <col customWidth="1" min="8" max="8" width="10.14"/>
    <col customWidth="1" min="9" max="9" width="11.43"/>
    <col customWidth="1" min="10" max="10" width="10.14"/>
    <col customWidth="1" min="11" max="11" width="14.86"/>
    <col customWidth="1" min="12" max="12" width="9.43"/>
    <col customWidth="1" min="13" max="26" width="8.57"/>
  </cols>
  <sheetData>
    <row r="1" ht="15.75" customHeight="1">
      <c r="A1" s="88" t="s">
        <v>95</v>
      </c>
      <c r="B1" s="89" t="s">
        <v>430</v>
      </c>
      <c r="C1" s="90"/>
      <c r="D1" s="91"/>
      <c r="E1" s="92"/>
      <c r="F1" s="93"/>
      <c r="G1" s="93"/>
      <c r="H1" s="91"/>
      <c r="I1" s="91"/>
      <c r="J1" s="91"/>
      <c r="K1" s="91"/>
      <c r="L1" s="94"/>
      <c r="M1" s="95"/>
      <c r="N1" s="95"/>
      <c r="O1" s="95"/>
      <c r="P1" s="95"/>
      <c r="Q1" s="95"/>
      <c r="R1" s="95"/>
      <c r="S1" s="95"/>
      <c r="T1" s="95"/>
      <c r="U1" s="95"/>
      <c r="V1" s="95"/>
      <c r="W1" s="95"/>
      <c r="X1" s="95"/>
      <c r="Y1" s="95"/>
      <c r="Z1" s="95"/>
    </row>
    <row r="2" ht="15.75" customHeight="1">
      <c r="A2" s="88" t="s">
        <v>2</v>
      </c>
      <c r="B2" s="96" t="s">
        <v>431</v>
      </c>
      <c r="C2" s="90"/>
      <c r="D2" s="91"/>
      <c r="E2" s="92"/>
      <c r="F2" s="93"/>
      <c r="G2" s="93"/>
      <c r="H2" s="91"/>
      <c r="I2" s="91"/>
      <c r="J2" s="91"/>
      <c r="K2" s="91"/>
      <c r="L2" s="94"/>
      <c r="M2" s="95"/>
      <c r="N2" s="95"/>
      <c r="O2" s="95"/>
      <c r="P2" s="95"/>
      <c r="Q2" s="95"/>
      <c r="R2" s="95"/>
      <c r="S2" s="95"/>
      <c r="T2" s="95"/>
      <c r="U2" s="95"/>
      <c r="V2" s="95"/>
      <c r="W2" s="95"/>
      <c r="X2" s="95"/>
      <c r="Y2" s="95"/>
      <c r="Z2" s="95"/>
    </row>
    <row r="3" ht="15.75" customHeight="1">
      <c r="A3" s="88" t="s">
        <v>4</v>
      </c>
      <c r="B3" s="97" t="s">
        <v>432</v>
      </c>
      <c r="C3" s="90"/>
      <c r="D3" s="91"/>
      <c r="E3" s="92"/>
      <c r="F3" s="93"/>
      <c r="G3" s="93"/>
      <c r="H3" s="91"/>
      <c r="I3" s="91"/>
      <c r="J3" s="91"/>
      <c r="K3" s="91"/>
      <c r="L3" s="94"/>
      <c r="M3" s="95"/>
      <c r="N3" s="95"/>
      <c r="O3" s="95"/>
      <c r="P3" s="95"/>
      <c r="Q3" s="95"/>
      <c r="R3" s="95"/>
      <c r="S3" s="95"/>
      <c r="T3" s="95"/>
      <c r="U3" s="95"/>
      <c r="V3" s="95"/>
      <c r="W3" s="95"/>
      <c r="X3" s="95"/>
      <c r="Y3" s="95"/>
      <c r="Z3" s="95"/>
    </row>
    <row r="4" ht="15.75" customHeight="1">
      <c r="A4" s="88" t="s">
        <v>98</v>
      </c>
      <c r="B4" s="96" t="s">
        <v>433</v>
      </c>
      <c r="C4" s="90"/>
      <c r="D4" s="98" t="s">
        <v>434</v>
      </c>
      <c r="E4" s="38"/>
      <c r="F4" s="93"/>
      <c r="G4" s="93"/>
      <c r="H4" s="91"/>
      <c r="I4" s="91"/>
      <c r="J4" s="91"/>
      <c r="K4" s="91"/>
      <c r="L4" s="94"/>
      <c r="M4" s="95"/>
      <c r="N4" s="95"/>
      <c r="O4" s="95"/>
      <c r="P4" s="95"/>
      <c r="Q4" s="95"/>
      <c r="R4" s="95"/>
      <c r="S4" s="95"/>
      <c r="T4" s="95"/>
      <c r="U4" s="95"/>
      <c r="V4" s="95"/>
      <c r="W4" s="95"/>
      <c r="X4" s="95"/>
      <c r="Y4" s="95"/>
      <c r="Z4" s="95"/>
    </row>
    <row r="5" ht="15.75" customHeight="1">
      <c r="A5" s="99" t="s">
        <v>435</v>
      </c>
      <c r="B5" s="99" t="s">
        <v>436</v>
      </c>
      <c r="C5" s="99" t="s">
        <v>437</v>
      </c>
      <c r="D5" s="100" t="s">
        <v>438</v>
      </c>
      <c r="E5" s="100" t="s">
        <v>42</v>
      </c>
      <c r="F5" s="98" t="s">
        <v>439</v>
      </c>
      <c r="G5" s="38"/>
      <c r="H5" s="98" t="s">
        <v>11</v>
      </c>
      <c r="I5" s="38"/>
      <c r="J5" s="100" t="s">
        <v>42</v>
      </c>
      <c r="K5" s="100" t="s">
        <v>12</v>
      </c>
      <c r="L5" s="94"/>
      <c r="M5" s="95"/>
      <c r="N5" s="95"/>
      <c r="O5" s="95"/>
      <c r="P5" s="95"/>
      <c r="Q5" s="95"/>
      <c r="R5" s="95"/>
      <c r="S5" s="95"/>
      <c r="T5" s="95"/>
      <c r="U5" s="95"/>
      <c r="V5" s="95"/>
      <c r="W5" s="95"/>
      <c r="X5" s="95"/>
      <c r="Y5" s="95"/>
      <c r="Z5" s="95"/>
    </row>
    <row r="6" ht="15.75" customHeight="1">
      <c r="A6" s="86"/>
      <c r="B6" s="86"/>
      <c r="C6" s="86"/>
      <c r="D6" s="86"/>
      <c r="E6" s="86"/>
      <c r="F6" s="101" t="s">
        <v>40</v>
      </c>
      <c r="G6" s="101" t="s">
        <v>41</v>
      </c>
      <c r="H6" s="101" t="s">
        <v>40</v>
      </c>
      <c r="I6" s="101" t="s">
        <v>41</v>
      </c>
      <c r="J6" s="86"/>
      <c r="K6" s="86"/>
      <c r="L6" s="94"/>
      <c r="M6" s="95"/>
      <c r="N6" s="95"/>
      <c r="O6" s="95"/>
      <c r="P6" s="95"/>
      <c r="Q6" s="95"/>
      <c r="R6" s="95"/>
      <c r="S6" s="95"/>
      <c r="T6" s="95"/>
      <c r="U6" s="95"/>
      <c r="V6" s="95"/>
      <c r="W6" s="95"/>
      <c r="X6" s="95"/>
      <c r="Y6" s="95"/>
      <c r="Z6" s="95"/>
    </row>
    <row r="7" ht="15.75" customHeight="1">
      <c r="A7" s="90"/>
      <c r="B7" s="102"/>
      <c r="C7" s="90"/>
      <c r="D7" s="91"/>
      <c r="E7" s="92"/>
      <c r="F7" s="93"/>
      <c r="G7" s="93"/>
      <c r="H7" s="91"/>
      <c r="I7" s="91"/>
      <c r="J7" s="91"/>
      <c r="K7" s="91"/>
      <c r="L7" s="94"/>
      <c r="M7" s="95"/>
      <c r="N7" s="95"/>
      <c r="O7" s="95"/>
      <c r="P7" s="95"/>
      <c r="Q7" s="95"/>
      <c r="R7" s="95"/>
      <c r="S7" s="95"/>
      <c r="T7" s="95"/>
      <c r="U7" s="95"/>
      <c r="V7" s="95"/>
      <c r="W7" s="95"/>
      <c r="X7" s="95"/>
      <c r="Y7" s="95"/>
      <c r="Z7" s="95"/>
    </row>
    <row r="8" ht="15.75" customHeight="1">
      <c r="A8" s="90" t="str">
        <f>ROMAN(1)</f>
        <v>I</v>
      </c>
      <c r="B8" s="88" t="s">
        <v>440</v>
      </c>
      <c r="C8" s="90"/>
      <c r="D8" s="91"/>
      <c r="E8" s="92"/>
      <c r="F8" s="93"/>
      <c r="G8" s="93"/>
      <c r="H8" s="91"/>
      <c r="I8" s="91"/>
      <c r="J8" s="91"/>
      <c r="K8" s="91"/>
      <c r="L8" s="94"/>
      <c r="M8" s="95"/>
      <c r="N8" s="95"/>
      <c r="O8" s="95"/>
      <c r="P8" s="95"/>
      <c r="Q8" s="95"/>
      <c r="R8" s="95"/>
      <c r="S8" s="95"/>
      <c r="T8" s="95"/>
      <c r="U8" s="95"/>
      <c r="V8" s="95"/>
      <c r="W8" s="95"/>
      <c r="X8" s="95"/>
      <c r="Y8" s="95"/>
      <c r="Z8" s="95"/>
    </row>
    <row r="9">
      <c r="A9" s="103" t="s">
        <v>103</v>
      </c>
      <c r="B9" s="102" t="s">
        <v>441</v>
      </c>
      <c r="C9" s="90"/>
      <c r="D9" s="91"/>
      <c r="E9" s="92"/>
      <c r="F9" s="93"/>
      <c r="G9" s="93"/>
      <c r="H9" s="91"/>
      <c r="I9" s="91"/>
      <c r="J9" s="91"/>
      <c r="K9" s="91"/>
      <c r="L9" s="94"/>
      <c r="M9" s="95"/>
      <c r="N9" s="95"/>
      <c r="O9" s="95"/>
      <c r="P9" s="95"/>
      <c r="Q9" s="95"/>
      <c r="R9" s="95"/>
      <c r="S9" s="95"/>
      <c r="T9" s="95"/>
      <c r="U9" s="95"/>
      <c r="V9" s="95"/>
      <c r="W9" s="95"/>
      <c r="X9" s="95"/>
      <c r="Y9" s="95"/>
      <c r="Z9" s="95"/>
    </row>
    <row r="10" ht="15.75" customHeight="1">
      <c r="A10" s="90"/>
      <c r="B10" s="102" t="s">
        <v>442</v>
      </c>
      <c r="C10" s="90"/>
      <c r="D10" s="91"/>
      <c r="E10" s="92"/>
      <c r="F10" s="93"/>
      <c r="G10" s="93"/>
      <c r="H10" s="91"/>
      <c r="I10" s="91"/>
      <c r="J10" s="91"/>
      <c r="K10" s="91"/>
      <c r="L10" s="94"/>
      <c r="M10" s="95"/>
      <c r="N10" s="95"/>
      <c r="O10" s="95"/>
      <c r="P10" s="95"/>
      <c r="Q10" s="95"/>
      <c r="R10" s="95"/>
      <c r="S10" s="95"/>
      <c r="T10" s="95"/>
      <c r="U10" s="95"/>
      <c r="V10" s="95"/>
      <c r="W10" s="95"/>
      <c r="X10" s="95"/>
      <c r="Y10" s="95"/>
      <c r="Z10" s="95"/>
    </row>
    <row r="11" ht="15.75" hidden="1" customHeight="1">
      <c r="A11" s="90"/>
      <c r="B11" s="102" t="s">
        <v>443</v>
      </c>
      <c r="C11" s="90"/>
      <c r="D11" s="91"/>
      <c r="E11" s="92"/>
      <c r="F11" s="93"/>
      <c r="G11" s="93"/>
      <c r="H11" s="91"/>
      <c r="I11" s="91"/>
      <c r="J11" s="91"/>
      <c r="K11" s="91"/>
      <c r="L11" s="94"/>
      <c r="M11" s="95"/>
      <c r="N11" s="95"/>
      <c r="O11" s="95"/>
      <c r="P11" s="95"/>
      <c r="Q11" s="95"/>
      <c r="R11" s="95"/>
      <c r="S11" s="95"/>
      <c r="T11" s="95"/>
      <c r="U11" s="95"/>
      <c r="V11" s="95"/>
      <c r="W11" s="95"/>
      <c r="X11" s="95"/>
      <c r="Y11" s="95"/>
      <c r="Z11" s="95"/>
    </row>
    <row r="12" ht="15.75" hidden="1" customHeight="1">
      <c r="A12" s="90"/>
      <c r="B12" s="102" t="s">
        <v>444</v>
      </c>
      <c r="C12" s="90"/>
      <c r="D12" s="91"/>
      <c r="E12" s="92"/>
      <c r="F12" s="93"/>
      <c r="G12" s="93"/>
      <c r="H12" s="91"/>
      <c r="I12" s="91"/>
      <c r="J12" s="91"/>
      <c r="K12" s="91"/>
      <c r="L12" s="94"/>
      <c r="M12" s="95"/>
      <c r="N12" s="95"/>
      <c r="O12" s="95"/>
      <c r="P12" s="95"/>
      <c r="Q12" s="95"/>
      <c r="R12" s="95"/>
      <c r="S12" s="95"/>
      <c r="T12" s="95"/>
      <c r="U12" s="95"/>
      <c r="V12" s="95"/>
      <c r="W12" s="95"/>
      <c r="X12" s="95"/>
      <c r="Y12" s="95"/>
      <c r="Z12" s="95"/>
    </row>
    <row r="13" ht="15.75" hidden="1" customHeight="1">
      <c r="A13" s="90"/>
      <c r="B13" s="102" t="s">
        <v>445</v>
      </c>
      <c r="C13" s="90"/>
      <c r="D13" s="91"/>
      <c r="E13" s="92"/>
      <c r="F13" s="93"/>
      <c r="G13" s="93"/>
      <c r="H13" s="91"/>
      <c r="I13" s="91"/>
      <c r="J13" s="91"/>
      <c r="K13" s="91"/>
      <c r="L13" s="94"/>
      <c r="M13" s="95"/>
      <c r="N13" s="95"/>
      <c r="O13" s="95"/>
      <c r="P13" s="95"/>
      <c r="Q13" s="95"/>
      <c r="R13" s="95"/>
      <c r="S13" s="95"/>
      <c r="T13" s="95"/>
      <c r="U13" s="95"/>
      <c r="V13" s="95"/>
      <c r="W13" s="95"/>
      <c r="X13" s="95"/>
      <c r="Y13" s="95"/>
      <c r="Z13" s="95"/>
    </row>
    <row r="14" ht="15.75" hidden="1" customHeight="1">
      <c r="A14" s="90"/>
      <c r="B14" s="102" t="s">
        <v>446</v>
      </c>
      <c r="C14" s="90"/>
      <c r="D14" s="91"/>
      <c r="E14" s="92"/>
      <c r="F14" s="93"/>
      <c r="G14" s="93"/>
      <c r="H14" s="91"/>
      <c r="I14" s="91"/>
      <c r="J14" s="91"/>
      <c r="K14" s="91"/>
      <c r="L14" s="94"/>
      <c r="M14" s="95"/>
      <c r="N14" s="95"/>
      <c r="O14" s="95"/>
      <c r="P14" s="95"/>
      <c r="Q14" s="95"/>
      <c r="R14" s="95"/>
      <c r="S14" s="95"/>
      <c r="T14" s="95"/>
      <c r="U14" s="95"/>
      <c r="V14" s="95"/>
      <c r="W14" s="95"/>
      <c r="X14" s="95"/>
      <c r="Y14" s="95"/>
      <c r="Z14" s="95"/>
    </row>
    <row r="15" ht="15.75" hidden="1" customHeight="1">
      <c r="A15" s="90"/>
      <c r="B15" s="102" t="s">
        <v>447</v>
      </c>
      <c r="C15" s="90"/>
      <c r="D15" s="91"/>
      <c r="E15" s="92"/>
      <c r="F15" s="93"/>
      <c r="G15" s="93"/>
      <c r="H15" s="91"/>
      <c r="I15" s="91"/>
      <c r="J15" s="91"/>
      <c r="K15" s="91"/>
      <c r="L15" s="94"/>
      <c r="M15" s="95"/>
      <c r="N15" s="95"/>
      <c r="O15" s="95"/>
      <c r="P15" s="95"/>
      <c r="Q15" s="95"/>
      <c r="R15" s="95"/>
      <c r="S15" s="95"/>
      <c r="T15" s="95"/>
      <c r="U15" s="95"/>
      <c r="V15" s="95"/>
      <c r="W15" s="95"/>
      <c r="X15" s="95"/>
      <c r="Y15" s="95"/>
      <c r="Z15" s="95"/>
    </row>
    <row r="16" ht="15.75" hidden="1" customHeight="1">
      <c r="A16" s="90"/>
      <c r="B16" s="102" t="s">
        <v>448</v>
      </c>
      <c r="C16" s="90"/>
      <c r="D16" s="91"/>
      <c r="E16" s="92"/>
      <c r="F16" s="93"/>
      <c r="G16" s="93"/>
      <c r="H16" s="91"/>
      <c r="I16" s="91"/>
      <c r="J16" s="91"/>
      <c r="K16" s="91"/>
      <c r="L16" s="94"/>
      <c r="M16" s="95"/>
      <c r="N16" s="95"/>
      <c r="O16" s="95"/>
      <c r="P16" s="95"/>
      <c r="Q16" s="95"/>
      <c r="R16" s="95"/>
      <c r="S16" s="95"/>
      <c r="T16" s="95"/>
      <c r="U16" s="95"/>
      <c r="V16" s="95"/>
      <c r="W16" s="95"/>
      <c r="X16" s="95"/>
      <c r="Y16" s="95"/>
      <c r="Z16" s="95"/>
    </row>
    <row r="17" ht="15.75" hidden="1" customHeight="1">
      <c r="A17" s="90"/>
      <c r="B17" s="102" t="s">
        <v>449</v>
      </c>
      <c r="C17" s="104"/>
      <c r="D17" s="91"/>
      <c r="E17" s="93"/>
      <c r="F17" s="93"/>
      <c r="G17" s="93"/>
      <c r="H17" s="93"/>
      <c r="I17" s="93"/>
      <c r="J17" s="93"/>
      <c r="K17" s="93"/>
      <c r="L17" s="94"/>
      <c r="M17" s="95"/>
      <c r="N17" s="95"/>
      <c r="O17" s="95"/>
      <c r="P17" s="95"/>
      <c r="Q17" s="95"/>
      <c r="R17" s="95"/>
      <c r="S17" s="95"/>
      <c r="T17" s="95"/>
      <c r="U17" s="95"/>
      <c r="V17" s="95"/>
      <c r="W17" s="95"/>
      <c r="X17" s="95"/>
      <c r="Y17" s="95"/>
      <c r="Z17" s="95"/>
    </row>
    <row r="18" ht="15.75" hidden="1" customHeight="1">
      <c r="A18" s="90"/>
      <c r="B18" s="102" t="s">
        <v>450</v>
      </c>
      <c r="C18" s="104"/>
      <c r="D18" s="91"/>
      <c r="E18" s="93"/>
      <c r="F18" s="93"/>
      <c r="G18" s="93"/>
      <c r="H18" s="93"/>
      <c r="I18" s="93"/>
      <c r="J18" s="93"/>
      <c r="K18" s="93"/>
      <c r="L18" s="94"/>
      <c r="M18" s="95"/>
      <c r="N18" s="95"/>
      <c r="O18" s="95"/>
      <c r="P18" s="95"/>
      <c r="Q18" s="95"/>
      <c r="R18" s="95"/>
      <c r="S18" s="95"/>
      <c r="T18" s="95"/>
      <c r="U18" s="95"/>
      <c r="V18" s="95"/>
      <c r="W18" s="95"/>
      <c r="X18" s="95"/>
      <c r="Y18" s="95"/>
      <c r="Z18" s="95"/>
    </row>
    <row r="19" ht="15.75" hidden="1" customHeight="1">
      <c r="A19" s="90"/>
      <c r="B19" s="102" t="s">
        <v>451</v>
      </c>
      <c r="C19" s="104"/>
      <c r="D19" s="91"/>
      <c r="E19" s="93"/>
      <c r="F19" s="93"/>
      <c r="G19" s="93"/>
      <c r="H19" s="93"/>
      <c r="I19" s="93"/>
      <c r="J19" s="93"/>
      <c r="K19" s="93"/>
      <c r="L19" s="94"/>
      <c r="M19" s="95"/>
      <c r="N19" s="95"/>
      <c r="O19" s="95"/>
      <c r="P19" s="95"/>
      <c r="Q19" s="95"/>
      <c r="R19" s="95"/>
      <c r="S19" s="95"/>
      <c r="T19" s="95"/>
      <c r="U19" s="95"/>
      <c r="V19" s="95"/>
      <c r="W19" s="95"/>
      <c r="X19" s="95"/>
      <c r="Y19" s="95"/>
      <c r="Z19" s="95"/>
    </row>
    <row r="20" ht="15.75" hidden="1" customHeight="1">
      <c r="A20" s="90"/>
      <c r="B20" s="102" t="s">
        <v>452</v>
      </c>
      <c r="C20" s="104"/>
      <c r="D20" s="91"/>
      <c r="E20" s="93"/>
      <c r="F20" s="93"/>
      <c r="G20" s="93"/>
      <c r="H20" s="93"/>
      <c r="I20" s="93"/>
      <c r="J20" s="93"/>
      <c r="K20" s="93"/>
      <c r="L20" s="94"/>
      <c r="M20" s="95"/>
      <c r="N20" s="95"/>
      <c r="O20" s="95"/>
      <c r="P20" s="95"/>
      <c r="Q20" s="95"/>
      <c r="R20" s="95"/>
      <c r="S20" s="95"/>
      <c r="T20" s="95"/>
      <c r="U20" s="95"/>
      <c r="V20" s="95"/>
      <c r="W20" s="95"/>
      <c r="X20" s="95"/>
      <c r="Y20" s="95"/>
      <c r="Z20" s="95"/>
    </row>
    <row r="21" ht="15.75" hidden="1" customHeight="1">
      <c r="A21" s="90"/>
      <c r="B21" s="102" t="s">
        <v>453</v>
      </c>
      <c r="C21" s="104"/>
      <c r="D21" s="91"/>
      <c r="E21" s="93"/>
      <c r="F21" s="93"/>
      <c r="G21" s="93"/>
      <c r="H21" s="93"/>
      <c r="I21" s="93"/>
      <c r="J21" s="93"/>
      <c r="K21" s="93"/>
      <c r="L21" s="94"/>
      <c r="M21" s="95"/>
      <c r="N21" s="95"/>
      <c r="O21" s="95"/>
      <c r="P21" s="95"/>
      <c r="Q21" s="95"/>
      <c r="R21" s="95"/>
      <c r="S21" s="95"/>
      <c r="T21" s="95"/>
      <c r="U21" s="95"/>
      <c r="V21" s="95"/>
      <c r="W21" s="95"/>
      <c r="X21" s="95"/>
      <c r="Y21" s="95"/>
      <c r="Z21" s="95"/>
    </row>
    <row r="22" ht="15.75" hidden="1" customHeight="1">
      <c r="A22" s="90"/>
      <c r="B22" s="102" t="s">
        <v>454</v>
      </c>
      <c r="C22" s="104"/>
      <c r="D22" s="91"/>
      <c r="E22" s="93"/>
      <c r="F22" s="93"/>
      <c r="G22" s="93"/>
      <c r="H22" s="93"/>
      <c r="I22" s="93"/>
      <c r="J22" s="93"/>
      <c r="K22" s="93"/>
      <c r="L22" s="94"/>
      <c r="M22" s="95"/>
      <c r="N22" s="95"/>
      <c r="O22" s="95"/>
      <c r="P22" s="95"/>
      <c r="Q22" s="95"/>
      <c r="R22" s="95"/>
      <c r="S22" s="95"/>
      <c r="T22" s="95"/>
      <c r="U22" s="95"/>
      <c r="V22" s="95"/>
      <c r="W22" s="95"/>
      <c r="X22" s="95"/>
      <c r="Y22" s="95"/>
      <c r="Z22" s="95"/>
    </row>
    <row r="23" ht="15.75" hidden="1" customHeight="1">
      <c r="A23" s="90"/>
      <c r="B23" s="102" t="s">
        <v>455</v>
      </c>
      <c r="C23" s="104"/>
      <c r="D23" s="91"/>
      <c r="E23" s="93"/>
      <c r="F23" s="93"/>
      <c r="G23" s="93"/>
      <c r="H23" s="93"/>
      <c r="I23" s="93"/>
      <c r="J23" s="93"/>
      <c r="K23" s="93"/>
      <c r="L23" s="94"/>
      <c r="M23" s="95"/>
      <c r="N23" s="95"/>
      <c r="O23" s="95"/>
      <c r="P23" s="95"/>
      <c r="Q23" s="95"/>
      <c r="R23" s="95"/>
      <c r="S23" s="95"/>
      <c r="T23" s="95"/>
      <c r="U23" s="95"/>
      <c r="V23" s="95"/>
      <c r="W23" s="95"/>
      <c r="X23" s="95"/>
      <c r="Y23" s="95"/>
      <c r="Z23" s="95"/>
    </row>
    <row r="24" ht="15.75" hidden="1" customHeight="1">
      <c r="A24" s="90"/>
      <c r="B24" s="102" t="s">
        <v>456</v>
      </c>
      <c r="C24" s="104"/>
      <c r="D24" s="91"/>
      <c r="E24" s="93"/>
      <c r="F24" s="93"/>
      <c r="G24" s="93"/>
      <c r="H24" s="93"/>
      <c r="I24" s="93"/>
      <c r="J24" s="93"/>
      <c r="K24" s="93"/>
      <c r="L24" s="94"/>
      <c r="M24" s="95"/>
      <c r="N24" s="95"/>
      <c r="O24" s="95"/>
      <c r="P24" s="95"/>
      <c r="Q24" s="95"/>
      <c r="R24" s="95"/>
      <c r="S24" s="95"/>
      <c r="T24" s="95"/>
      <c r="U24" s="95"/>
      <c r="V24" s="95"/>
      <c r="W24" s="95"/>
      <c r="X24" s="95"/>
      <c r="Y24" s="95"/>
      <c r="Z24" s="95"/>
    </row>
    <row r="25" ht="15.75" hidden="1" customHeight="1">
      <c r="A25" s="90"/>
      <c r="B25" s="102" t="s">
        <v>457</v>
      </c>
      <c r="C25" s="104"/>
      <c r="D25" s="91"/>
      <c r="E25" s="93"/>
      <c r="F25" s="93"/>
      <c r="G25" s="93"/>
      <c r="H25" s="93"/>
      <c r="I25" s="93"/>
      <c r="J25" s="93"/>
      <c r="K25" s="93"/>
      <c r="L25" s="94"/>
      <c r="M25" s="95"/>
      <c r="N25" s="95"/>
      <c r="O25" s="95"/>
      <c r="P25" s="95"/>
      <c r="Q25" s="95"/>
      <c r="R25" s="95"/>
      <c r="S25" s="95"/>
      <c r="T25" s="95"/>
      <c r="U25" s="95"/>
      <c r="V25" s="95"/>
      <c r="W25" s="95"/>
      <c r="X25" s="95"/>
      <c r="Y25" s="95"/>
      <c r="Z25" s="95"/>
    </row>
    <row r="26" ht="15.75" hidden="1" customHeight="1">
      <c r="A26" s="90"/>
      <c r="B26" s="102" t="s">
        <v>458</v>
      </c>
      <c r="C26" s="104"/>
      <c r="D26" s="91"/>
      <c r="E26" s="93"/>
      <c r="F26" s="93"/>
      <c r="G26" s="93"/>
      <c r="H26" s="93"/>
      <c r="I26" s="93"/>
      <c r="J26" s="93"/>
      <c r="K26" s="93"/>
      <c r="L26" s="94"/>
      <c r="M26" s="95"/>
      <c r="N26" s="95"/>
      <c r="O26" s="95"/>
      <c r="P26" s="95"/>
      <c r="Q26" s="95"/>
      <c r="R26" s="95"/>
      <c r="S26" s="95"/>
      <c r="T26" s="95"/>
      <c r="U26" s="95"/>
      <c r="V26" s="95"/>
      <c r="W26" s="95"/>
      <c r="X26" s="95"/>
      <c r="Y26" s="95"/>
      <c r="Z26" s="95"/>
    </row>
    <row r="27" ht="15.75" hidden="1" customHeight="1">
      <c r="A27" s="90"/>
      <c r="B27" s="102" t="s">
        <v>459</v>
      </c>
      <c r="C27" s="104"/>
      <c r="D27" s="91"/>
      <c r="E27" s="93"/>
      <c r="F27" s="93"/>
      <c r="G27" s="93"/>
      <c r="H27" s="93"/>
      <c r="I27" s="93"/>
      <c r="J27" s="93"/>
      <c r="K27" s="93"/>
      <c r="L27" s="94"/>
      <c r="M27" s="95"/>
      <c r="N27" s="95"/>
      <c r="O27" s="95"/>
      <c r="P27" s="95"/>
      <c r="Q27" s="95"/>
      <c r="R27" s="95"/>
      <c r="S27" s="95"/>
      <c r="T27" s="95"/>
      <c r="U27" s="95"/>
      <c r="V27" s="95"/>
      <c r="W27" s="95"/>
      <c r="X27" s="95"/>
      <c r="Y27" s="95"/>
      <c r="Z27" s="95"/>
    </row>
    <row r="28" ht="15.75" hidden="1" customHeight="1">
      <c r="A28" s="90"/>
      <c r="B28" s="102" t="s">
        <v>460</v>
      </c>
      <c r="C28" s="104"/>
      <c r="D28" s="91"/>
      <c r="E28" s="93"/>
      <c r="F28" s="93"/>
      <c r="G28" s="93"/>
      <c r="H28" s="93"/>
      <c r="I28" s="93"/>
      <c r="J28" s="93"/>
      <c r="K28" s="93"/>
      <c r="L28" s="94"/>
      <c r="M28" s="95"/>
      <c r="N28" s="95"/>
      <c r="O28" s="95"/>
      <c r="P28" s="95"/>
      <c r="Q28" s="95"/>
      <c r="R28" s="95"/>
      <c r="S28" s="95"/>
      <c r="T28" s="95"/>
      <c r="U28" s="95"/>
      <c r="V28" s="95"/>
      <c r="W28" s="95"/>
      <c r="X28" s="95"/>
      <c r="Y28" s="95"/>
      <c r="Z28" s="95"/>
    </row>
    <row r="29" ht="15.75" hidden="1" customHeight="1">
      <c r="A29" s="90"/>
      <c r="B29" s="102" t="s">
        <v>461</v>
      </c>
      <c r="C29" s="104"/>
      <c r="D29" s="91"/>
      <c r="E29" s="93"/>
      <c r="F29" s="93"/>
      <c r="G29" s="93"/>
      <c r="H29" s="93"/>
      <c r="I29" s="93"/>
      <c r="J29" s="93"/>
      <c r="K29" s="93"/>
      <c r="L29" s="94"/>
      <c r="M29" s="95"/>
      <c r="N29" s="95"/>
      <c r="O29" s="95"/>
      <c r="P29" s="95"/>
      <c r="Q29" s="95"/>
      <c r="R29" s="95"/>
      <c r="S29" s="95"/>
      <c r="T29" s="95"/>
      <c r="U29" s="95"/>
      <c r="V29" s="95"/>
      <c r="W29" s="95"/>
      <c r="X29" s="95"/>
      <c r="Y29" s="95"/>
      <c r="Z29" s="95"/>
    </row>
    <row r="30" ht="15.75" hidden="1" customHeight="1">
      <c r="A30" s="90"/>
      <c r="B30" s="102" t="s">
        <v>462</v>
      </c>
      <c r="C30" s="104"/>
      <c r="D30" s="91"/>
      <c r="E30" s="93"/>
      <c r="F30" s="93"/>
      <c r="G30" s="93"/>
      <c r="H30" s="93"/>
      <c r="I30" s="93"/>
      <c r="J30" s="93"/>
      <c r="K30" s="93"/>
      <c r="L30" s="94"/>
      <c r="M30" s="95"/>
      <c r="N30" s="95"/>
      <c r="O30" s="95"/>
      <c r="P30" s="95"/>
      <c r="Q30" s="95"/>
      <c r="R30" s="95"/>
      <c r="S30" s="95"/>
      <c r="T30" s="95"/>
      <c r="U30" s="95"/>
      <c r="V30" s="95"/>
      <c r="W30" s="95"/>
      <c r="X30" s="95"/>
      <c r="Y30" s="95"/>
      <c r="Z30" s="95"/>
    </row>
    <row r="31" ht="15.75" hidden="1" customHeight="1">
      <c r="A31" s="90"/>
      <c r="B31" s="102" t="s">
        <v>463</v>
      </c>
      <c r="C31" s="104"/>
      <c r="D31" s="91"/>
      <c r="E31" s="93"/>
      <c r="F31" s="93"/>
      <c r="G31" s="93"/>
      <c r="H31" s="93"/>
      <c r="I31" s="93"/>
      <c r="J31" s="93"/>
      <c r="K31" s="93"/>
      <c r="L31" s="94"/>
      <c r="M31" s="95"/>
      <c r="N31" s="95"/>
      <c r="O31" s="95"/>
      <c r="P31" s="95"/>
      <c r="Q31" s="95"/>
      <c r="R31" s="95"/>
      <c r="S31" s="95"/>
      <c r="T31" s="95"/>
      <c r="U31" s="95"/>
      <c r="V31" s="95"/>
      <c r="W31" s="95"/>
      <c r="X31" s="95"/>
      <c r="Y31" s="95"/>
      <c r="Z31" s="95"/>
    </row>
    <row r="32" ht="15.75" hidden="1" customHeight="1">
      <c r="A32" s="90"/>
      <c r="B32" s="102" t="s">
        <v>464</v>
      </c>
      <c r="C32" s="104"/>
      <c r="D32" s="91"/>
      <c r="E32" s="93"/>
      <c r="F32" s="93"/>
      <c r="G32" s="93"/>
      <c r="H32" s="93"/>
      <c r="I32" s="93"/>
      <c r="J32" s="93"/>
      <c r="K32" s="93"/>
      <c r="L32" s="94"/>
      <c r="M32" s="95"/>
      <c r="N32" s="95"/>
      <c r="O32" s="95"/>
      <c r="P32" s="95"/>
      <c r="Q32" s="95"/>
      <c r="R32" s="95"/>
      <c r="S32" s="95"/>
      <c r="T32" s="95"/>
      <c r="U32" s="95"/>
      <c r="V32" s="95"/>
      <c r="W32" s="95"/>
      <c r="X32" s="95"/>
      <c r="Y32" s="95"/>
      <c r="Z32" s="95"/>
    </row>
    <row r="33" ht="15.75" hidden="1" customHeight="1">
      <c r="A33" s="90"/>
      <c r="B33" s="102" t="s">
        <v>465</v>
      </c>
      <c r="C33" s="104"/>
      <c r="D33" s="91"/>
      <c r="E33" s="93"/>
      <c r="F33" s="93"/>
      <c r="G33" s="93"/>
      <c r="H33" s="93"/>
      <c r="I33" s="93"/>
      <c r="J33" s="93"/>
      <c r="K33" s="93"/>
      <c r="L33" s="94"/>
      <c r="M33" s="95"/>
      <c r="N33" s="95"/>
      <c r="O33" s="95"/>
      <c r="P33" s="95"/>
      <c r="Q33" s="95"/>
      <c r="R33" s="95"/>
      <c r="S33" s="95"/>
      <c r="T33" s="95"/>
      <c r="U33" s="95"/>
      <c r="V33" s="95"/>
      <c r="W33" s="95"/>
      <c r="X33" s="95"/>
      <c r="Y33" s="95"/>
      <c r="Z33" s="95"/>
    </row>
    <row r="34" ht="15.75" hidden="1" customHeight="1">
      <c r="A34" s="90"/>
      <c r="B34" s="102" t="s">
        <v>466</v>
      </c>
      <c r="C34" s="104"/>
      <c r="D34" s="91"/>
      <c r="E34" s="93"/>
      <c r="F34" s="93"/>
      <c r="G34" s="93"/>
      <c r="H34" s="93"/>
      <c r="I34" s="93"/>
      <c r="J34" s="93"/>
      <c r="K34" s="93"/>
      <c r="L34" s="94"/>
      <c r="M34" s="95"/>
      <c r="N34" s="95"/>
      <c r="O34" s="95"/>
      <c r="P34" s="95"/>
      <c r="Q34" s="95"/>
      <c r="R34" s="95"/>
      <c r="S34" s="95"/>
      <c r="T34" s="95"/>
      <c r="U34" s="95"/>
      <c r="V34" s="95"/>
      <c r="W34" s="95"/>
      <c r="X34" s="95"/>
      <c r="Y34" s="95"/>
      <c r="Z34" s="95"/>
    </row>
    <row r="35" ht="15.75" hidden="1" customHeight="1">
      <c r="A35" s="90"/>
      <c r="B35" s="102" t="s">
        <v>467</v>
      </c>
      <c r="C35" s="104"/>
      <c r="D35" s="91"/>
      <c r="E35" s="93"/>
      <c r="F35" s="93"/>
      <c r="G35" s="93"/>
      <c r="H35" s="93"/>
      <c r="I35" s="93"/>
      <c r="J35" s="93"/>
      <c r="K35" s="93"/>
      <c r="L35" s="94"/>
      <c r="M35" s="95"/>
      <c r="N35" s="95"/>
      <c r="O35" s="95"/>
      <c r="P35" s="95"/>
      <c r="Q35" s="95"/>
      <c r="R35" s="95"/>
      <c r="S35" s="95"/>
      <c r="T35" s="95"/>
      <c r="U35" s="95"/>
      <c r="V35" s="95"/>
      <c r="W35" s="95"/>
      <c r="X35" s="95"/>
      <c r="Y35" s="95"/>
      <c r="Z35" s="95"/>
    </row>
    <row r="36" ht="15.75" hidden="1" customHeight="1">
      <c r="A36" s="90"/>
      <c r="B36" s="102" t="s">
        <v>468</v>
      </c>
      <c r="C36" s="104"/>
      <c r="D36" s="91"/>
      <c r="E36" s="93"/>
      <c r="F36" s="93"/>
      <c r="G36" s="93"/>
      <c r="H36" s="93"/>
      <c r="I36" s="93"/>
      <c r="J36" s="93"/>
      <c r="K36" s="93"/>
      <c r="L36" s="94"/>
      <c r="M36" s="95"/>
      <c r="N36" s="95"/>
      <c r="O36" s="95"/>
      <c r="P36" s="95"/>
      <c r="Q36" s="95"/>
      <c r="R36" s="95"/>
      <c r="S36" s="95"/>
      <c r="T36" s="95"/>
      <c r="U36" s="95"/>
      <c r="V36" s="95"/>
      <c r="W36" s="95"/>
      <c r="X36" s="95"/>
      <c r="Y36" s="95"/>
      <c r="Z36" s="95"/>
    </row>
    <row r="37" ht="15.75" hidden="1" customHeight="1">
      <c r="A37" s="90"/>
      <c r="B37" s="102" t="s">
        <v>469</v>
      </c>
      <c r="C37" s="104"/>
      <c r="D37" s="91"/>
      <c r="E37" s="93"/>
      <c r="F37" s="93"/>
      <c r="G37" s="93"/>
      <c r="H37" s="93"/>
      <c r="I37" s="93"/>
      <c r="J37" s="93"/>
      <c r="K37" s="93"/>
      <c r="L37" s="94"/>
      <c r="M37" s="95"/>
      <c r="N37" s="95"/>
      <c r="O37" s="95"/>
      <c r="P37" s="95"/>
      <c r="Q37" s="95"/>
      <c r="R37" s="95"/>
      <c r="S37" s="95"/>
      <c r="T37" s="95"/>
      <c r="U37" s="95"/>
      <c r="V37" s="95"/>
      <c r="W37" s="95"/>
      <c r="X37" s="95"/>
      <c r="Y37" s="95"/>
      <c r="Z37" s="95"/>
    </row>
    <row r="38" ht="15.75" hidden="1" customHeight="1">
      <c r="A38" s="90"/>
      <c r="B38" s="102" t="s">
        <v>470</v>
      </c>
      <c r="C38" s="104"/>
      <c r="D38" s="91"/>
      <c r="E38" s="93"/>
      <c r="F38" s="93"/>
      <c r="G38" s="93"/>
      <c r="H38" s="93"/>
      <c r="I38" s="93"/>
      <c r="J38" s="93"/>
      <c r="K38" s="93"/>
      <c r="L38" s="94"/>
      <c r="M38" s="95"/>
      <c r="N38" s="95"/>
      <c r="O38" s="95"/>
      <c r="P38" s="95"/>
      <c r="Q38" s="95"/>
      <c r="R38" s="95"/>
      <c r="S38" s="95"/>
      <c r="T38" s="95"/>
      <c r="U38" s="95"/>
      <c r="V38" s="95"/>
      <c r="W38" s="95"/>
      <c r="X38" s="95"/>
      <c r="Y38" s="95"/>
      <c r="Z38" s="95"/>
    </row>
    <row r="39" ht="15.75" hidden="1" customHeight="1">
      <c r="A39" s="90"/>
      <c r="B39" s="102" t="s">
        <v>471</v>
      </c>
      <c r="C39" s="104"/>
      <c r="D39" s="91"/>
      <c r="E39" s="93"/>
      <c r="F39" s="93"/>
      <c r="G39" s="93"/>
      <c r="H39" s="93"/>
      <c r="I39" s="93"/>
      <c r="J39" s="93"/>
      <c r="K39" s="93"/>
      <c r="L39" s="94"/>
      <c r="M39" s="95"/>
      <c r="N39" s="95"/>
      <c r="O39" s="95"/>
      <c r="P39" s="95"/>
      <c r="Q39" s="95"/>
      <c r="R39" s="95"/>
      <c r="S39" s="95"/>
      <c r="T39" s="95"/>
      <c r="U39" s="95"/>
      <c r="V39" s="95"/>
      <c r="W39" s="95"/>
      <c r="X39" s="95"/>
      <c r="Y39" s="95"/>
      <c r="Z39" s="95"/>
    </row>
    <row r="40" ht="15.75" hidden="1" customHeight="1">
      <c r="A40" s="90"/>
      <c r="B40" s="102" t="s">
        <v>472</v>
      </c>
      <c r="C40" s="104"/>
      <c r="D40" s="91"/>
      <c r="E40" s="93"/>
      <c r="F40" s="93"/>
      <c r="G40" s="93"/>
      <c r="H40" s="93"/>
      <c r="I40" s="93"/>
      <c r="J40" s="93"/>
      <c r="K40" s="93"/>
      <c r="L40" s="94"/>
      <c r="M40" s="95"/>
      <c r="N40" s="95"/>
      <c r="O40" s="95"/>
      <c r="P40" s="95"/>
      <c r="Q40" s="95"/>
      <c r="R40" s="95"/>
      <c r="S40" s="95"/>
      <c r="T40" s="95"/>
      <c r="U40" s="95"/>
      <c r="V40" s="95"/>
      <c r="W40" s="95"/>
      <c r="X40" s="95"/>
      <c r="Y40" s="95"/>
      <c r="Z40" s="95"/>
    </row>
    <row r="41" ht="15.75" hidden="1" customHeight="1">
      <c r="A41" s="90"/>
      <c r="B41" s="102" t="s">
        <v>473</v>
      </c>
      <c r="C41" s="104"/>
      <c r="D41" s="91"/>
      <c r="E41" s="93"/>
      <c r="F41" s="93"/>
      <c r="G41" s="93"/>
      <c r="H41" s="93"/>
      <c r="I41" s="93"/>
      <c r="J41" s="93"/>
      <c r="K41" s="93"/>
      <c r="L41" s="94"/>
      <c r="M41" s="95"/>
      <c r="N41" s="95"/>
      <c r="O41" s="95"/>
      <c r="P41" s="95"/>
      <c r="Q41" s="95"/>
      <c r="R41" s="95"/>
      <c r="S41" s="95"/>
      <c r="T41" s="95"/>
      <c r="U41" s="95"/>
      <c r="V41" s="95"/>
      <c r="W41" s="95"/>
      <c r="X41" s="95"/>
      <c r="Y41" s="95"/>
      <c r="Z41" s="95"/>
    </row>
    <row r="42" ht="15.75" hidden="1" customHeight="1">
      <c r="A42" s="90"/>
      <c r="B42" s="102" t="s">
        <v>474</v>
      </c>
      <c r="C42" s="104"/>
      <c r="D42" s="91"/>
      <c r="E42" s="93"/>
      <c r="F42" s="93"/>
      <c r="G42" s="93"/>
      <c r="H42" s="93"/>
      <c r="I42" s="93"/>
      <c r="J42" s="93"/>
      <c r="K42" s="93"/>
      <c r="L42" s="94"/>
      <c r="M42" s="95"/>
      <c r="N42" s="95"/>
      <c r="O42" s="95"/>
      <c r="P42" s="95"/>
      <c r="Q42" s="95"/>
      <c r="R42" s="95"/>
      <c r="S42" s="95"/>
      <c r="T42" s="95"/>
      <c r="U42" s="95"/>
      <c r="V42" s="95"/>
      <c r="W42" s="95"/>
      <c r="X42" s="95"/>
      <c r="Y42" s="95"/>
      <c r="Z42" s="95"/>
    </row>
    <row r="43" ht="15.75" hidden="1" customHeight="1">
      <c r="A43" s="90"/>
      <c r="B43" s="102" t="s">
        <v>475</v>
      </c>
      <c r="C43" s="104"/>
      <c r="D43" s="91"/>
      <c r="E43" s="93"/>
      <c r="F43" s="93"/>
      <c r="G43" s="93"/>
      <c r="H43" s="93"/>
      <c r="I43" s="93"/>
      <c r="J43" s="93"/>
      <c r="K43" s="93"/>
      <c r="L43" s="94"/>
      <c r="M43" s="95"/>
      <c r="N43" s="95"/>
      <c r="O43" s="95"/>
      <c r="P43" s="95"/>
      <c r="Q43" s="95"/>
      <c r="R43" s="95"/>
      <c r="S43" s="95"/>
      <c r="T43" s="95"/>
      <c r="U43" s="95"/>
      <c r="V43" s="95"/>
      <c r="W43" s="95"/>
      <c r="X43" s="95"/>
      <c r="Y43" s="95"/>
      <c r="Z43" s="95"/>
    </row>
    <row r="44" ht="15.75" hidden="1" customHeight="1">
      <c r="A44" s="90"/>
      <c r="B44" s="102" t="s">
        <v>476</v>
      </c>
      <c r="C44" s="104"/>
      <c r="D44" s="91"/>
      <c r="E44" s="93"/>
      <c r="F44" s="93"/>
      <c r="G44" s="93"/>
      <c r="H44" s="93"/>
      <c r="I44" s="93"/>
      <c r="J44" s="93"/>
      <c r="K44" s="93"/>
      <c r="L44" s="94"/>
      <c r="M44" s="95"/>
      <c r="N44" s="95"/>
      <c r="O44" s="95"/>
      <c r="P44" s="95"/>
      <c r="Q44" s="95"/>
      <c r="R44" s="95"/>
      <c r="S44" s="95"/>
      <c r="T44" s="95"/>
      <c r="U44" s="95"/>
      <c r="V44" s="95"/>
      <c r="W44" s="95"/>
      <c r="X44" s="95"/>
      <c r="Y44" s="95"/>
      <c r="Z44" s="95"/>
    </row>
    <row r="45" ht="15.75" hidden="1" customHeight="1">
      <c r="A45" s="90"/>
      <c r="B45" s="102" t="s">
        <v>477</v>
      </c>
      <c r="C45" s="104"/>
      <c r="D45" s="91"/>
      <c r="E45" s="93"/>
      <c r="F45" s="93"/>
      <c r="G45" s="93"/>
      <c r="H45" s="93"/>
      <c r="I45" s="93"/>
      <c r="J45" s="93"/>
      <c r="K45" s="93"/>
      <c r="L45" s="94"/>
      <c r="M45" s="95"/>
      <c r="N45" s="95"/>
      <c r="O45" s="95"/>
      <c r="P45" s="95"/>
      <c r="Q45" s="95"/>
      <c r="R45" s="95"/>
      <c r="S45" s="95"/>
      <c r="T45" s="95"/>
      <c r="U45" s="95"/>
      <c r="V45" s="95"/>
      <c r="W45" s="95"/>
      <c r="X45" s="95"/>
      <c r="Y45" s="95"/>
      <c r="Z45" s="95"/>
    </row>
    <row r="46" ht="15.75" hidden="1" customHeight="1">
      <c r="A46" s="90"/>
      <c r="B46" s="102" t="s">
        <v>478</v>
      </c>
      <c r="C46" s="104"/>
      <c r="D46" s="91"/>
      <c r="E46" s="93"/>
      <c r="F46" s="93"/>
      <c r="G46" s="93"/>
      <c r="H46" s="93"/>
      <c r="I46" s="93"/>
      <c r="J46" s="93"/>
      <c r="K46" s="93"/>
      <c r="L46" s="94"/>
      <c r="M46" s="95"/>
      <c r="N46" s="95"/>
      <c r="O46" s="95"/>
      <c r="P46" s="95"/>
      <c r="Q46" s="95"/>
      <c r="R46" s="95"/>
      <c r="S46" s="95"/>
      <c r="T46" s="95"/>
      <c r="U46" s="95"/>
      <c r="V46" s="95"/>
      <c r="W46" s="95"/>
      <c r="X46" s="95"/>
      <c r="Y46" s="95"/>
      <c r="Z46" s="95"/>
    </row>
    <row r="47" ht="15.75" hidden="1" customHeight="1">
      <c r="A47" s="90"/>
      <c r="B47" s="102" t="s">
        <v>479</v>
      </c>
      <c r="C47" s="104"/>
      <c r="D47" s="91"/>
      <c r="E47" s="93"/>
      <c r="F47" s="93"/>
      <c r="G47" s="93"/>
      <c r="H47" s="93"/>
      <c r="I47" s="93"/>
      <c r="J47" s="93"/>
      <c r="K47" s="93"/>
      <c r="L47" s="94"/>
      <c r="M47" s="95"/>
      <c r="N47" s="95"/>
      <c r="O47" s="95"/>
      <c r="P47" s="95"/>
      <c r="Q47" s="95"/>
      <c r="R47" s="95"/>
      <c r="S47" s="95"/>
      <c r="T47" s="95"/>
      <c r="U47" s="95"/>
      <c r="V47" s="95"/>
      <c r="W47" s="95"/>
      <c r="X47" s="95"/>
      <c r="Y47" s="95"/>
      <c r="Z47" s="95"/>
    </row>
    <row r="48" ht="15.75" hidden="1" customHeight="1">
      <c r="A48" s="90"/>
      <c r="B48" s="102" t="s">
        <v>480</v>
      </c>
      <c r="C48" s="104"/>
      <c r="D48" s="91"/>
      <c r="E48" s="93"/>
      <c r="F48" s="93"/>
      <c r="G48" s="93"/>
      <c r="H48" s="93"/>
      <c r="I48" s="93"/>
      <c r="J48" s="93"/>
      <c r="K48" s="93"/>
      <c r="L48" s="94"/>
      <c r="M48" s="95"/>
      <c r="N48" s="95"/>
      <c r="O48" s="95"/>
      <c r="P48" s="95"/>
      <c r="Q48" s="95"/>
      <c r="R48" s="95"/>
      <c r="S48" s="95"/>
      <c r="T48" s="95"/>
      <c r="U48" s="95"/>
      <c r="V48" s="95"/>
      <c r="W48" s="95"/>
      <c r="X48" s="95"/>
      <c r="Y48" s="95"/>
      <c r="Z48" s="95"/>
    </row>
    <row r="49" ht="15.75" hidden="1" customHeight="1">
      <c r="A49" s="90"/>
      <c r="B49" s="102" t="s">
        <v>481</v>
      </c>
      <c r="C49" s="104"/>
      <c r="D49" s="91"/>
      <c r="E49" s="93"/>
      <c r="F49" s="93"/>
      <c r="G49" s="93"/>
      <c r="H49" s="93"/>
      <c r="I49" s="93"/>
      <c r="J49" s="93"/>
      <c r="K49" s="93"/>
      <c r="L49" s="94"/>
      <c r="M49" s="95"/>
      <c r="N49" s="95"/>
      <c r="O49" s="95"/>
      <c r="P49" s="95"/>
      <c r="Q49" s="95"/>
      <c r="R49" s="95"/>
      <c r="S49" s="95"/>
      <c r="T49" s="95"/>
      <c r="U49" s="95"/>
      <c r="V49" s="95"/>
      <c r="W49" s="95"/>
      <c r="X49" s="95"/>
      <c r="Y49" s="95"/>
      <c r="Z49" s="95"/>
    </row>
    <row r="50" ht="15.75" hidden="1" customHeight="1">
      <c r="A50" s="90"/>
      <c r="B50" s="102" t="s">
        <v>482</v>
      </c>
      <c r="C50" s="104"/>
      <c r="D50" s="91"/>
      <c r="E50" s="93"/>
      <c r="F50" s="93"/>
      <c r="G50" s="93"/>
      <c r="H50" s="93"/>
      <c r="I50" s="93"/>
      <c r="J50" s="93"/>
      <c r="K50" s="93"/>
      <c r="L50" s="94"/>
      <c r="M50" s="95"/>
      <c r="N50" s="95"/>
      <c r="O50" s="95"/>
      <c r="P50" s="95"/>
      <c r="Q50" s="95"/>
      <c r="R50" s="95"/>
      <c r="S50" s="95"/>
      <c r="T50" s="95"/>
      <c r="U50" s="95"/>
      <c r="V50" s="95"/>
      <c r="W50" s="95"/>
      <c r="X50" s="95"/>
      <c r="Y50" s="95"/>
      <c r="Z50" s="95"/>
    </row>
    <row r="51" ht="15.75" hidden="1" customHeight="1">
      <c r="A51" s="90"/>
      <c r="B51" s="102" t="s">
        <v>483</v>
      </c>
      <c r="C51" s="104"/>
      <c r="D51" s="91"/>
      <c r="E51" s="93"/>
      <c r="F51" s="93"/>
      <c r="G51" s="93"/>
      <c r="H51" s="93"/>
      <c r="I51" s="93"/>
      <c r="J51" s="93"/>
      <c r="K51" s="93"/>
      <c r="L51" s="94"/>
      <c r="M51" s="95"/>
      <c r="N51" s="95"/>
      <c r="O51" s="95"/>
      <c r="P51" s="95"/>
      <c r="Q51" s="95"/>
      <c r="R51" s="95"/>
      <c r="S51" s="95"/>
      <c r="T51" s="95"/>
      <c r="U51" s="95"/>
      <c r="V51" s="95"/>
      <c r="W51" s="95"/>
      <c r="X51" s="95"/>
      <c r="Y51" s="95"/>
      <c r="Z51" s="95"/>
    </row>
    <row r="52" ht="15.75" hidden="1" customHeight="1">
      <c r="A52" s="90"/>
      <c r="B52" s="102" t="s">
        <v>484</v>
      </c>
      <c r="C52" s="104"/>
      <c r="D52" s="91"/>
      <c r="E52" s="93"/>
      <c r="F52" s="93"/>
      <c r="G52" s="93"/>
      <c r="H52" s="93"/>
      <c r="I52" s="93"/>
      <c r="J52" s="93"/>
      <c r="K52" s="93"/>
      <c r="L52" s="94"/>
      <c r="M52" s="95"/>
      <c r="N52" s="95"/>
      <c r="O52" s="95"/>
      <c r="P52" s="95"/>
      <c r="Q52" s="95"/>
      <c r="R52" s="95"/>
      <c r="S52" s="95"/>
      <c r="T52" s="95"/>
      <c r="U52" s="95"/>
      <c r="V52" s="95"/>
      <c r="W52" s="95"/>
      <c r="X52" s="95"/>
      <c r="Y52" s="95"/>
      <c r="Z52" s="95"/>
    </row>
    <row r="53" ht="15.75" hidden="1" customHeight="1">
      <c r="A53" s="90"/>
      <c r="B53" s="102" t="s">
        <v>485</v>
      </c>
      <c r="C53" s="104"/>
      <c r="D53" s="91"/>
      <c r="E53" s="93"/>
      <c r="F53" s="93"/>
      <c r="G53" s="93"/>
      <c r="H53" s="93"/>
      <c r="I53" s="93"/>
      <c r="J53" s="93"/>
      <c r="K53" s="93"/>
      <c r="L53" s="94"/>
      <c r="M53" s="95"/>
      <c r="N53" s="95"/>
      <c r="O53" s="95"/>
      <c r="P53" s="95"/>
      <c r="Q53" s="95"/>
      <c r="R53" s="95"/>
      <c r="S53" s="95"/>
      <c r="T53" s="95"/>
      <c r="U53" s="95"/>
      <c r="V53" s="95"/>
      <c r="W53" s="95"/>
      <c r="X53" s="95"/>
      <c r="Y53" s="95"/>
      <c r="Z53" s="95"/>
    </row>
    <row r="54" ht="15.75" hidden="1" customHeight="1">
      <c r="A54" s="90"/>
      <c r="B54" s="102" t="s">
        <v>486</v>
      </c>
      <c r="C54" s="104"/>
      <c r="D54" s="91"/>
      <c r="E54" s="93"/>
      <c r="F54" s="93"/>
      <c r="G54" s="93"/>
      <c r="H54" s="93"/>
      <c r="I54" s="93"/>
      <c r="J54" s="93"/>
      <c r="K54" s="93"/>
      <c r="L54" s="94"/>
      <c r="M54" s="95"/>
      <c r="N54" s="95"/>
      <c r="O54" s="95"/>
      <c r="P54" s="95"/>
      <c r="Q54" s="95"/>
      <c r="R54" s="95"/>
      <c r="S54" s="95"/>
      <c r="T54" s="95"/>
      <c r="U54" s="95"/>
      <c r="V54" s="95"/>
      <c r="W54" s="95"/>
      <c r="X54" s="95"/>
      <c r="Y54" s="95"/>
      <c r="Z54" s="95"/>
    </row>
    <row r="55" ht="15.75" hidden="1" customHeight="1">
      <c r="A55" s="90"/>
      <c r="B55" s="102" t="s">
        <v>487</v>
      </c>
      <c r="C55" s="104"/>
      <c r="D55" s="91"/>
      <c r="E55" s="93"/>
      <c r="F55" s="93"/>
      <c r="G55" s="93"/>
      <c r="H55" s="93"/>
      <c r="I55" s="93"/>
      <c r="J55" s="93"/>
      <c r="K55" s="93"/>
      <c r="L55" s="94"/>
      <c r="M55" s="95"/>
      <c r="N55" s="95"/>
      <c r="O55" s="95"/>
      <c r="P55" s="95"/>
      <c r="Q55" s="95"/>
      <c r="R55" s="95"/>
      <c r="S55" s="95"/>
      <c r="T55" s="95"/>
      <c r="U55" s="95"/>
      <c r="V55" s="95"/>
      <c r="W55" s="95"/>
      <c r="X55" s="95"/>
      <c r="Y55" s="95"/>
      <c r="Z55" s="95"/>
    </row>
    <row r="56" ht="15.75" hidden="1" customHeight="1">
      <c r="A56" s="90"/>
      <c r="B56" s="102" t="s">
        <v>488</v>
      </c>
      <c r="C56" s="104"/>
      <c r="D56" s="91"/>
      <c r="E56" s="93"/>
      <c r="F56" s="93"/>
      <c r="G56" s="93"/>
      <c r="H56" s="93"/>
      <c r="I56" s="93"/>
      <c r="J56" s="93"/>
      <c r="K56" s="93"/>
      <c r="L56" s="94"/>
      <c r="M56" s="95"/>
      <c r="N56" s="95"/>
      <c r="O56" s="95"/>
      <c r="P56" s="95"/>
      <c r="Q56" s="95"/>
      <c r="R56" s="95"/>
      <c r="S56" s="95"/>
      <c r="T56" s="95"/>
      <c r="U56" s="95"/>
      <c r="V56" s="95"/>
      <c r="W56" s="95"/>
      <c r="X56" s="95"/>
      <c r="Y56" s="95"/>
      <c r="Z56" s="95"/>
    </row>
    <row r="57" ht="15.75" hidden="1" customHeight="1">
      <c r="A57" s="90"/>
      <c r="B57" s="102" t="s">
        <v>489</v>
      </c>
      <c r="C57" s="104"/>
      <c r="D57" s="91"/>
      <c r="E57" s="93"/>
      <c r="F57" s="93"/>
      <c r="G57" s="93"/>
      <c r="H57" s="93"/>
      <c r="I57" s="93"/>
      <c r="J57" s="93"/>
      <c r="K57" s="93"/>
      <c r="L57" s="94"/>
      <c r="M57" s="95"/>
      <c r="N57" s="95"/>
      <c r="O57" s="95"/>
      <c r="P57" s="95"/>
      <c r="Q57" s="95"/>
      <c r="R57" s="95"/>
      <c r="S57" s="95"/>
      <c r="T57" s="95"/>
      <c r="U57" s="95"/>
      <c r="V57" s="95"/>
      <c r="W57" s="95"/>
      <c r="X57" s="95"/>
      <c r="Y57" s="95"/>
      <c r="Z57" s="95"/>
    </row>
    <row r="58" ht="15.75" hidden="1" customHeight="1">
      <c r="A58" s="90"/>
      <c r="B58" s="102" t="s">
        <v>490</v>
      </c>
      <c r="C58" s="104"/>
      <c r="D58" s="91"/>
      <c r="E58" s="93"/>
      <c r="F58" s="93"/>
      <c r="G58" s="93"/>
      <c r="H58" s="93"/>
      <c r="I58" s="93"/>
      <c r="J58" s="93"/>
      <c r="K58" s="93"/>
      <c r="L58" s="94"/>
      <c r="M58" s="95"/>
      <c r="N58" s="95"/>
      <c r="O58" s="95"/>
      <c r="P58" s="95"/>
      <c r="Q58" s="95"/>
      <c r="R58" s="95"/>
      <c r="S58" s="95"/>
      <c r="T58" s="95"/>
      <c r="U58" s="95"/>
      <c r="V58" s="95"/>
      <c r="W58" s="95"/>
      <c r="X58" s="95"/>
      <c r="Y58" s="95"/>
      <c r="Z58" s="95"/>
    </row>
    <row r="59" ht="15.75" hidden="1" customHeight="1">
      <c r="A59" s="90"/>
      <c r="B59" s="102" t="s">
        <v>491</v>
      </c>
      <c r="C59" s="104"/>
      <c r="D59" s="91"/>
      <c r="E59" s="93"/>
      <c r="F59" s="93"/>
      <c r="G59" s="93"/>
      <c r="H59" s="93"/>
      <c r="I59" s="93"/>
      <c r="J59" s="93"/>
      <c r="K59" s="93"/>
      <c r="L59" s="94"/>
      <c r="M59" s="95"/>
      <c r="N59" s="95"/>
      <c r="O59" s="95"/>
      <c r="P59" s="95"/>
      <c r="Q59" s="95"/>
      <c r="R59" s="95"/>
      <c r="S59" s="95"/>
      <c r="T59" s="95"/>
      <c r="U59" s="95"/>
      <c r="V59" s="95"/>
      <c r="W59" s="95"/>
      <c r="X59" s="95"/>
      <c r="Y59" s="95"/>
      <c r="Z59" s="95"/>
    </row>
    <row r="60" ht="15.75" hidden="1" customHeight="1">
      <c r="A60" s="90"/>
      <c r="B60" s="102" t="s">
        <v>492</v>
      </c>
      <c r="C60" s="104"/>
      <c r="D60" s="91"/>
      <c r="E60" s="93"/>
      <c r="F60" s="93"/>
      <c r="G60" s="93"/>
      <c r="H60" s="93"/>
      <c r="I60" s="93"/>
      <c r="J60" s="93"/>
      <c r="K60" s="93"/>
      <c r="L60" s="94"/>
      <c r="M60" s="95"/>
      <c r="N60" s="95"/>
      <c r="O60" s="95"/>
      <c r="P60" s="95"/>
      <c r="Q60" s="95"/>
      <c r="R60" s="95"/>
      <c r="S60" s="95"/>
      <c r="T60" s="95"/>
      <c r="U60" s="95"/>
      <c r="V60" s="95"/>
      <c r="W60" s="95"/>
      <c r="X60" s="95"/>
      <c r="Y60" s="95"/>
      <c r="Z60" s="95"/>
    </row>
    <row r="61" ht="15.75" hidden="1" customHeight="1">
      <c r="A61" s="90"/>
      <c r="B61" s="102" t="s">
        <v>493</v>
      </c>
      <c r="C61" s="104"/>
      <c r="D61" s="91"/>
      <c r="E61" s="93"/>
      <c r="F61" s="93"/>
      <c r="G61" s="93"/>
      <c r="H61" s="93"/>
      <c r="I61" s="93"/>
      <c r="J61" s="93"/>
      <c r="K61" s="93"/>
      <c r="L61" s="94"/>
      <c r="M61" s="95"/>
      <c r="N61" s="95"/>
      <c r="O61" s="95"/>
      <c r="P61" s="95"/>
      <c r="Q61" s="95"/>
      <c r="R61" s="95"/>
      <c r="S61" s="95"/>
      <c r="T61" s="95"/>
      <c r="U61" s="95"/>
      <c r="V61" s="95"/>
      <c r="W61" s="95"/>
      <c r="X61" s="95"/>
      <c r="Y61" s="95"/>
      <c r="Z61" s="95"/>
    </row>
    <row r="62" ht="15.75" hidden="1" customHeight="1">
      <c r="A62" s="90"/>
      <c r="B62" s="102" t="s">
        <v>494</v>
      </c>
      <c r="C62" s="104"/>
      <c r="D62" s="91"/>
      <c r="E62" s="93"/>
      <c r="F62" s="93"/>
      <c r="G62" s="93"/>
      <c r="H62" s="93"/>
      <c r="I62" s="93"/>
      <c r="J62" s="93"/>
      <c r="K62" s="93"/>
      <c r="L62" s="94"/>
      <c r="M62" s="95"/>
      <c r="N62" s="95"/>
      <c r="O62" s="95"/>
      <c r="P62" s="95"/>
      <c r="Q62" s="95"/>
      <c r="R62" s="95"/>
      <c r="S62" s="95"/>
      <c r="T62" s="95"/>
      <c r="U62" s="95"/>
      <c r="V62" s="95"/>
      <c r="W62" s="95"/>
      <c r="X62" s="95"/>
      <c r="Y62" s="95"/>
      <c r="Z62" s="95"/>
    </row>
    <row r="63" ht="15.75" hidden="1" customHeight="1">
      <c r="A63" s="90"/>
      <c r="B63" s="102" t="s">
        <v>495</v>
      </c>
      <c r="C63" s="104"/>
      <c r="D63" s="91"/>
      <c r="E63" s="93"/>
      <c r="F63" s="93"/>
      <c r="G63" s="93"/>
      <c r="H63" s="93"/>
      <c r="I63" s="93"/>
      <c r="J63" s="93"/>
      <c r="K63" s="93"/>
      <c r="L63" s="94"/>
      <c r="M63" s="95"/>
      <c r="N63" s="95"/>
      <c r="O63" s="95"/>
      <c r="P63" s="95"/>
      <c r="Q63" s="95"/>
      <c r="R63" s="95"/>
      <c r="S63" s="95"/>
      <c r="T63" s="95"/>
      <c r="U63" s="95"/>
      <c r="V63" s="95"/>
      <c r="W63" s="95"/>
      <c r="X63" s="95"/>
      <c r="Y63" s="95"/>
      <c r="Z63" s="95"/>
    </row>
    <row r="64" ht="15.75" hidden="1" customHeight="1">
      <c r="A64" s="90"/>
      <c r="B64" s="102" t="s">
        <v>496</v>
      </c>
      <c r="C64" s="104"/>
      <c r="D64" s="91"/>
      <c r="E64" s="93"/>
      <c r="F64" s="93"/>
      <c r="G64" s="93"/>
      <c r="H64" s="93"/>
      <c r="I64" s="93"/>
      <c r="J64" s="93"/>
      <c r="K64" s="93"/>
      <c r="L64" s="94"/>
      <c r="M64" s="95"/>
      <c r="N64" s="95"/>
      <c r="O64" s="95"/>
      <c r="P64" s="95"/>
      <c r="Q64" s="95"/>
      <c r="R64" s="95"/>
      <c r="S64" s="95"/>
      <c r="T64" s="95"/>
      <c r="U64" s="95"/>
      <c r="V64" s="95"/>
      <c r="W64" s="95"/>
      <c r="X64" s="95"/>
      <c r="Y64" s="95"/>
      <c r="Z64" s="95"/>
    </row>
    <row r="65" ht="15.75" hidden="1" customHeight="1">
      <c r="A65" s="90"/>
      <c r="B65" s="102" t="s">
        <v>497</v>
      </c>
      <c r="C65" s="90"/>
      <c r="D65" s="91"/>
      <c r="E65" s="92"/>
      <c r="F65" s="93"/>
      <c r="G65" s="93"/>
      <c r="H65" s="91"/>
      <c r="I65" s="91"/>
      <c r="J65" s="91"/>
      <c r="K65" s="93"/>
      <c r="L65" s="94"/>
      <c r="M65" s="95"/>
      <c r="N65" s="95"/>
      <c r="O65" s="95"/>
      <c r="P65" s="95"/>
      <c r="Q65" s="95"/>
      <c r="R65" s="95"/>
      <c r="S65" s="95"/>
      <c r="T65" s="95"/>
      <c r="U65" s="95"/>
      <c r="V65" s="95"/>
      <c r="W65" s="95"/>
      <c r="X65" s="95"/>
      <c r="Y65" s="95"/>
      <c r="Z65" s="95"/>
    </row>
    <row r="66" ht="15.75" hidden="1" customHeight="1">
      <c r="A66" s="90"/>
      <c r="B66" s="102" t="s">
        <v>498</v>
      </c>
      <c r="C66" s="90"/>
      <c r="D66" s="91"/>
      <c r="E66" s="92"/>
      <c r="F66" s="93"/>
      <c r="G66" s="93"/>
      <c r="H66" s="91"/>
      <c r="I66" s="91"/>
      <c r="J66" s="91"/>
      <c r="K66" s="93"/>
      <c r="L66" s="94"/>
      <c r="M66" s="95"/>
      <c r="N66" s="95"/>
      <c r="O66" s="95"/>
      <c r="P66" s="95"/>
      <c r="Q66" s="95"/>
      <c r="R66" s="95"/>
      <c r="S66" s="95"/>
      <c r="T66" s="95"/>
      <c r="U66" s="95"/>
      <c r="V66" s="95"/>
      <c r="W66" s="95"/>
      <c r="X66" s="95"/>
      <c r="Y66" s="95"/>
      <c r="Z66" s="95"/>
    </row>
    <row r="67" ht="15.75" hidden="1" customHeight="1">
      <c r="A67" s="90"/>
      <c r="B67" s="102" t="s">
        <v>499</v>
      </c>
      <c r="C67" s="90"/>
      <c r="D67" s="91"/>
      <c r="E67" s="92"/>
      <c r="F67" s="93"/>
      <c r="G67" s="93"/>
      <c r="H67" s="91"/>
      <c r="I67" s="91"/>
      <c r="J67" s="91"/>
      <c r="K67" s="93"/>
      <c r="L67" s="94"/>
      <c r="M67" s="95"/>
      <c r="N67" s="95"/>
      <c r="O67" s="95"/>
      <c r="P67" s="95"/>
      <c r="Q67" s="95"/>
      <c r="R67" s="95"/>
      <c r="S67" s="95"/>
      <c r="T67" s="95"/>
      <c r="U67" s="95"/>
      <c r="V67" s="95"/>
      <c r="W67" s="95"/>
      <c r="X67" s="95"/>
      <c r="Y67" s="95"/>
      <c r="Z67" s="95"/>
    </row>
    <row r="68" ht="15.75" hidden="1" customHeight="1">
      <c r="A68" s="90"/>
      <c r="B68" s="102" t="s">
        <v>500</v>
      </c>
      <c r="C68" s="90"/>
      <c r="D68" s="91"/>
      <c r="E68" s="92"/>
      <c r="F68" s="93"/>
      <c r="G68" s="93"/>
      <c r="H68" s="91"/>
      <c r="I68" s="91"/>
      <c r="J68" s="91"/>
      <c r="K68" s="93"/>
      <c r="L68" s="94"/>
      <c r="M68" s="95"/>
      <c r="N68" s="95"/>
      <c r="O68" s="95"/>
      <c r="P68" s="95"/>
      <c r="Q68" s="95"/>
      <c r="R68" s="95"/>
      <c r="S68" s="95"/>
      <c r="T68" s="95"/>
      <c r="U68" s="95"/>
      <c r="V68" s="95"/>
      <c r="W68" s="95"/>
      <c r="X68" s="95"/>
      <c r="Y68" s="95"/>
      <c r="Z68" s="95"/>
    </row>
    <row r="69" ht="15.75" hidden="1" customHeight="1">
      <c r="A69" s="90"/>
      <c r="B69" s="88" t="s">
        <v>501</v>
      </c>
      <c r="C69" s="90"/>
      <c r="D69" s="91"/>
      <c r="E69" s="92"/>
      <c r="F69" s="93"/>
      <c r="G69" s="93"/>
      <c r="H69" s="91"/>
      <c r="I69" s="91"/>
      <c r="J69" s="91"/>
      <c r="K69" s="93"/>
      <c r="L69" s="94"/>
      <c r="M69" s="95"/>
      <c r="N69" s="95"/>
      <c r="O69" s="95"/>
      <c r="P69" s="95"/>
      <c r="Q69" s="95"/>
      <c r="R69" s="95"/>
      <c r="S69" s="95"/>
      <c r="T69" s="95"/>
      <c r="U69" s="95"/>
      <c r="V69" s="95"/>
      <c r="W69" s="95"/>
      <c r="X69" s="95"/>
      <c r="Y69" s="95"/>
      <c r="Z69" s="95"/>
    </row>
    <row r="70" ht="15.75" hidden="1" customHeight="1">
      <c r="A70" s="90"/>
      <c r="B70" s="102"/>
      <c r="C70" s="90"/>
      <c r="D70" s="91"/>
      <c r="E70" s="92"/>
      <c r="F70" s="93"/>
      <c r="G70" s="93"/>
      <c r="H70" s="91"/>
      <c r="I70" s="91"/>
      <c r="J70" s="91"/>
      <c r="K70" s="93"/>
      <c r="L70" s="94"/>
      <c r="M70" s="95"/>
      <c r="N70" s="95"/>
      <c r="O70" s="95"/>
      <c r="P70" s="95"/>
      <c r="Q70" s="95"/>
      <c r="R70" s="95"/>
      <c r="S70" s="95"/>
      <c r="T70" s="95"/>
      <c r="U70" s="95"/>
      <c r="V70" s="95"/>
      <c r="W70" s="95"/>
      <c r="X70" s="95"/>
      <c r="Y70" s="95"/>
      <c r="Z70" s="95"/>
    </row>
    <row r="71" ht="15.75" customHeight="1">
      <c r="A71" s="90">
        <v>1.1</v>
      </c>
      <c r="B71" s="102" t="s">
        <v>502</v>
      </c>
      <c r="C71" s="90" t="s">
        <v>503</v>
      </c>
      <c r="D71" s="91">
        <v>1.0</v>
      </c>
      <c r="E71" s="92">
        <f t="shared" ref="E71:E1397" si="2">D71</f>
        <v>1</v>
      </c>
      <c r="F71" s="105">
        <v>336995.0</v>
      </c>
      <c r="G71" s="105">
        <v>30742.0</v>
      </c>
      <c r="H71" s="91">
        <f t="shared" ref="H71:I71" si="1">+N($E71)*N(F71)</f>
        <v>336995</v>
      </c>
      <c r="I71" s="91">
        <f t="shared" si="1"/>
        <v>30742</v>
      </c>
      <c r="J71" s="91">
        <f t="shared" ref="J71:J1379" si="4">SUM(H71:I71)</f>
        <v>367737</v>
      </c>
      <c r="K71" s="93"/>
      <c r="L71" s="106"/>
      <c r="M71" s="95"/>
      <c r="N71" s="95"/>
      <c r="O71" s="95"/>
      <c r="P71" s="95"/>
      <c r="Q71" s="95"/>
      <c r="R71" s="95"/>
      <c r="S71" s="95"/>
      <c r="T71" s="95"/>
      <c r="U71" s="95"/>
      <c r="V71" s="95"/>
      <c r="W71" s="95"/>
      <c r="X71" s="95"/>
      <c r="Y71" s="95"/>
      <c r="Z71" s="95"/>
    </row>
    <row r="72" ht="15.75" hidden="1" customHeight="1">
      <c r="A72" s="90"/>
      <c r="B72" s="102"/>
      <c r="C72" s="90"/>
      <c r="D72" s="91"/>
      <c r="E72" s="92" t="str">
        <f t="shared" si="2"/>
        <v/>
      </c>
      <c r="F72" s="93"/>
      <c r="G72" s="93"/>
      <c r="H72" s="91">
        <f t="shared" ref="H72:I72" si="3">+N($E72)*N(F72)</f>
        <v>0</v>
      </c>
      <c r="I72" s="91">
        <f t="shared" si="3"/>
        <v>0</v>
      </c>
      <c r="J72" s="91">
        <f t="shared" si="4"/>
        <v>0</v>
      </c>
      <c r="K72" s="93"/>
      <c r="L72" s="94"/>
      <c r="M72" s="95"/>
      <c r="N72" s="95"/>
      <c r="O72" s="95"/>
      <c r="P72" s="95"/>
      <c r="Q72" s="95"/>
      <c r="R72" s="95"/>
      <c r="S72" s="95"/>
      <c r="T72" s="95"/>
      <c r="U72" s="95"/>
      <c r="V72" s="95"/>
      <c r="W72" s="95"/>
      <c r="X72" s="95"/>
      <c r="Y72" s="95"/>
      <c r="Z72" s="95"/>
    </row>
    <row r="73" ht="15.75" customHeight="1">
      <c r="A73" s="107">
        <f>A71+0.1</f>
        <v>1.2</v>
      </c>
      <c r="B73" s="102" t="s">
        <v>504</v>
      </c>
      <c r="C73" s="90" t="s">
        <v>503</v>
      </c>
      <c r="D73" s="91">
        <v>1.0</v>
      </c>
      <c r="E73" s="92">
        <f t="shared" si="2"/>
        <v>1</v>
      </c>
      <c r="F73" s="105">
        <v>106006.0</v>
      </c>
      <c r="G73" s="105">
        <v>13176.0</v>
      </c>
      <c r="H73" s="91">
        <f t="shared" ref="H73:I73" si="5">+N($E73)*N(F73)</f>
        <v>106006</v>
      </c>
      <c r="I73" s="91">
        <f t="shared" si="5"/>
        <v>13176</v>
      </c>
      <c r="J73" s="91">
        <f t="shared" si="4"/>
        <v>119182</v>
      </c>
      <c r="K73" s="93"/>
      <c r="L73" s="106"/>
      <c r="M73" s="95"/>
      <c r="N73" s="95"/>
      <c r="O73" s="95"/>
      <c r="P73" s="95"/>
      <c r="Q73" s="95"/>
      <c r="R73" s="95"/>
      <c r="S73" s="95"/>
      <c r="T73" s="95"/>
      <c r="U73" s="95"/>
      <c r="V73" s="95"/>
      <c r="W73" s="95"/>
      <c r="X73" s="95"/>
      <c r="Y73" s="95"/>
      <c r="Z73" s="95"/>
    </row>
    <row r="74" ht="15.75" hidden="1" customHeight="1">
      <c r="A74" s="90"/>
      <c r="B74" s="102"/>
      <c r="C74" s="90"/>
      <c r="D74" s="91"/>
      <c r="E74" s="92" t="str">
        <f t="shared" si="2"/>
        <v/>
      </c>
      <c r="F74" s="93"/>
      <c r="G74" s="93"/>
      <c r="H74" s="91">
        <f t="shared" ref="H74:I74" si="6">+N($E74)*N(F74)</f>
        <v>0</v>
      </c>
      <c r="I74" s="91">
        <f t="shared" si="6"/>
        <v>0</v>
      </c>
      <c r="J74" s="91">
        <f t="shared" si="4"/>
        <v>0</v>
      </c>
      <c r="K74" s="93"/>
      <c r="L74" s="94"/>
      <c r="M74" s="95"/>
      <c r="N74" s="95"/>
      <c r="O74" s="95"/>
      <c r="P74" s="95"/>
      <c r="Q74" s="95"/>
      <c r="R74" s="95"/>
      <c r="S74" s="95"/>
      <c r="T74" s="95"/>
      <c r="U74" s="95"/>
      <c r="V74" s="95"/>
      <c r="W74" s="95"/>
      <c r="X74" s="95"/>
      <c r="Y74" s="95"/>
      <c r="Z74" s="95"/>
    </row>
    <row r="75" ht="15.75" hidden="1" customHeight="1">
      <c r="A75" s="107">
        <f>A73+0.1</f>
        <v>1.3</v>
      </c>
      <c r="B75" s="102" t="s">
        <v>505</v>
      </c>
      <c r="C75" s="90" t="s">
        <v>503</v>
      </c>
      <c r="D75" s="91" t="s">
        <v>506</v>
      </c>
      <c r="E75" s="92" t="str">
        <f t="shared" si="2"/>
        <v>RO</v>
      </c>
      <c r="F75" s="93"/>
      <c r="G75" s="93"/>
      <c r="H75" s="91">
        <f t="shared" ref="H75:I75" si="7">+N($E75)*N(F75)</f>
        <v>0</v>
      </c>
      <c r="I75" s="91">
        <f t="shared" si="7"/>
        <v>0</v>
      </c>
      <c r="J75" s="91">
        <f t="shared" si="4"/>
        <v>0</v>
      </c>
      <c r="K75" s="93"/>
      <c r="L75" s="94"/>
      <c r="M75" s="95"/>
      <c r="N75" s="95"/>
      <c r="O75" s="95"/>
      <c r="P75" s="95"/>
      <c r="Q75" s="95"/>
      <c r="R75" s="95"/>
      <c r="S75" s="95"/>
      <c r="T75" s="95"/>
      <c r="U75" s="95"/>
      <c r="V75" s="95"/>
      <c r="W75" s="95"/>
      <c r="X75" s="95"/>
      <c r="Y75" s="95"/>
      <c r="Z75" s="95"/>
    </row>
    <row r="76" ht="15.75" hidden="1" customHeight="1">
      <c r="A76" s="108"/>
      <c r="B76" s="102"/>
      <c r="C76" s="90"/>
      <c r="D76" s="91"/>
      <c r="E76" s="92" t="str">
        <f t="shared" si="2"/>
        <v/>
      </c>
      <c r="F76" s="93"/>
      <c r="G76" s="93"/>
      <c r="H76" s="91">
        <f t="shared" ref="H76:I76" si="8">+N($E76)*N(F76)</f>
        <v>0</v>
      </c>
      <c r="I76" s="91">
        <f t="shared" si="8"/>
        <v>0</v>
      </c>
      <c r="J76" s="91">
        <f t="shared" si="4"/>
        <v>0</v>
      </c>
      <c r="K76" s="93"/>
      <c r="L76" s="94"/>
      <c r="M76" s="95"/>
      <c r="N76" s="95"/>
      <c r="O76" s="95"/>
      <c r="P76" s="95"/>
      <c r="Q76" s="95"/>
      <c r="R76" s="95"/>
      <c r="S76" s="95"/>
      <c r="T76" s="95"/>
      <c r="U76" s="95"/>
      <c r="V76" s="95"/>
      <c r="W76" s="95"/>
      <c r="X76" s="95"/>
      <c r="Y76" s="95"/>
      <c r="Z76" s="95"/>
    </row>
    <row r="77" ht="15.75" hidden="1" customHeight="1">
      <c r="A77" s="107">
        <f>A75+0.1</f>
        <v>1.4</v>
      </c>
      <c r="B77" s="102" t="s">
        <v>507</v>
      </c>
      <c r="C77" s="90" t="s">
        <v>503</v>
      </c>
      <c r="D77" s="91" t="s">
        <v>506</v>
      </c>
      <c r="E77" s="92" t="str">
        <f t="shared" si="2"/>
        <v>RO</v>
      </c>
      <c r="F77" s="93"/>
      <c r="G77" s="93"/>
      <c r="H77" s="91">
        <f t="shared" ref="H77:I77" si="9">+N($E77)*N(F77)</f>
        <v>0</v>
      </c>
      <c r="I77" s="91">
        <f t="shared" si="9"/>
        <v>0</v>
      </c>
      <c r="J77" s="91">
        <f t="shared" si="4"/>
        <v>0</v>
      </c>
      <c r="K77" s="93"/>
      <c r="L77" s="94"/>
      <c r="M77" s="95"/>
      <c r="N77" s="95"/>
      <c r="O77" s="95"/>
      <c r="P77" s="95"/>
      <c r="Q77" s="95"/>
      <c r="R77" s="95"/>
      <c r="S77" s="95"/>
      <c r="T77" s="95"/>
      <c r="U77" s="95"/>
      <c r="V77" s="95"/>
      <c r="W77" s="95"/>
      <c r="X77" s="95"/>
      <c r="Y77" s="95"/>
      <c r="Z77" s="95"/>
    </row>
    <row r="78" ht="15.75" hidden="1" customHeight="1">
      <c r="A78" s="108"/>
      <c r="B78" s="102"/>
      <c r="C78" s="90"/>
      <c r="D78" s="91"/>
      <c r="E78" s="92" t="str">
        <f t="shared" si="2"/>
        <v/>
      </c>
      <c r="F78" s="93"/>
      <c r="G78" s="93"/>
      <c r="H78" s="91">
        <f t="shared" ref="H78:I78" si="10">+N($E78)*N(F78)</f>
        <v>0</v>
      </c>
      <c r="I78" s="91">
        <f t="shared" si="10"/>
        <v>0</v>
      </c>
      <c r="J78" s="91">
        <f t="shared" si="4"/>
        <v>0</v>
      </c>
      <c r="K78" s="93"/>
      <c r="L78" s="94"/>
      <c r="M78" s="95"/>
      <c r="N78" s="95"/>
      <c r="O78" s="95"/>
      <c r="P78" s="95"/>
      <c r="Q78" s="95"/>
      <c r="R78" s="95"/>
      <c r="S78" s="95"/>
      <c r="T78" s="95"/>
      <c r="U78" s="95"/>
      <c r="V78" s="95"/>
      <c r="W78" s="95"/>
      <c r="X78" s="95"/>
      <c r="Y78" s="95"/>
      <c r="Z78" s="95"/>
    </row>
    <row r="79" ht="15.75" hidden="1" customHeight="1">
      <c r="A79" s="107">
        <f>A77+0.1</f>
        <v>1.5</v>
      </c>
      <c r="B79" s="102" t="s">
        <v>508</v>
      </c>
      <c r="C79" s="90" t="s">
        <v>503</v>
      </c>
      <c r="D79" s="91" t="s">
        <v>506</v>
      </c>
      <c r="E79" s="92" t="str">
        <f t="shared" si="2"/>
        <v>RO</v>
      </c>
      <c r="F79" s="93"/>
      <c r="G79" s="93"/>
      <c r="H79" s="91">
        <f t="shared" ref="H79:I79" si="11">+N($E79)*N(F79)</f>
        <v>0</v>
      </c>
      <c r="I79" s="91">
        <f t="shared" si="11"/>
        <v>0</v>
      </c>
      <c r="J79" s="91">
        <f t="shared" si="4"/>
        <v>0</v>
      </c>
      <c r="K79" s="93"/>
      <c r="L79" s="94"/>
      <c r="M79" s="95"/>
      <c r="N79" s="95"/>
      <c r="O79" s="95"/>
      <c r="P79" s="95"/>
      <c r="Q79" s="95"/>
      <c r="R79" s="95"/>
      <c r="S79" s="95"/>
      <c r="T79" s="95"/>
      <c r="U79" s="95"/>
      <c r="V79" s="95"/>
      <c r="W79" s="95"/>
      <c r="X79" s="95"/>
      <c r="Y79" s="95"/>
      <c r="Z79" s="95"/>
    </row>
    <row r="80" ht="15.75" hidden="1" customHeight="1">
      <c r="A80" s="90"/>
      <c r="B80" s="102"/>
      <c r="C80" s="90"/>
      <c r="D80" s="91"/>
      <c r="E80" s="92" t="str">
        <f t="shared" si="2"/>
        <v/>
      </c>
      <c r="F80" s="93"/>
      <c r="G80" s="93"/>
      <c r="H80" s="91">
        <f t="shared" ref="H80:I80" si="12">+N($E80)*N(F80)</f>
        <v>0</v>
      </c>
      <c r="I80" s="91">
        <f t="shared" si="12"/>
        <v>0</v>
      </c>
      <c r="J80" s="91">
        <f t="shared" si="4"/>
        <v>0</v>
      </c>
      <c r="K80" s="93"/>
      <c r="L80" s="94"/>
      <c r="M80" s="95"/>
      <c r="N80" s="95"/>
      <c r="O80" s="95"/>
      <c r="P80" s="95"/>
      <c r="Q80" s="95"/>
      <c r="R80" s="95"/>
      <c r="S80" s="95"/>
      <c r="T80" s="95"/>
      <c r="U80" s="95"/>
      <c r="V80" s="95"/>
      <c r="W80" s="95"/>
      <c r="X80" s="95"/>
      <c r="Y80" s="95"/>
      <c r="Z80" s="95"/>
    </row>
    <row r="81" ht="15.75" hidden="1" customHeight="1">
      <c r="A81" s="107">
        <f>A79+0.1</f>
        <v>1.6</v>
      </c>
      <c r="B81" s="102" t="s">
        <v>509</v>
      </c>
      <c r="C81" s="90" t="s">
        <v>503</v>
      </c>
      <c r="D81" s="91" t="s">
        <v>506</v>
      </c>
      <c r="E81" s="92" t="str">
        <f t="shared" si="2"/>
        <v>RO</v>
      </c>
      <c r="F81" s="93"/>
      <c r="G81" s="93"/>
      <c r="H81" s="91">
        <f t="shared" ref="H81:I81" si="13">+N($E81)*N(F81)</f>
        <v>0</v>
      </c>
      <c r="I81" s="91">
        <f t="shared" si="13"/>
        <v>0</v>
      </c>
      <c r="J81" s="91">
        <f t="shared" si="4"/>
        <v>0</v>
      </c>
      <c r="K81" s="93"/>
      <c r="L81" s="94"/>
      <c r="M81" s="95"/>
      <c r="N81" s="95"/>
      <c r="O81" s="95"/>
      <c r="P81" s="95"/>
      <c r="Q81" s="95"/>
      <c r="R81" s="95"/>
      <c r="S81" s="95"/>
      <c r="T81" s="95"/>
      <c r="U81" s="95"/>
      <c r="V81" s="95"/>
      <c r="W81" s="95"/>
      <c r="X81" s="95"/>
      <c r="Y81" s="95"/>
      <c r="Z81" s="95"/>
    </row>
    <row r="82" ht="15.75" hidden="1" customHeight="1">
      <c r="A82" s="90"/>
      <c r="B82" s="102"/>
      <c r="C82" s="90"/>
      <c r="D82" s="91"/>
      <c r="E82" s="92" t="str">
        <f t="shared" si="2"/>
        <v/>
      </c>
      <c r="F82" s="93"/>
      <c r="G82" s="93"/>
      <c r="H82" s="91">
        <f t="shared" ref="H82:I82" si="14">+N($E82)*N(F82)</f>
        <v>0</v>
      </c>
      <c r="I82" s="91">
        <f t="shared" si="14"/>
        <v>0</v>
      </c>
      <c r="J82" s="91">
        <f t="shared" si="4"/>
        <v>0</v>
      </c>
      <c r="K82" s="93"/>
      <c r="L82" s="94"/>
      <c r="M82" s="95"/>
      <c r="N82" s="95"/>
      <c r="O82" s="95"/>
      <c r="P82" s="95"/>
      <c r="Q82" s="95"/>
      <c r="R82" s="95"/>
      <c r="S82" s="95"/>
      <c r="T82" s="95"/>
      <c r="U82" s="95"/>
      <c r="V82" s="95"/>
      <c r="W82" s="95"/>
      <c r="X82" s="95"/>
      <c r="Y82" s="95"/>
      <c r="Z82" s="95"/>
    </row>
    <row r="83" ht="15.75" hidden="1" customHeight="1">
      <c r="A83" s="107">
        <f>A81+0.1</f>
        <v>1.7</v>
      </c>
      <c r="B83" s="102" t="s">
        <v>510</v>
      </c>
      <c r="C83" s="90" t="s">
        <v>503</v>
      </c>
      <c r="D83" s="91" t="s">
        <v>506</v>
      </c>
      <c r="E83" s="92" t="str">
        <f t="shared" si="2"/>
        <v>RO</v>
      </c>
      <c r="F83" s="93"/>
      <c r="G83" s="93"/>
      <c r="H83" s="91">
        <f t="shared" ref="H83:I83" si="15">+N($E83)*N(F83)</f>
        <v>0</v>
      </c>
      <c r="I83" s="91">
        <f t="shared" si="15"/>
        <v>0</v>
      </c>
      <c r="J83" s="91">
        <f t="shared" si="4"/>
        <v>0</v>
      </c>
      <c r="K83" s="93"/>
      <c r="L83" s="94"/>
      <c r="M83" s="95"/>
      <c r="N83" s="95"/>
      <c r="O83" s="95"/>
      <c r="P83" s="95"/>
      <c r="Q83" s="95"/>
      <c r="R83" s="95"/>
      <c r="S83" s="95"/>
      <c r="T83" s="95"/>
      <c r="U83" s="95"/>
      <c r="V83" s="95"/>
      <c r="W83" s="95"/>
      <c r="X83" s="95"/>
      <c r="Y83" s="95"/>
      <c r="Z83" s="95"/>
    </row>
    <row r="84" ht="15.75" hidden="1" customHeight="1">
      <c r="A84" s="90"/>
      <c r="B84" s="102"/>
      <c r="C84" s="90"/>
      <c r="D84" s="91"/>
      <c r="E84" s="92" t="str">
        <f t="shared" si="2"/>
        <v/>
      </c>
      <c r="F84" s="93"/>
      <c r="G84" s="93"/>
      <c r="H84" s="91">
        <f t="shared" ref="H84:I84" si="16">+N($E84)*N(F84)</f>
        <v>0</v>
      </c>
      <c r="I84" s="91">
        <f t="shared" si="16"/>
        <v>0</v>
      </c>
      <c r="J84" s="91">
        <f t="shared" si="4"/>
        <v>0</v>
      </c>
      <c r="K84" s="93"/>
      <c r="L84" s="94"/>
      <c r="M84" s="95"/>
      <c r="N84" s="95"/>
      <c r="O84" s="95"/>
      <c r="P84" s="95"/>
      <c r="Q84" s="95"/>
      <c r="R84" s="95"/>
      <c r="S84" s="95"/>
      <c r="T84" s="95"/>
      <c r="U84" s="95"/>
      <c r="V84" s="95"/>
      <c r="W84" s="95"/>
      <c r="X84" s="95"/>
      <c r="Y84" s="95"/>
      <c r="Z84" s="95"/>
    </row>
    <row r="85" ht="15.75" hidden="1" customHeight="1">
      <c r="A85" s="107">
        <f>A83+0.1</f>
        <v>1.8</v>
      </c>
      <c r="B85" s="102" t="s">
        <v>511</v>
      </c>
      <c r="C85" s="90" t="s">
        <v>503</v>
      </c>
      <c r="D85" s="91" t="s">
        <v>506</v>
      </c>
      <c r="E85" s="92" t="str">
        <f t="shared" si="2"/>
        <v>RO</v>
      </c>
      <c r="F85" s="93"/>
      <c r="G85" s="93"/>
      <c r="H85" s="91">
        <f t="shared" ref="H85:I85" si="17">+N($E85)*N(F85)</f>
        <v>0</v>
      </c>
      <c r="I85" s="91">
        <f t="shared" si="17"/>
        <v>0</v>
      </c>
      <c r="J85" s="91">
        <f t="shared" si="4"/>
        <v>0</v>
      </c>
      <c r="K85" s="93"/>
      <c r="L85" s="94"/>
      <c r="M85" s="95"/>
      <c r="N85" s="95"/>
      <c r="O85" s="95"/>
      <c r="P85" s="95"/>
      <c r="Q85" s="95"/>
      <c r="R85" s="95"/>
      <c r="S85" s="95"/>
      <c r="T85" s="95"/>
      <c r="U85" s="95"/>
      <c r="V85" s="95"/>
      <c r="W85" s="95"/>
      <c r="X85" s="95"/>
      <c r="Y85" s="95"/>
      <c r="Z85" s="95"/>
    </row>
    <row r="86" ht="15.75" hidden="1" customHeight="1">
      <c r="A86" s="90"/>
      <c r="B86" s="102"/>
      <c r="C86" s="90"/>
      <c r="D86" s="91"/>
      <c r="E86" s="92" t="str">
        <f t="shared" si="2"/>
        <v/>
      </c>
      <c r="F86" s="93"/>
      <c r="G86" s="93"/>
      <c r="H86" s="91">
        <f t="shared" ref="H86:I86" si="18">+N($E86)*N(F86)</f>
        <v>0</v>
      </c>
      <c r="I86" s="91">
        <f t="shared" si="18"/>
        <v>0</v>
      </c>
      <c r="J86" s="91">
        <f t="shared" si="4"/>
        <v>0</v>
      </c>
      <c r="K86" s="93"/>
      <c r="L86" s="94"/>
      <c r="M86" s="95"/>
      <c r="N86" s="95"/>
      <c r="O86" s="95"/>
      <c r="P86" s="95"/>
      <c r="Q86" s="95"/>
      <c r="R86" s="95"/>
      <c r="S86" s="95"/>
      <c r="T86" s="95"/>
      <c r="U86" s="95"/>
      <c r="V86" s="95"/>
      <c r="W86" s="95"/>
      <c r="X86" s="95"/>
      <c r="Y86" s="95"/>
      <c r="Z86" s="95"/>
    </row>
    <row r="87" ht="15.75" hidden="1" customHeight="1">
      <c r="A87" s="107">
        <f>A85+0.1</f>
        <v>1.9</v>
      </c>
      <c r="B87" s="102" t="s">
        <v>512</v>
      </c>
      <c r="C87" s="90" t="s">
        <v>503</v>
      </c>
      <c r="D87" s="91" t="s">
        <v>506</v>
      </c>
      <c r="E87" s="92" t="str">
        <f t="shared" si="2"/>
        <v>RO</v>
      </c>
      <c r="F87" s="93"/>
      <c r="G87" s="93"/>
      <c r="H87" s="91">
        <f t="shared" ref="H87:I87" si="19">+N($E87)*N(F87)</f>
        <v>0</v>
      </c>
      <c r="I87" s="91">
        <f t="shared" si="19"/>
        <v>0</v>
      </c>
      <c r="J87" s="91">
        <f t="shared" si="4"/>
        <v>0</v>
      </c>
      <c r="K87" s="93"/>
      <c r="L87" s="94"/>
      <c r="M87" s="95"/>
      <c r="N87" s="95"/>
      <c r="O87" s="95"/>
      <c r="P87" s="95"/>
      <c r="Q87" s="95"/>
      <c r="R87" s="95"/>
      <c r="S87" s="95"/>
      <c r="T87" s="95"/>
      <c r="U87" s="95"/>
      <c r="V87" s="95"/>
      <c r="W87" s="95"/>
      <c r="X87" s="95"/>
      <c r="Y87" s="95"/>
      <c r="Z87" s="95"/>
    </row>
    <row r="88" ht="15.75" hidden="1" customHeight="1">
      <c r="A88" s="90"/>
      <c r="B88" s="102"/>
      <c r="C88" s="90"/>
      <c r="D88" s="91"/>
      <c r="E88" s="92" t="str">
        <f t="shared" si="2"/>
        <v/>
      </c>
      <c r="F88" s="93"/>
      <c r="G88" s="93"/>
      <c r="H88" s="91">
        <f t="shared" ref="H88:I88" si="20">+N($E88)*N(F88)</f>
        <v>0</v>
      </c>
      <c r="I88" s="91">
        <f t="shared" si="20"/>
        <v>0</v>
      </c>
      <c r="J88" s="91">
        <f t="shared" si="4"/>
        <v>0</v>
      </c>
      <c r="K88" s="93"/>
      <c r="L88" s="94"/>
      <c r="M88" s="95"/>
      <c r="N88" s="95"/>
      <c r="O88" s="95"/>
      <c r="P88" s="95"/>
      <c r="Q88" s="95"/>
      <c r="R88" s="95"/>
      <c r="S88" s="95"/>
      <c r="T88" s="95"/>
      <c r="U88" s="95"/>
      <c r="V88" s="95"/>
      <c r="W88" s="95"/>
      <c r="X88" s="95"/>
      <c r="Y88" s="95"/>
      <c r="Z88" s="95"/>
    </row>
    <row r="89" ht="15.75" hidden="1" customHeight="1">
      <c r="A89" s="108">
        <f>A87-0.8</f>
        <v>1.1</v>
      </c>
      <c r="B89" s="102" t="s">
        <v>513</v>
      </c>
      <c r="C89" s="90" t="s">
        <v>503</v>
      </c>
      <c r="D89" s="91" t="s">
        <v>506</v>
      </c>
      <c r="E89" s="92" t="str">
        <f t="shared" si="2"/>
        <v>RO</v>
      </c>
      <c r="F89" s="93"/>
      <c r="G89" s="93"/>
      <c r="H89" s="91">
        <f t="shared" ref="H89:I89" si="21">+N($E89)*N(F89)</f>
        <v>0</v>
      </c>
      <c r="I89" s="91">
        <f t="shared" si="21"/>
        <v>0</v>
      </c>
      <c r="J89" s="91">
        <f t="shared" si="4"/>
        <v>0</v>
      </c>
      <c r="K89" s="93"/>
      <c r="L89" s="94"/>
      <c r="M89" s="95"/>
      <c r="N89" s="95"/>
      <c r="O89" s="95"/>
      <c r="P89" s="95"/>
      <c r="Q89" s="95"/>
      <c r="R89" s="95"/>
      <c r="S89" s="95"/>
      <c r="T89" s="95"/>
      <c r="U89" s="95"/>
      <c r="V89" s="95"/>
      <c r="W89" s="95"/>
      <c r="X89" s="95"/>
      <c r="Y89" s="95"/>
      <c r="Z89" s="95"/>
    </row>
    <row r="90" ht="15.75" hidden="1" customHeight="1">
      <c r="A90" s="90"/>
      <c r="B90" s="102"/>
      <c r="C90" s="90"/>
      <c r="D90" s="91"/>
      <c r="E90" s="92" t="str">
        <f t="shared" si="2"/>
        <v/>
      </c>
      <c r="F90" s="93"/>
      <c r="G90" s="93"/>
      <c r="H90" s="91">
        <f t="shared" ref="H90:I90" si="22">+N($E90)*N(F90)</f>
        <v>0</v>
      </c>
      <c r="I90" s="91">
        <f t="shared" si="22"/>
        <v>0</v>
      </c>
      <c r="J90" s="91">
        <f t="shared" si="4"/>
        <v>0</v>
      </c>
      <c r="K90" s="93"/>
      <c r="L90" s="94"/>
      <c r="M90" s="95"/>
      <c r="N90" s="95"/>
      <c r="O90" s="95"/>
      <c r="P90" s="95"/>
      <c r="Q90" s="95"/>
      <c r="R90" s="95"/>
      <c r="S90" s="95"/>
      <c r="T90" s="95"/>
      <c r="U90" s="95"/>
      <c r="V90" s="95"/>
      <c r="W90" s="95"/>
      <c r="X90" s="95"/>
      <c r="Y90" s="95"/>
      <c r="Z90" s="95"/>
    </row>
    <row r="91" ht="15.75" hidden="1" customHeight="1">
      <c r="A91" s="108">
        <f>A89+0.01</f>
        <v>1.11</v>
      </c>
      <c r="B91" s="102" t="s">
        <v>514</v>
      </c>
      <c r="C91" s="90" t="s">
        <v>503</v>
      </c>
      <c r="D91" s="91" t="s">
        <v>506</v>
      </c>
      <c r="E91" s="92" t="str">
        <f t="shared" si="2"/>
        <v>RO</v>
      </c>
      <c r="F91" s="93"/>
      <c r="G91" s="93"/>
      <c r="H91" s="91">
        <f t="shared" ref="H91:I91" si="23">+N($E91)*N(F91)</f>
        <v>0</v>
      </c>
      <c r="I91" s="91">
        <f t="shared" si="23"/>
        <v>0</v>
      </c>
      <c r="J91" s="91">
        <f t="shared" si="4"/>
        <v>0</v>
      </c>
      <c r="K91" s="93"/>
      <c r="L91" s="94"/>
      <c r="M91" s="95"/>
      <c r="N91" s="95"/>
      <c r="O91" s="95"/>
      <c r="P91" s="95"/>
      <c r="Q91" s="95"/>
      <c r="R91" s="95"/>
      <c r="S91" s="95"/>
      <c r="T91" s="95"/>
      <c r="U91" s="95"/>
      <c r="V91" s="95"/>
      <c r="W91" s="95"/>
      <c r="X91" s="95"/>
      <c r="Y91" s="95"/>
      <c r="Z91" s="95"/>
    </row>
    <row r="92" ht="15.75" hidden="1" customHeight="1">
      <c r="A92" s="90"/>
      <c r="B92" s="102"/>
      <c r="C92" s="90"/>
      <c r="D92" s="91"/>
      <c r="E92" s="92" t="str">
        <f t="shared" si="2"/>
        <v/>
      </c>
      <c r="F92" s="93"/>
      <c r="G92" s="93"/>
      <c r="H92" s="91">
        <f t="shared" ref="H92:I92" si="24">+N($E92)*N(F92)</f>
        <v>0</v>
      </c>
      <c r="I92" s="91">
        <f t="shared" si="24"/>
        <v>0</v>
      </c>
      <c r="J92" s="91">
        <f t="shared" si="4"/>
        <v>0</v>
      </c>
      <c r="K92" s="93"/>
      <c r="L92" s="94"/>
      <c r="M92" s="95"/>
      <c r="N92" s="95"/>
      <c r="O92" s="95"/>
      <c r="P92" s="95"/>
      <c r="Q92" s="95"/>
      <c r="R92" s="95"/>
      <c r="S92" s="95"/>
      <c r="T92" s="95"/>
      <c r="U92" s="95"/>
      <c r="V92" s="95"/>
      <c r="W92" s="95"/>
      <c r="X92" s="95"/>
      <c r="Y92" s="95"/>
      <c r="Z92" s="95"/>
    </row>
    <row r="93" ht="15.75" hidden="1" customHeight="1">
      <c r="A93" s="108">
        <f>A91+0.01</f>
        <v>1.12</v>
      </c>
      <c r="B93" s="102" t="s">
        <v>515</v>
      </c>
      <c r="C93" s="90" t="s">
        <v>503</v>
      </c>
      <c r="D93" s="91" t="s">
        <v>506</v>
      </c>
      <c r="E93" s="92" t="str">
        <f t="shared" si="2"/>
        <v>RO</v>
      </c>
      <c r="F93" s="93"/>
      <c r="G93" s="93"/>
      <c r="H93" s="91">
        <f t="shared" ref="H93:I93" si="25">+N($E93)*N(F93)</f>
        <v>0</v>
      </c>
      <c r="I93" s="91">
        <f t="shared" si="25"/>
        <v>0</v>
      </c>
      <c r="J93" s="91">
        <f t="shared" si="4"/>
        <v>0</v>
      </c>
      <c r="K93" s="93"/>
      <c r="L93" s="94"/>
      <c r="M93" s="95"/>
      <c r="N93" s="95"/>
      <c r="O93" s="95"/>
      <c r="P93" s="95"/>
      <c r="Q93" s="95"/>
      <c r="R93" s="95"/>
      <c r="S93" s="95"/>
      <c r="T93" s="95"/>
      <c r="U93" s="95"/>
      <c r="V93" s="95"/>
      <c r="W93" s="95"/>
      <c r="X93" s="95"/>
      <c r="Y93" s="95"/>
      <c r="Z93" s="95"/>
    </row>
    <row r="94" ht="15.75" hidden="1" customHeight="1">
      <c r="A94" s="90"/>
      <c r="B94" s="102"/>
      <c r="C94" s="90"/>
      <c r="D94" s="91"/>
      <c r="E94" s="92" t="str">
        <f t="shared" si="2"/>
        <v/>
      </c>
      <c r="F94" s="93"/>
      <c r="G94" s="93"/>
      <c r="H94" s="91">
        <f t="shared" ref="H94:I94" si="26">+N($E94)*N(F94)</f>
        <v>0</v>
      </c>
      <c r="I94" s="91">
        <f t="shared" si="26"/>
        <v>0</v>
      </c>
      <c r="J94" s="91">
        <f t="shared" si="4"/>
        <v>0</v>
      </c>
      <c r="K94" s="93"/>
      <c r="L94" s="94"/>
      <c r="M94" s="95"/>
      <c r="N94" s="95"/>
      <c r="O94" s="95"/>
      <c r="P94" s="95"/>
      <c r="Q94" s="95"/>
      <c r="R94" s="95"/>
      <c r="S94" s="95"/>
      <c r="T94" s="95"/>
      <c r="U94" s="95"/>
      <c r="V94" s="95"/>
      <c r="W94" s="95"/>
      <c r="X94" s="95"/>
      <c r="Y94" s="95"/>
      <c r="Z94" s="95"/>
    </row>
    <row r="95" ht="15.75" hidden="1" customHeight="1">
      <c r="A95" s="103" t="s">
        <v>171</v>
      </c>
      <c r="B95" s="102" t="s">
        <v>516</v>
      </c>
      <c r="C95" s="90"/>
      <c r="D95" s="91"/>
      <c r="E95" s="92" t="str">
        <f t="shared" si="2"/>
        <v/>
      </c>
      <c r="F95" s="93"/>
      <c r="G95" s="93"/>
      <c r="H95" s="91">
        <f t="shared" ref="H95:I95" si="27">+N($E95)*N(F95)</f>
        <v>0</v>
      </c>
      <c r="I95" s="91">
        <f t="shared" si="27"/>
        <v>0</v>
      </c>
      <c r="J95" s="91">
        <f t="shared" si="4"/>
        <v>0</v>
      </c>
      <c r="K95" s="93"/>
      <c r="L95" s="94"/>
      <c r="M95" s="95"/>
      <c r="N95" s="95"/>
      <c r="O95" s="95"/>
      <c r="P95" s="95"/>
      <c r="Q95" s="95"/>
      <c r="R95" s="95"/>
      <c r="S95" s="95"/>
      <c r="T95" s="95"/>
      <c r="U95" s="95"/>
      <c r="V95" s="95"/>
      <c r="W95" s="95"/>
      <c r="X95" s="95"/>
      <c r="Y95" s="95"/>
      <c r="Z95" s="95"/>
    </row>
    <row r="96" ht="15.75" hidden="1" customHeight="1">
      <c r="A96" s="90"/>
      <c r="B96" s="88" t="s">
        <v>517</v>
      </c>
      <c r="C96" s="90"/>
      <c r="D96" s="91"/>
      <c r="E96" s="92" t="str">
        <f t="shared" si="2"/>
        <v/>
      </c>
      <c r="F96" s="93"/>
      <c r="G96" s="93"/>
      <c r="H96" s="91">
        <f t="shared" ref="H96:I96" si="28">+N($E96)*N(F96)</f>
        <v>0</v>
      </c>
      <c r="I96" s="91">
        <f t="shared" si="28"/>
        <v>0</v>
      </c>
      <c r="J96" s="91">
        <f t="shared" si="4"/>
        <v>0</v>
      </c>
      <c r="K96" s="93"/>
      <c r="L96" s="94"/>
      <c r="M96" s="95"/>
      <c r="N96" s="95"/>
      <c r="O96" s="95"/>
      <c r="P96" s="95"/>
      <c r="Q96" s="95"/>
      <c r="R96" s="95"/>
      <c r="S96" s="95"/>
      <c r="T96" s="95"/>
      <c r="U96" s="95"/>
      <c r="V96" s="95"/>
      <c r="W96" s="95"/>
      <c r="X96" s="95"/>
      <c r="Y96" s="95"/>
      <c r="Z96" s="95"/>
    </row>
    <row r="97" ht="15.75" hidden="1" customHeight="1">
      <c r="A97" s="90"/>
      <c r="B97" s="102"/>
      <c r="C97" s="90"/>
      <c r="D97" s="91"/>
      <c r="E97" s="92" t="str">
        <f t="shared" si="2"/>
        <v/>
      </c>
      <c r="F97" s="93"/>
      <c r="G97" s="93"/>
      <c r="H97" s="91">
        <f t="shared" ref="H97:I97" si="29">+N($E97)*N(F97)</f>
        <v>0</v>
      </c>
      <c r="I97" s="91">
        <f t="shared" si="29"/>
        <v>0</v>
      </c>
      <c r="J97" s="91">
        <f t="shared" si="4"/>
        <v>0</v>
      </c>
      <c r="K97" s="93"/>
      <c r="L97" s="94"/>
      <c r="M97" s="95"/>
      <c r="N97" s="95"/>
      <c r="O97" s="95"/>
      <c r="P97" s="95"/>
      <c r="Q97" s="95"/>
      <c r="R97" s="95"/>
      <c r="S97" s="95"/>
      <c r="T97" s="95"/>
      <c r="U97" s="95"/>
      <c r="V97" s="95"/>
      <c r="W97" s="95"/>
      <c r="X97" s="95"/>
      <c r="Y97" s="95"/>
      <c r="Z97" s="95"/>
    </row>
    <row r="98" ht="15.75" hidden="1" customHeight="1">
      <c r="A98" s="108">
        <f>A93+0.01</f>
        <v>1.13</v>
      </c>
      <c r="B98" s="102" t="s">
        <v>518</v>
      </c>
      <c r="C98" s="90" t="s">
        <v>503</v>
      </c>
      <c r="D98" s="91" t="s">
        <v>506</v>
      </c>
      <c r="E98" s="92" t="str">
        <f t="shared" si="2"/>
        <v>RO</v>
      </c>
      <c r="F98" s="93"/>
      <c r="G98" s="93"/>
      <c r="H98" s="91">
        <f t="shared" ref="H98:I98" si="30">+N($E98)*N(F98)</f>
        <v>0</v>
      </c>
      <c r="I98" s="91">
        <f t="shared" si="30"/>
        <v>0</v>
      </c>
      <c r="J98" s="91">
        <f t="shared" si="4"/>
        <v>0</v>
      </c>
      <c r="K98" s="93"/>
      <c r="L98" s="94"/>
      <c r="M98" s="95"/>
      <c r="N98" s="95"/>
      <c r="O98" s="95"/>
      <c r="P98" s="95"/>
      <c r="Q98" s="95"/>
      <c r="R98" s="95"/>
      <c r="S98" s="95"/>
      <c r="T98" s="95"/>
      <c r="U98" s="95"/>
      <c r="V98" s="95"/>
      <c r="W98" s="95"/>
      <c r="X98" s="95"/>
      <c r="Y98" s="95"/>
      <c r="Z98" s="95"/>
    </row>
    <row r="99" ht="15.75" hidden="1" customHeight="1">
      <c r="A99" s="107"/>
      <c r="B99" s="102"/>
      <c r="C99" s="90"/>
      <c r="D99" s="91"/>
      <c r="E99" s="92" t="str">
        <f t="shared" si="2"/>
        <v/>
      </c>
      <c r="F99" s="93"/>
      <c r="G99" s="93"/>
      <c r="H99" s="91">
        <f t="shared" ref="H99:I99" si="31">+N($E99)*N(F99)</f>
        <v>0</v>
      </c>
      <c r="I99" s="91">
        <f t="shared" si="31"/>
        <v>0</v>
      </c>
      <c r="J99" s="91">
        <f t="shared" si="4"/>
        <v>0</v>
      </c>
      <c r="K99" s="93"/>
      <c r="L99" s="94"/>
      <c r="M99" s="95"/>
      <c r="N99" s="95"/>
      <c r="O99" s="95"/>
      <c r="P99" s="95"/>
      <c r="Q99" s="95"/>
      <c r="R99" s="95"/>
      <c r="S99" s="95"/>
      <c r="T99" s="95"/>
      <c r="U99" s="95"/>
      <c r="V99" s="95"/>
      <c r="W99" s="95"/>
      <c r="X99" s="95"/>
      <c r="Y99" s="95"/>
      <c r="Z99" s="95"/>
    </row>
    <row r="100" ht="15.75" hidden="1" customHeight="1">
      <c r="A100" s="108">
        <f>A98+0.01</f>
        <v>1.14</v>
      </c>
      <c r="B100" s="102" t="s">
        <v>519</v>
      </c>
      <c r="C100" s="90" t="s">
        <v>503</v>
      </c>
      <c r="D100" s="91" t="s">
        <v>506</v>
      </c>
      <c r="E100" s="92" t="str">
        <f t="shared" si="2"/>
        <v>RO</v>
      </c>
      <c r="F100" s="93"/>
      <c r="G100" s="93"/>
      <c r="H100" s="91">
        <f t="shared" ref="H100:I100" si="32">+N($E100)*N(F100)</f>
        <v>0</v>
      </c>
      <c r="I100" s="91">
        <f t="shared" si="32"/>
        <v>0</v>
      </c>
      <c r="J100" s="91">
        <f t="shared" si="4"/>
        <v>0</v>
      </c>
      <c r="K100" s="93"/>
      <c r="L100" s="94"/>
      <c r="M100" s="95"/>
      <c r="N100" s="95"/>
      <c r="O100" s="95"/>
      <c r="P100" s="95"/>
      <c r="Q100" s="95"/>
      <c r="R100" s="95"/>
      <c r="S100" s="95"/>
      <c r="T100" s="95"/>
      <c r="U100" s="95"/>
      <c r="V100" s="95"/>
      <c r="W100" s="95"/>
      <c r="X100" s="95"/>
      <c r="Y100" s="95"/>
      <c r="Z100" s="95"/>
    </row>
    <row r="101" ht="15.75" hidden="1" customHeight="1">
      <c r="A101" s="107"/>
      <c r="B101" s="102"/>
      <c r="C101" s="90"/>
      <c r="D101" s="91"/>
      <c r="E101" s="92" t="str">
        <f t="shared" si="2"/>
        <v/>
      </c>
      <c r="F101" s="93"/>
      <c r="G101" s="93"/>
      <c r="H101" s="91">
        <f t="shared" ref="H101:I101" si="33">+N($E101)*N(F101)</f>
        <v>0</v>
      </c>
      <c r="I101" s="91">
        <f t="shared" si="33"/>
        <v>0</v>
      </c>
      <c r="J101" s="91">
        <f t="shared" si="4"/>
        <v>0</v>
      </c>
      <c r="K101" s="93"/>
      <c r="L101" s="94"/>
      <c r="M101" s="95"/>
      <c r="N101" s="95"/>
      <c r="O101" s="95"/>
      <c r="P101" s="95"/>
      <c r="Q101" s="95"/>
      <c r="R101" s="95"/>
      <c r="S101" s="95"/>
      <c r="T101" s="95"/>
      <c r="U101" s="95"/>
      <c r="V101" s="95"/>
      <c r="W101" s="95"/>
      <c r="X101" s="95"/>
      <c r="Y101" s="95"/>
      <c r="Z101" s="95"/>
    </row>
    <row r="102" ht="15.75" hidden="1" customHeight="1">
      <c r="A102" s="108">
        <f>A100+0.01</f>
        <v>1.15</v>
      </c>
      <c r="B102" s="102" t="s">
        <v>520</v>
      </c>
      <c r="C102" s="90" t="s">
        <v>503</v>
      </c>
      <c r="D102" s="91" t="s">
        <v>506</v>
      </c>
      <c r="E102" s="92" t="str">
        <f t="shared" si="2"/>
        <v>RO</v>
      </c>
      <c r="F102" s="93"/>
      <c r="G102" s="93"/>
      <c r="H102" s="91">
        <f t="shared" ref="H102:I102" si="34">+N($E102)*N(F102)</f>
        <v>0</v>
      </c>
      <c r="I102" s="91">
        <f t="shared" si="34"/>
        <v>0</v>
      </c>
      <c r="J102" s="91">
        <f t="shared" si="4"/>
        <v>0</v>
      </c>
      <c r="K102" s="93"/>
      <c r="L102" s="94"/>
      <c r="M102" s="95"/>
      <c r="N102" s="95"/>
      <c r="O102" s="95"/>
      <c r="P102" s="95"/>
      <c r="Q102" s="95"/>
      <c r="R102" s="95"/>
      <c r="S102" s="95"/>
      <c r="T102" s="95"/>
      <c r="U102" s="95"/>
      <c r="V102" s="95"/>
      <c r="W102" s="95"/>
      <c r="X102" s="95"/>
      <c r="Y102" s="95"/>
      <c r="Z102" s="95"/>
    </row>
    <row r="103" ht="15.75" hidden="1" customHeight="1">
      <c r="A103" s="90"/>
      <c r="B103" s="102"/>
      <c r="C103" s="90"/>
      <c r="D103" s="91"/>
      <c r="E103" s="92" t="str">
        <f t="shared" si="2"/>
        <v/>
      </c>
      <c r="F103" s="93"/>
      <c r="G103" s="93"/>
      <c r="H103" s="91">
        <f t="shared" ref="H103:I103" si="35">+N($E103)*N(F103)</f>
        <v>0</v>
      </c>
      <c r="I103" s="91">
        <f t="shared" si="35"/>
        <v>0</v>
      </c>
      <c r="J103" s="91">
        <f t="shared" si="4"/>
        <v>0</v>
      </c>
      <c r="K103" s="93"/>
      <c r="L103" s="94"/>
      <c r="M103" s="95"/>
      <c r="N103" s="95"/>
      <c r="O103" s="95"/>
      <c r="P103" s="95"/>
      <c r="Q103" s="95"/>
      <c r="R103" s="95"/>
      <c r="S103" s="95"/>
      <c r="T103" s="95"/>
      <c r="U103" s="95"/>
      <c r="V103" s="95"/>
      <c r="W103" s="95"/>
      <c r="X103" s="95"/>
      <c r="Y103" s="95"/>
      <c r="Z103" s="95"/>
    </row>
    <row r="104" ht="15.75" hidden="1" customHeight="1">
      <c r="A104" s="108">
        <f>A102+0.01</f>
        <v>1.16</v>
      </c>
      <c r="B104" s="102" t="s">
        <v>521</v>
      </c>
      <c r="C104" s="90" t="s">
        <v>503</v>
      </c>
      <c r="D104" s="91" t="s">
        <v>506</v>
      </c>
      <c r="E104" s="92" t="str">
        <f t="shared" si="2"/>
        <v>RO</v>
      </c>
      <c r="F104" s="93"/>
      <c r="G104" s="93"/>
      <c r="H104" s="91">
        <f t="shared" ref="H104:I104" si="36">+N($E104)*N(F104)</f>
        <v>0</v>
      </c>
      <c r="I104" s="91">
        <f t="shared" si="36"/>
        <v>0</v>
      </c>
      <c r="J104" s="91">
        <f t="shared" si="4"/>
        <v>0</v>
      </c>
      <c r="K104" s="93"/>
      <c r="L104" s="94"/>
      <c r="M104" s="95"/>
      <c r="N104" s="95"/>
      <c r="O104" s="95"/>
      <c r="P104" s="95"/>
      <c r="Q104" s="95"/>
      <c r="R104" s="95"/>
      <c r="S104" s="95"/>
      <c r="T104" s="95"/>
      <c r="U104" s="95"/>
      <c r="V104" s="95"/>
      <c r="W104" s="95"/>
      <c r="X104" s="95"/>
      <c r="Y104" s="95"/>
      <c r="Z104" s="95"/>
    </row>
    <row r="105" ht="15.75" hidden="1" customHeight="1">
      <c r="A105" s="90"/>
      <c r="B105" s="102"/>
      <c r="C105" s="90"/>
      <c r="D105" s="91"/>
      <c r="E105" s="92" t="str">
        <f t="shared" si="2"/>
        <v/>
      </c>
      <c r="F105" s="93"/>
      <c r="G105" s="93"/>
      <c r="H105" s="91">
        <f t="shared" ref="H105:I105" si="37">+N($E105)*N(F105)</f>
        <v>0</v>
      </c>
      <c r="I105" s="91">
        <f t="shared" si="37"/>
        <v>0</v>
      </c>
      <c r="J105" s="91">
        <f t="shared" si="4"/>
        <v>0</v>
      </c>
      <c r="K105" s="93"/>
      <c r="L105" s="94"/>
      <c r="M105" s="95"/>
      <c r="N105" s="95"/>
      <c r="O105" s="95"/>
      <c r="P105" s="95"/>
      <c r="Q105" s="95"/>
      <c r="R105" s="95"/>
      <c r="S105" s="95"/>
      <c r="T105" s="95"/>
      <c r="U105" s="95"/>
      <c r="V105" s="95"/>
      <c r="W105" s="95"/>
      <c r="X105" s="95"/>
      <c r="Y105" s="95"/>
      <c r="Z105" s="95"/>
    </row>
    <row r="106" ht="15.75" hidden="1" customHeight="1">
      <c r="A106" s="108">
        <f>A104+0.01</f>
        <v>1.17</v>
      </c>
      <c r="B106" s="102" t="s">
        <v>522</v>
      </c>
      <c r="C106" s="90" t="s">
        <v>503</v>
      </c>
      <c r="D106" s="91" t="s">
        <v>506</v>
      </c>
      <c r="E106" s="92" t="str">
        <f t="shared" si="2"/>
        <v>RO</v>
      </c>
      <c r="F106" s="93"/>
      <c r="G106" s="93"/>
      <c r="H106" s="91">
        <f t="shared" ref="H106:I106" si="38">+N($E106)*N(F106)</f>
        <v>0</v>
      </c>
      <c r="I106" s="91">
        <f t="shared" si="38"/>
        <v>0</v>
      </c>
      <c r="J106" s="91">
        <f t="shared" si="4"/>
        <v>0</v>
      </c>
      <c r="K106" s="93"/>
      <c r="L106" s="94"/>
      <c r="M106" s="95"/>
      <c r="N106" s="95"/>
      <c r="O106" s="95"/>
      <c r="P106" s="95"/>
      <c r="Q106" s="95"/>
      <c r="R106" s="95"/>
      <c r="S106" s="95"/>
      <c r="T106" s="95"/>
      <c r="U106" s="95"/>
      <c r="V106" s="95"/>
      <c r="W106" s="95"/>
      <c r="X106" s="95"/>
      <c r="Y106" s="95"/>
      <c r="Z106" s="95"/>
    </row>
    <row r="107" ht="15.75" hidden="1" customHeight="1">
      <c r="A107" s="90"/>
      <c r="B107" s="102"/>
      <c r="C107" s="90"/>
      <c r="D107" s="91"/>
      <c r="E107" s="92" t="str">
        <f t="shared" si="2"/>
        <v/>
      </c>
      <c r="F107" s="93"/>
      <c r="G107" s="93"/>
      <c r="H107" s="91">
        <f t="shared" ref="H107:I107" si="39">+N($E107)*N(F107)</f>
        <v>0</v>
      </c>
      <c r="I107" s="91">
        <f t="shared" si="39"/>
        <v>0</v>
      </c>
      <c r="J107" s="91">
        <f t="shared" si="4"/>
        <v>0</v>
      </c>
      <c r="K107" s="93"/>
      <c r="L107" s="94"/>
      <c r="M107" s="95"/>
      <c r="N107" s="95"/>
      <c r="O107" s="95"/>
      <c r="P107" s="95"/>
      <c r="Q107" s="95"/>
      <c r="R107" s="95"/>
      <c r="S107" s="95"/>
      <c r="T107" s="95"/>
      <c r="U107" s="95"/>
      <c r="V107" s="95"/>
      <c r="W107" s="95"/>
      <c r="X107" s="95"/>
      <c r="Y107" s="95"/>
      <c r="Z107" s="95"/>
    </row>
    <row r="108" ht="15.75" hidden="1" customHeight="1">
      <c r="A108" s="108">
        <f>A106+0.01</f>
        <v>1.18</v>
      </c>
      <c r="B108" s="102" t="s">
        <v>523</v>
      </c>
      <c r="C108" s="90" t="s">
        <v>503</v>
      </c>
      <c r="D108" s="91" t="s">
        <v>506</v>
      </c>
      <c r="E108" s="92" t="str">
        <f t="shared" si="2"/>
        <v>RO</v>
      </c>
      <c r="F108" s="93"/>
      <c r="G108" s="93"/>
      <c r="H108" s="91">
        <f t="shared" ref="H108:I108" si="40">+N($E108)*N(F108)</f>
        <v>0</v>
      </c>
      <c r="I108" s="91">
        <f t="shared" si="40"/>
        <v>0</v>
      </c>
      <c r="J108" s="91">
        <f t="shared" si="4"/>
        <v>0</v>
      </c>
      <c r="K108" s="93"/>
      <c r="L108" s="94"/>
      <c r="M108" s="95"/>
      <c r="N108" s="95"/>
      <c r="O108" s="95"/>
      <c r="P108" s="95"/>
      <c r="Q108" s="95"/>
      <c r="R108" s="95"/>
      <c r="S108" s="95"/>
      <c r="T108" s="95"/>
      <c r="U108" s="95"/>
      <c r="V108" s="95"/>
      <c r="W108" s="95"/>
      <c r="X108" s="95"/>
      <c r="Y108" s="95"/>
      <c r="Z108" s="95"/>
    </row>
    <row r="109" ht="15.75" hidden="1" customHeight="1">
      <c r="A109" s="90"/>
      <c r="B109" s="102"/>
      <c r="C109" s="90"/>
      <c r="D109" s="91"/>
      <c r="E109" s="92" t="str">
        <f t="shared" si="2"/>
        <v/>
      </c>
      <c r="F109" s="93"/>
      <c r="G109" s="93"/>
      <c r="H109" s="91">
        <f t="shared" ref="H109:I109" si="41">+N($E109)*N(F109)</f>
        <v>0</v>
      </c>
      <c r="I109" s="91">
        <f t="shared" si="41"/>
        <v>0</v>
      </c>
      <c r="J109" s="91">
        <f t="shared" si="4"/>
        <v>0</v>
      </c>
      <c r="K109" s="93"/>
      <c r="L109" s="94"/>
      <c r="M109" s="95"/>
      <c r="N109" s="95"/>
      <c r="O109" s="95"/>
      <c r="P109" s="95"/>
      <c r="Q109" s="95"/>
      <c r="R109" s="95"/>
      <c r="S109" s="95"/>
      <c r="T109" s="95"/>
      <c r="U109" s="95"/>
      <c r="V109" s="95"/>
      <c r="W109" s="95"/>
      <c r="X109" s="95"/>
      <c r="Y109" s="95"/>
      <c r="Z109" s="95"/>
    </row>
    <row r="110" ht="15.75" hidden="1" customHeight="1">
      <c r="A110" s="108">
        <f>A108+0.01</f>
        <v>1.19</v>
      </c>
      <c r="B110" s="102" t="s">
        <v>524</v>
      </c>
      <c r="C110" s="90" t="s">
        <v>503</v>
      </c>
      <c r="D110" s="91" t="s">
        <v>506</v>
      </c>
      <c r="E110" s="92" t="str">
        <f t="shared" si="2"/>
        <v>RO</v>
      </c>
      <c r="F110" s="93"/>
      <c r="G110" s="93"/>
      <c r="H110" s="91">
        <f t="shared" ref="H110:I110" si="42">+N($E110)*N(F110)</f>
        <v>0</v>
      </c>
      <c r="I110" s="91">
        <f t="shared" si="42"/>
        <v>0</v>
      </c>
      <c r="J110" s="91">
        <f t="shared" si="4"/>
        <v>0</v>
      </c>
      <c r="K110" s="93"/>
      <c r="L110" s="94"/>
      <c r="M110" s="95"/>
      <c r="N110" s="95"/>
      <c r="O110" s="95"/>
      <c r="P110" s="95"/>
      <c r="Q110" s="95"/>
      <c r="R110" s="95"/>
      <c r="S110" s="95"/>
      <c r="T110" s="95"/>
      <c r="U110" s="95"/>
      <c r="V110" s="95"/>
      <c r="W110" s="95"/>
      <c r="X110" s="95"/>
      <c r="Y110" s="95"/>
      <c r="Z110" s="95"/>
    </row>
    <row r="111" ht="15.75" hidden="1" customHeight="1">
      <c r="A111" s="90"/>
      <c r="B111" s="102"/>
      <c r="C111" s="90"/>
      <c r="D111" s="91"/>
      <c r="E111" s="92" t="str">
        <f t="shared" si="2"/>
        <v/>
      </c>
      <c r="F111" s="93"/>
      <c r="G111" s="93"/>
      <c r="H111" s="91">
        <f t="shared" ref="H111:I111" si="43">+N($E111)*N(F111)</f>
        <v>0</v>
      </c>
      <c r="I111" s="91">
        <f t="shared" si="43"/>
        <v>0</v>
      </c>
      <c r="J111" s="91">
        <f t="shared" si="4"/>
        <v>0</v>
      </c>
      <c r="K111" s="93"/>
      <c r="L111" s="94"/>
      <c r="M111" s="95"/>
      <c r="N111" s="95"/>
      <c r="O111" s="95"/>
      <c r="P111" s="95"/>
      <c r="Q111" s="95"/>
      <c r="R111" s="95"/>
      <c r="S111" s="95"/>
      <c r="T111" s="95"/>
      <c r="U111" s="95"/>
      <c r="V111" s="95"/>
      <c r="W111" s="95"/>
      <c r="X111" s="95"/>
      <c r="Y111" s="95"/>
      <c r="Z111" s="95"/>
    </row>
    <row r="112" ht="15.75" hidden="1" customHeight="1">
      <c r="A112" s="108">
        <f>A110+0.01</f>
        <v>1.2</v>
      </c>
      <c r="B112" s="102" t="s">
        <v>525</v>
      </c>
      <c r="C112" s="90" t="s">
        <v>503</v>
      </c>
      <c r="D112" s="91" t="s">
        <v>506</v>
      </c>
      <c r="E112" s="92" t="str">
        <f t="shared" si="2"/>
        <v>RO</v>
      </c>
      <c r="F112" s="93"/>
      <c r="G112" s="93"/>
      <c r="H112" s="91">
        <f t="shared" ref="H112:I112" si="44">+N($E112)*N(F112)</f>
        <v>0</v>
      </c>
      <c r="I112" s="91">
        <f t="shared" si="44"/>
        <v>0</v>
      </c>
      <c r="J112" s="91">
        <f t="shared" si="4"/>
        <v>0</v>
      </c>
      <c r="K112" s="93"/>
      <c r="L112" s="94"/>
      <c r="M112" s="95"/>
      <c r="N112" s="95"/>
      <c r="O112" s="95"/>
      <c r="P112" s="95"/>
      <c r="Q112" s="95"/>
      <c r="R112" s="95"/>
      <c r="S112" s="95"/>
      <c r="T112" s="95"/>
      <c r="U112" s="95"/>
      <c r="V112" s="95"/>
      <c r="W112" s="95"/>
      <c r="X112" s="95"/>
      <c r="Y112" s="95"/>
      <c r="Z112" s="95"/>
    </row>
    <row r="113" ht="15.75" hidden="1" customHeight="1">
      <c r="A113" s="90"/>
      <c r="B113" s="102"/>
      <c r="C113" s="90"/>
      <c r="D113" s="91"/>
      <c r="E113" s="92" t="str">
        <f t="shared" si="2"/>
        <v/>
      </c>
      <c r="F113" s="93"/>
      <c r="G113" s="93"/>
      <c r="H113" s="91">
        <f t="shared" ref="H113:I113" si="45">+N($E113)*N(F113)</f>
        <v>0</v>
      </c>
      <c r="I113" s="91">
        <f t="shared" si="45"/>
        <v>0</v>
      </c>
      <c r="J113" s="91">
        <f t="shared" si="4"/>
        <v>0</v>
      </c>
      <c r="K113" s="93"/>
      <c r="L113" s="94"/>
      <c r="M113" s="95"/>
      <c r="N113" s="95"/>
      <c r="O113" s="95"/>
      <c r="P113" s="95"/>
      <c r="Q113" s="95"/>
      <c r="R113" s="95"/>
      <c r="S113" s="95"/>
      <c r="T113" s="95"/>
      <c r="U113" s="95"/>
      <c r="V113" s="95"/>
      <c r="W113" s="95"/>
      <c r="X113" s="95"/>
      <c r="Y113" s="95"/>
      <c r="Z113" s="95"/>
    </row>
    <row r="114" ht="15.75" hidden="1" customHeight="1">
      <c r="A114" s="108">
        <f>A112+0.01</f>
        <v>1.21</v>
      </c>
      <c r="B114" s="102" t="s">
        <v>526</v>
      </c>
      <c r="C114" s="90" t="s">
        <v>503</v>
      </c>
      <c r="D114" s="91" t="s">
        <v>506</v>
      </c>
      <c r="E114" s="92" t="str">
        <f t="shared" si="2"/>
        <v>RO</v>
      </c>
      <c r="F114" s="93"/>
      <c r="G114" s="93"/>
      <c r="H114" s="91">
        <f t="shared" ref="H114:I114" si="46">+N($E114)*N(F114)</f>
        <v>0</v>
      </c>
      <c r="I114" s="91">
        <f t="shared" si="46"/>
        <v>0</v>
      </c>
      <c r="J114" s="91">
        <f t="shared" si="4"/>
        <v>0</v>
      </c>
      <c r="K114" s="93"/>
      <c r="L114" s="94"/>
      <c r="M114" s="95"/>
      <c r="N114" s="95"/>
      <c r="O114" s="95"/>
      <c r="P114" s="95"/>
      <c r="Q114" s="95"/>
      <c r="R114" s="95"/>
      <c r="S114" s="95"/>
      <c r="T114" s="95"/>
      <c r="U114" s="95"/>
      <c r="V114" s="95"/>
      <c r="W114" s="95"/>
      <c r="X114" s="95"/>
      <c r="Y114" s="95"/>
      <c r="Z114" s="95"/>
    </row>
    <row r="115" ht="15.75" hidden="1" customHeight="1">
      <c r="A115" s="90"/>
      <c r="B115" s="102"/>
      <c r="C115" s="90"/>
      <c r="D115" s="91"/>
      <c r="E115" s="92" t="str">
        <f t="shared" si="2"/>
        <v/>
      </c>
      <c r="F115" s="93"/>
      <c r="G115" s="93"/>
      <c r="H115" s="91">
        <f t="shared" ref="H115:I115" si="47">+N($E115)*N(F115)</f>
        <v>0</v>
      </c>
      <c r="I115" s="91">
        <f t="shared" si="47"/>
        <v>0</v>
      </c>
      <c r="J115" s="91">
        <f t="shared" si="4"/>
        <v>0</v>
      </c>
      <c r="K115" s="93"/>
      <c r="L115" s="94"/>
      <c r="M115" s="95"/>
      <c r="N115" s="95"/>
      <c r="O115" s="95"/>
      <c r="P115" s="95"/>
      <c r="Q115" s="95"/>
      <c r="R115" s="95"/>
      <c r="S115" s="95"/>
      <c r="T115" s="95"/>
      <c r="U115" s="95"/>
      <c r="V115" s="95"/>
      <c r="W115" s="95"/>
      <c r="X115" s="95"/>
      <c r="Y115" s="95"/>
      <c r="Z115" s="95"/>
    </row>
    <row r="116" ht="15.75" hidden="1" customHeight="1">
      <c r="A116" s="108">
        <f>A114+0.01</f>
        <v>1.22</v>
      </c>
      <c r="B116" s="102" t="s">
        <v>527</v>
      </c>
      <c r="C116" s="90" t="s">
        <v>503</v>
      </c>
      <c r="D116" s="91" t="s">
        <v>506</v>
      </c>
      <c r="E116" s="92" t="str">
        <f t="shared" si="2"/>
        <v>RO</v>
      </c>
      <c r="F116" s="93"/>
      <c r="G116" s="93"/>
      <c r="H116" s="91">
        <f t="shared" ref="H116:I116" si="48">+N($E116)*N(F116)</f>
        <v>0</v>
      </c>
      <c r="I116" s="91">
        <f t="shared" si="48"/>
        <v>0</v>
      </c>
      <c r="J116" s="91">
        <f t="shared" si="4"/>
        <v>0</v>
      </c>
      <c r="K116" s="93"/>
      <c r="L116" s="94"/>
      <c r="M116" s="95"/>
      <c r="N116" s="95"/>
      <c r="O116" s="95"/>
      <c r="P116" s="95"/>
      <c r="Q116" s="95"/>
      <c r="R116" s="95"/>
      <c r="S116" s="95"/>
      <c r="T116" s="95"/>
      <c r="U116" s="95"/>
      <c r="V116" s="95"/>
      <c r="W116" s="95"/>
      <c r="X116" s="95"/>
      <c r="Y116" s="95"/>
      <c r="Z116" s="95"/>
    </row>
    <row r="117" ht="15.75" hidden="1" customHeight="1">
      <c r="A117" s="90"/>
      <c r="B117" s="102"/>
      <c r="C117" s="90"/>
      <c r="D117" s="91"/>
      <c r="E117" s="92" t="str">
        <f t="shared" si="2"/>
        <v/>
      </c>
      <c r="F117" s="93"/>
      <c r="G117" s="93"/>
      <c r="H117" s="91">
        <f t="shared" ref="H117:I117" si="49">+N($E117)*N(F117)</f>
        <v>0</v>
      </c>
      <c r="I117" s="91">
        <f t="shared" si="49"/>
        <v>0</v>
      </c>
      <c r="J117" s="91">
        <f t="shared" si="4"/>
        <v>0</v>
      </c>
      <c r="K117" s="93"/>
      <c r="L117" s="94"/>
      <c r="M117" s="95"/>
      <c r="N117" s="95"/>
      <c r="O117" s="95"/>
      <c r="P117" s="95"/>
      <c r="Q117" s="95"/>
      <c r="R117" s="95"/>
      <c r="S117" s="95"/>
      <c r="T117" s="95"/>
      <c r="U117" s="95"/>
      <c r="V117" s="95"/>
      <c r="W117" s="95"/>
      <c r="X117" s="95"/>
      <c r="Y117" s="95"/>
      <c r="Z117" s="95"/>
    </row>
    <row r="118" ht="15.75" hidden="1" customHeight="1">
      <c r="A118" s="90"/>
      <c r="B118" s="88" t="s">
        <v>528</v>
      </c>
      <c r="C118" s="90"/>
      <c r="D118" s="91"/>
      <c r="E118" s="92" t="str">
        <f t="shared" si="2"/>
        <v/>
      </c>
      <c r="F118" s="93"/>
      <c r="G118" s="93"/>
      <c r="H118" s="91">
        <f t="shared" ref="H118:I118" si="50">+N($E118)*N(F118)</f>
        <v>0</v>
      </c>
      <c r="I118" s="91">
        <f t="shared" si="50"/>
        <v>0</v>
      </c>
      <c r="J118" s="91">
        <f t="shared" si="4"/>
        <v>0</v>
      </c>
      <c r="K118" s="93"/>
      <c r="L118" s="94"/>
      <c r="M118" s="95"/>
      <c r="N118" s="95"/>
      <c r="O118" s="95"/>
      <c r="P118" s="95"/>
      <c r="Q118" s="95"/>
      <c r="R118" s="95"/>
      <c r="S118" s="95"/>
      <c r="T118" s="95"/>
      <c r="U118" s="95"/>
      <c r="V118" s="95"/>
      <c r="W118" s="95"/>
      <c r="X118" s="95"/>
      <c r="Y118" s="95"/>
      <c r="Z118" s="95"/>
    </row>
    <row r="119" ht="15.75" hidden="1" customHeight="1">
      <c r="A119" s="90"/>
      <c r="B119" s="102"/>
      <c r="C119" s="90"/>
      <c r="D119" s="91"/>
      <c r="E119" s="92" t="str">
        <f t="shared" si="2"/>
        <v/>
      </c>
      <c r="F119" s="93"/>
      <c r="G119" s="93"/>
      <c r="H119" s="91">
        <f t="shared" ref="H119:I119" si="51">+N($E119)*N(F119)</f>
        <v>0</v>
      </c>
      <c r="I119" s="91">
        <f t="shared" si="51"/>
        <v>0</v>
      </c>
      <c r="J119" s="91">
        <f t="shared" si="4"/>
        <v>0</v>
      </c>
      <c r="K119" s="93"/>
      <c r="L119" s="94"/>
      <c r="M119" s="95"/>
      <c r="N119" s="95"/>
      <c r="O119" s="95"/>
      <c r="P119" s="95"/>
      <c r="Q119" s="95"/>
      <c r="R119" s="95"/>
      <c r="S119" s="95"/>
      <c r="T119" s="95"/>
      <c r="U119" s="95"/>
      <c r="V119" s="95"/>
      <c r="W119" s="95"/>
      <c r="X119" s="95"/>
      <c r="Y119" s="95"/>
      <c r="Z119" s="95"/>
    </row>
    <row r="120" ht="15.75" hidden="1" customHeight="1">
      <c r="A120" s="108">
        <f>A116+0.01</f>
        <v>1.23</v>
      </c>
      <c r="B120" s="102" t="s">
        <v>518</v>
      </c>
      <c r="C120" s="90" t="s">
        <v>503</v>
      </c>
      <c r="D120" s="91" t="s">
        <v>506</v>
      </c>
      <c r="E120" s="92" t="str">
        <f t="shared" si="2"/>
        <v>RO</v>
      </c>
      <c r="F120" s="93"/>
      <c r="G120" s="93"/>
      <c r="H120" s="91">
        <f t="shared" ref="H120:I120" si="52">+N($E120)*N(F120)</f>
        <v>0</v>
      </c>
      <c r="I120" s="91">
        <f t="shared" si="52"/>
        <v>0</v>
      </c>
      <c r="J120" s="91">
        <f t="shared" si="4"/>
        <v>0</v>
      </c>
      <c r="K120" s="93"/>
      <c r="L120" s="94"/>
      <c r="M120" s="95"/>
      <c r="N120" s="95"/>
      <c r="O120" s="95"/>
      <c r="P120" s="95"/>
      <c r="Q120" s="95"/>
      <c r="R120" s="95"/>
      <c r="S120" s="95"/>
      <c r="T120" s="95"/>
      <c r="U120" s="95"/>
      <c r="V120" s="95"/>
      <c r="W120" s="95"/>
      <c r="X120" s="95"/>
      <c r="Y120" s="95"/>
      <c r="Z120" s="95"/>
    </row>
    <row r="121" ht="15.75" hidden="1" customHeight="1">
      <c r="A121" s="90"/>
      <c r="B121" s="102"/>
      <c r="C121" s="90"/>
      <c r="D121" s="91"/>
      <c r="E121" s="92" t="str">
        <f t="shared" si="2"/>
        <v/>
      </c>
      <c r="F121" s="93"/>
      <c r="G121" s="93"/>
      <c r="H121" s="91">
        <f t="shared" ref="H121:I121" si="53">+N($E121)*N(F121)</f>
        <v>0</v>
      </c>
      <c r="I121" s="91">
        <f t="shared" si="53"/>
        <v>0</v>
      </c>
      <c r="J121" s="91">
        <f t="shared" si="4"/>
        <v>0</v>
      </c>
      <c r="K121" s="93"/>
      <c r="L121" s="94"/>
      <c r="M121" s="95"/>
      <c r="N121" s="95"/>
      <c r="O121" s="95"/>
      <c r="P121" s="95"/>
      <c r="Q121" s="95"/>
      <c r="R121" s="95"/>
      <c r="S121" s="95"/>
      <c r="T121" s="95"/>
      <c r="U121" s="95"/>
      <c r="V121" s="95"/>
      <c r="W121" s="95"/>
      <c r="X121" s="95"/>
      <c r="Y121" s="95"/>
      <c r="Z121" s="95"/>
    </row>
    <row r="122" ht="15.75" hidden="1" customHeight="1">
      <c r="A122" s="108">
        <f>A120+0.01</f>
        <v>1.24</v>
      </c>
      <c r="B122" s="102" t="s">
        <v>519</v>
      </c>
      <c r="C122" s="90" t="s">
        <v>503</v>
      </c>
      <c r="D122" s="91" t="s">
        <v>506</v>
      </c>
      <c r="E122" s="92" t="str">
        <f t="shared" si="2"/>
        <v>RO</v>
      </c>
      <c r="F122" s="93"/>
      <c r="G122" s="93"/>
      <c r="H122" s="91">
        <f t="shared" ref="H122:I122" si="54">+N($E122)*N(F122)</f>
        <v>0</v>
      </c>
      <c r="I122" s="91">
        <f t="shared" si="54"/>
        <v>0</v>
      </c>
      <c r="J122" s="91">
        <f t="shared" si="4"/>
        <v>0</v>
      </c>
      <c r="K122" s="93"/>
      <c r="L122" s="94"/>
      <c r="M122" s="95"/>
      <c r="N122" s="95"/>
      <c r="O122" s="95"/>
      <c r="P122" s="95"/>
      <c r="Q122" s="95"/>
      <c r="R122" s="95"/>
      <c r="S122" s="95"/>
      <c r="T122" s="95"/>
      <c r="U122" s="95"/>
      <c r="V122" s="95"/>
      <c r="W122" s="95"/>
      <c r="X122" s="95"/>
      <c r="Y122" s="95"/>
      <c r="Z122" s="95"/>
    </row>
    <row r="123" ht="15.75" hidden="1" customHeight="1">
      <c r="A123" s="90"/>
      <c r="B123" s="102"/>
      <c r="C123" s="90"/>
      <c r="D123" s="91"/>
      <c r="E123" s="92" t="str">
        <f t="shared" si="2"/>
        <v/>
      </c>
      <c r="F123" s="93"/>
      <c r="G123" s="93"/>
      <c r="H123" s="91">
        <f t="shared" ref="H123:I123" si="55">+N($E123)*N(F123)</f>
        <v>0</v>
      </c>
      <c r="I123" s="91">
        <f t="shared" si="55"/>
        <v>0</v>
      </c>
      <c r="J123" s="91">
        <f t="shared" si="4"/>
        <v>0</v>
      </c>
      <c r="K123" s="93"/>
      <c r="L123" s="94"/>
      <c r="M123" s="95"/>
      <c r="N123" s="95"/>
      <c r="O123" s="95"/>
      <c r="P123" s="95"/>
      <c r="Q123" s="95"/>
      <c r="R123" s="95"/>
      <c r="S123" s="95"/>
      <c r="T123" s="95"/>
      <c r="U123" s="95"/>
      <c r="V123" s="95"/>
      <c r="W123" s="95"/>
      <c r="X123" s="95"/>
      <c r="Y123" s="95"/>
      <c r="Z123" s="95"/>
    </row>
    <row r="124" ht="15.75" hidden="1" customHeight="1">
      <c r="A124" s="108">
        <f>A122+0.01</f>
        <v>1.25</v>
      </c>
      <c r="B124" s="102" t="s">
        <v>520</v>
      </c>
      <c r="C124" s="90" t="s">
        <v>503</v>
      </c>
      <c r="D124" s="91" t="s">
        <v>506</v>
      </c>
      <c r="E124" s="92" t="str">
        <f t="shared" si="2"/>
        <v>RO</v>
      </c>
      <c r="F124" s="93"/>
      <c r="G124" s="93"/>
      <c r="H124" s="91">
        <f t="shared" ref="H124:I124" si="56">+N($E124)*N(F124)</f>
        <v>0</v>
      </c>
      <c r="I124" s="91">
        <f t="shared" si="56"/>
        <v>0</v>
      </c>
      <c r="J124" s="91">
        <f t="shared" si="4"/>
        <v>0</v>
      </c>
      <c r="K124" s="93"/>
      <c r="L124" s="94"/>
      <c r="M124" s="95"/>
      <c r="N124" s="95"/>
      <c r="O124" s="95"/>
      <c r="P124" s="95"/>
      <c r="Q124" s="95"/>
      <c r="R124" s="95"/>
      <c r="S124" s="95"/>
      <c r="T124" s="95"/>
      <c r="U124" s="95"/>
      <c r="V124" s="95"/>
      <c r="W124" s="95"/>
      <c r="X124" s="95"/>
      <c r="Y124" s="95"/>
      <c r="Z124" s="95"/>
    </row>
    <row r="125" ht="15.75" hidden="1" customHeight="1">
      <c r="A125" s="90"/>
      <c r="B125" s="102"/>
      <c r="C125" s="90"/>
      <c r="D125" s="91"/>
      <c r="E125" s="92" t="str">
        <f t="shared" si="2"/>
        <v/>
      </c>
      <c r="F125" s="93"/>
      <c r="G125" s="93"/>
      <c r="H125" s="91">
        <f t="shared" ref="H125:I125" si="57">+N($E125)*N(F125)</f>
        <v>0</v>
      </c>
      <c r="I125" s="91">
        <f t="shared" si="57"/>
        <v>0</v>
      </c>
      <c r="J125" s="91">
        <f t="shared" si="4"/>
        <v>0</v>
      </c>
      <c r="K125" s="93"/>
      <c r="L125" s="94"/>
      <c r="M125" s="95"/>
      <c r="N125" s="95"/>
      <c r="O125" s="95"/>
      <c r="P125" s="95"/>
      <c r="Q125" s="95"/>
      <c r="R125" s="95"/>
      <c r="S125" s="95"/>
      <c r="T125" s="95"/>
      <c r="U125" s="95"/>
      <c r="V125" s="95"/>
      <c r="W125" s="95"/>
      <c r="X125" s="95"/>
      <c r="Y125" s="95"/>
      <c r="Z125" s="95"/>
    </row>
    <row r="126" ht="15.75" hidden="1" customHeight="1">
      <c r="A126" s="108">
        <f>A124+0.01</f>
        <v>1.26</v>
      </c>
      <c r="B126" s="102" t="s">
        <v>521</v>
      </c>
      <c r="C126" s="90" t="s">
        <v>503</v>
      </c>
      <c r="D126" s="91" t="s">
        <v>506</v>
      </c>
      <c r="E126" s="92" t="str">
        <f t="shared" si="2"/>
        <v>RO</v>
      </c>
      <c r="F126" s="93"/>
      <c r="G126" s="93"/>
      <c r="H126" s="91">
        <f t="shared" ref="H126:I126" si="58">+N($E126)*N(F126)</f>
        <v>0</v>
      </c>
      <c r="I126" s="91">
        <f t="shared" si="58"/>
        <v>0</v>
      </c>
      <c r="J126" s="91">
        <f t="shared" si="4"/>
        <v>0</v>
      </c>
      <c r="K126" s="93"/>
      <c r="L126" s="94"/>
      <c r="M126" s="95"/>
      <c r="N126" s="95"/>
      <c r="O126" s="95"/>
      <c r="P126" s="95"/>
      <c r="Q126" s="95"/>
      <c r="R126" s="95"/>
      <c r="S126" s="95"/>
      <c r="T126" s="95"/>
      <c r="U126" s="95"/>
      <c r="V126" s="95"/>
      <c r="W126" s="95"/>
      <c r="X126" s="95"/>
      <c r="Y126" s="95"/>
      <c r="Z126" s="95"/>
    </row>
    <row r="127" ht="15.75" hidden="1" customHeight="1">
      <c r="A127" s="90"/>
      <c r="B127" s="102"/>
      <c r="C127" s="90"/>
      <c r="D127" s="91"/>
      <c r="E127" s="92" t="str">
        <f t="shared" si="2"/>
        <v/>
      </c>
      <c r="F127" s="93"/>
      <c r="G127" s="93"/>
      <c r="H127" s="91">
        <f t="shared" ref="H127:I127" si="59">+N($E127)*N(F127)</f>
        <v>0</v>
      </c>
      <c r="I127" s="91">
        <f t="shared" si="59"/>
        <v>0</v>
      </c>
      <c r="J127" s="91">
        <f t="shared" si="4"/>
        <v>0</v>
      </c>
      <c r="K127" s="93"/>
      <c r="L127" s="94"/>
      <c r="M127" s="95"/>
      <c r="N127" s="95"/>
      <c r="O127" s="95"/>
      <c r="P127" s="95"/>
      <c r="Q127" s="95"/>
      <c r="R127" s="95"/>
      <c r="S127" s="95"/>
      <c r="T127" s="95"/>
      <c r="U127" s="95"/>
      <c r="V127" s="95"/>
      <c r="W127" s="95"/>
      <c r="X127" s="95"/>
      <c r="Y127" s="95"/>
      <c r="Z127" s="95"/>
    </row>
    <row r="128" ht="15.75" hidden="1" customHeight="1">
      <c r="A128" s="108">
        <f>A126+0.01</f>
        <v>1.27</v>
      </c>
      <c r="B128" s="102" t="s">
        <v>522</v>
      </c>
      <c r="C128" s="90" t="s">
        <v>503</v>
      </c>
      <c r="D128" s="91" t="s">
        <v>506</v>
      </c>
      <c r="E128" s="92" t="str">
        <f t="shared" si="2"/>
        <v>RO</v>
      </c>
      <c r="F128" s="93"/>
      <c r="G128" s="93"/>
      <c r="H128" s="91">
        <f t="shared" ref="H128:I128" si="60">+N($E128)*N(F128)</f>
        <v>0</v>
      </c>
      <c r="I128" s="91">
        <f t="shared" si="60"/>
        <v>0</v>
      </c>
      <c r="J128" s="91">
        <f t="shared" si="4"/>
        <v>0</v>
      </c>
      <c r="K128" s="93"/>
      <c r="L128" s="94"/>
      <c r="M128" s="95"/>
      <c r="N128" s="95"/>
      <c r="O128" s="95"/>
      <c r="P128" s="95"/>
      <c r="Q128" s="95"/>
      <c r="R128" s="95"/>
      <c r="S128" s="95"/>
      <c r="T128" s="95"/>
      <c r="U128" s="95"/>
      <c r="V128" s="95"/>
      <c r="W128" s="95"/>
      <c r="X128" s="95"/>
      <c r="Y128" s="95"/>
      <c r="Z128" s="95"/>
    </row>
    <row r="129" ht="15.75" hidden="1" customHeight="1">
      <c r="A129" s="90"/>
      <c r="B129" s="102"/>
      <c r="C129" s="90"/>
      <c r="D129" s="91"/>
      <c r="E129" s="92" t="str">
        <f t="shared" si="2"/>
        <v/>
      </c>
      <c r="F129" s="93"/>
      <c r="G129" s="93"/>
      <c r="H129" s="91">
        <f t="shared" ref="H129:I129" si="61">+N($E129)*N(F129)</f>
        <v>0</v>
      </c>
      <c r="I129" s="91">
        <f t="shared" si="61"/>
        <v>0</v>
      </c>
      <c r="J129" s="91">
        <f t="shared" si="4"/>
        <v>0</v>
      </c>
      <c r="K129" s="93"/>
      <c r="L129" s="94"/>
      <c r="M129" s="95"/>
      <c r="N129" s="95"/>
      <c r="O129" s="95"/>
      <c r="P129" s="95"/>
      <c r="Q129" s="95"/>
      <c r="R129" s="95"/>
      <c r="S129" s="95"/>
      <c r="T129" s="95"/>
      <c r="U129" s="95"/>
      <c r="V129" s="95"/>
      <c r="W129" s="95"/>
      <c r="X129" s="95"/>
      <c r="Y129" s="95"/>
      <c r="Z129" s="95"/>
    </row>
    <row r="130" ht="15.75" hidden="1" customHeight="1">
      <c r="A130" s="108">
        <f>A128+0.01</f>
        <v>1.28</v>
      </c>
      <c r="B130" s="102" t="s">
        <v>523</v>
      </c>
      <c r="C130" s="90" t="s">
        <v>503</v>
      </c>
      <c r="D130" s="91" t="s">
        <v>506</v>
      </c>
      <c r="E130" s="92" t="str">
        <f t="shared" si="2"/>
        <v>RO</v>
      </c>
      <c r="F130" s="93"/>
      <c r="G130" s="93"/>
      <c r="H130" s="91">
        <f t="shared" ref="H130:I130" si="62">+N($E130)*N(F130)</f>
        <v>0</v>
      </c>
      <c r="I130" s="91">
        <f t="shared" si="62"/>
        <v>0</v>
      </c>
      <c r="J130" s="91">
        <f t="shared" si="4"/>
        <v>0</v>
      </c>
      <c r="K130" s="93"/>
      <c r="L130" s="94"/>
      <c r="M130" s="95"/>
      <c r="N130" s="95"/>
      <c r="O130" s="95"/>
      <c r="P130" s="95"/>
      <c r="Q130" s="95"/>
      <c r="R130" s="95"/>
      <c r="S130" s="95"/>
      <c r="T130" s="95"/>
      <c r="U130" s="95"/>
      <c r="V130" s="95"/>
      <c r="W130" s="95"/>
      <c r="X130" s="95"/>
      <c r="Y130" s="95"/>
      <c r="Z130" s="95"/>
    </row>
    <row r="131" ht="15.75" hidden="1" customHeight="1">
      <c r="A131" s="90"/>
      <c r="B131" s="102"/>
      <c r="C131" s="90"/>
      <c r="D131" s="91"/>
      <c r="E131" s="92" t="str">
        <f t="shared" si="2"/>
        <v/>
      </c>
      <c r="F131" s="93"/>
      <c r="G131" s="93"/>
      <c r="H131" s="91">
        <f t="shared" ref="H131:I131" si="63">+N($E131)*N(F131)</f>
        <v>0</v>
      </c>
      <c r="I131" s="91">
        <f t="shared" si="63"/>
        <v>0</v>
      </c>
      <c r="J131" s="91">
        <f t="shared" si="4"/>
        <v>0</v>
      </c>
      <c r="K131" s="93"/>
      <c r="L131" s="94"/>
      <c r="M131" s="95"/>
      <c r="N131" s="95"/>
      <c r="O131" s="95"/>
      <c r="P131" s="95"/>
      <c r="Q131" s="95"/>
      <c r="R131" s="95"/>
      <c r="S131" s="95"/>
      <c r="T131" s="95"/>
      <c r="U131" s="95"/>
      <c r="V131" s="95"/>
      <c r="W131" s="95"/>
      <c r="X131" s="95"/>
      <c r="Y131" s="95"/>
      <c r="Z131" s="95"/>
    </row>
    <row r="132" ht="15.75" hidden="1" customHeight="1">
      <c r="A132" s="108">
        <f>A130+0.01</f>
        <v>1.29</v>
      </c>
      <c r="B132" s="102" t="s">
        <v>524</v>
      </c>
      <c r="C132" s="90" t="s">
        <v>503</v>
      </c>
      <c r="D132" s="91" t="s">
        <v>506</v>
      </c>
      <c r="E132" s="92" t="str">
        <f t="shared" si="2"/>
        <v>RO</v>
      </c>
      <c r="F132" s="93"/>
      <c r="G132" s="93"/>
      <c r="H132" s="91">
        <f t="shared" ref="H132:I132" si="64">+N($E132)*N(F132)</f>
        <v>0</v>
      </c>
      <c r="I132" s="91">
        <f t="shared" si="64"/>
        <v>0</v>
      </c>
      <c r="J132" s="91">
        <f t="shared" si="4"/>
        <v>0</v>
      </c>
      <c r="K132" s="93"/>
      <c r="L132" s="94"/>
      <c r="M132" s="95"/>
      <c r="N132" s="95"/>
      <c r="O132" s="95"/>
      <c r="P132" s="95"/>
      <c r="Q132" s="95"/>
      <c r="R132" s="95"/>
      <c r="S132" s="95"/>
      <c r="T132" s="95"/>
      <c r="U132" s="95"/>
      <c r="V132" s="95"/>
      <c r="W132" s="95"/>
      <c r="X132" s="95"/>
      <c r="Y132" s="95"/>
      <c r="Z132" s="95"/>
    </row>
    <row r="133" ht="15.75" hidden="1" customHeight="1">
      <c r="A133" s="90"/>
      <c r="B133" s="102"/>
      <c r="C133" s="90"/>
      <c r="D133" s="91"/>
      <c r="E133" s="92" t="str">
        <f t="shared" si="2"/>
        <v/>
      </c>
      <c r="F133" s="93"/>
      <c r="G133" s="93"/>
      <c r="H133" s="91">
        <f t="shared" ref="H133:I133" si="65">+N($E133)*N(F133)</f>
        <v>0</v>
      </c>
      <c r="I133" s="91">
        <f t="shared" si="65"/>
        <v>0</v>
      </c>
      <c r="J133" s="91">
        <f t="shared" si="4"/>
        <v>0</v>
      </c>
      <c r="K133" s="93"/>
      <c r="L133" s="94"/>
      <c r="M133" s="95"/>
      <c r="N133" s="95"/>
      <c r="O133" s="95"/>
      <c r="P133" s="95"/>
      <c r="Q133" s="95"/>
      <c r="R133" s="95"/>
      <c r="S133" s="95"/>
      <c r="T133" s="95"/>
      <c r="U133" s="95"/>
      <c r="V133" s="95"/>
      <c r="W133" s="95"/>
      <c r="X133" s="95"/>
      <c r="Y133" s="95"/>
      <c r="Z133" s="95"/>
    </row>
    <row r="134" ht="15.75" hidden="1" customHeight="1">
      <c r="A134" s="108">
        <f>A132+0.01</f>
        <v>1.3</v>
      </c>
      <c r="B134" s="102" t="s">
        <v>525</v>
      </c>
      <c r="C134" s="90" t="s">
        <v>503</v>
      </c>
      <c r="D134" s="91" t="s">
        <v>506</v>
      </c>
      <c r="E134" s="92" t="str">
        <f t="shared" si="2"/>
        <v>RO</v>
      </c>
      <c r="F134" s="93"/>
      <c r="G134" s="93"/>
      <c r="H134" s="91">
        <f t="shared" ref="H134:I134" si="66">+N($E134)*N(F134)</f>
        <v>0</v>
      </c>
      <c r="I134" s="91">
        <f t="shared" si="66"/>
        <v>0</v>
      </c>
      <c r="J134" s="91">
        <f t="shared" si="4"/>
        <v>0</v>
      </c>
      <c r="K134" s="93"/>
      <c r="L134" s="94"/>
      <c r="M134" s="95"/>
      <c r="N134" s="95"/>
      <c r="O134" s="95"/>
      <c r="P134" s="95"/>
      <c r="Q134" s="95"/>
      <c r="R134" s="95"/>
      <c r="S134" s="95"/>
      <c r="T134" s="95"/>
      <c r="U134" s="95"/>
      <c r="V134" s="95"/>
      <c r="W134" s="95"/>
      <c r="X134" s="95"/>
      <c r="Y134" s="95"/>
      <c r="Z134" s="95"/>
    </row>
    <row r="135" ht="15.75" hidden="1" customHeight="1">
      <c r="A135" s="90"/>
      <c r="B135" s="102"/>
      <c r="C135" s="90"/>
      <c r="D135" s="91"/>
      <c r="E135" s="92" t="str">
        <f t="shared" si="2"/>
        <v/>
      </c>
      <c r="F135" s="93"/>
      <c r="G135" s="93"/>
      <c r="H135" s="91">
        <f t="shared" ref="H135:I135" si="67">+N($E135)*N(F135)</f>
        <v>0</v>
      </c>
      <c r="I135" s="91">
        <f t="shared" si="67"/>
        <v>0</v>
      </c>
      <c r="J135" s="91">
        <f t="shared" si="4"/>
        <v>0</v>
      </c>
      <c r="K135" s="93"/>
      <c r="L135" s="94"/>
      <c r="M135" s="95"/>
      <c r="N135" s="95"/>
      <c r="O135" s="95"/>
      <c r="P135" s="95"/>
      <c r="Q135" s="95"/>
      <c r="R135" s="95"/>
      <c r="S135" s="95"/>
      <c r="T135" s="95"/>
      <c r="U135" s="95"/>
      <c r="V135" s="95"/>
      <c r="W135" s="95"/>
      <c r="X135" s="95"/>
      <c r="Y135" s="95"/>
      <c r="Z135" s="95"/>
    </row>
    <row r="136" ht="15.75" hidden="1" customHeight="1">
      <c r="A136" s="108">
        <f>A134+0.01</f>
        <v>1.31</v>
      </c>
      <c r="B136" s="102" t="s">
        <v>526</v>
      </c>
      <c r="C136" s="90" t="s">
        <v>503</v>
      </c>
      <c r="D136" s="91" t="s">
        <v>506</v>
      </c>
      <c r="E136" s="92" t="str">
        <f t="shared" si="2"/>
        <v>RO</v>
      </c>
      <c r="F136" s="93"/>
      <c r="G136" s="93"/>
      <c r="H136" s="91">
        <f t="shared" ref="H136:I136" si="68">+N($E136)*N(F136)</f>
        <v>0</v>
      </c>
      <c r="I136" s="91">
        <f t="shared" si="68"/>
        <v>0</v>
      </c>
      <c r="J136" s="91">
        <f t="shared" si="4"/>
        <v>0</v>
      </c>
      <c r="K136" s="93"/>
      <c r="L136" s="94"/>
      <c r="M136" s="95"/>
      <c r="N136" s="95"/>
      <c r="O136" s="95"/>
      <c r="P136" s="95"/>
      <c r="Q136" s="95"/>
      <c r="R136" s="95"/>
      <c r="S136" s="95"/>
      <c r="T136" s="95"/>
      <c r="U136" s="95"/>
      <c r="V136" s="95"/>
      <c r="W136" s="95"/>
      <c r="X136" s="95"/>
      <c r="Y136" s="95"/>
      <c r="Z136" s="95"/>
    </row>
    <row r="137" ht="15.75" hidden="1" customHeight="1">
      <c r="A137" s="90"/>
      <c r="B137" s="102"/>
      <c r="C137" s="90"/>
      <c r="D137" s="91"/>
      <c r="E137" s="92" t="str">
        <f t="shared" si="2"/>
        <v/>
      </c>
      <c r="F137" s="93"/>
      <c r="G137" s="93"/>
      <c r="H137" s="91">
        <f t="shared" ref="H137:I137" si="69">+N($E137)*N(F137)</f>
        <v>0</v>
      </c>
      <c r="I137" s="91">
        <f t="shared" si="69"/>
        <v>0</v>
      </c>
      <c r="J137" s="91">
        <f t="shared" si="4"/>
        <v>0</v>
      </c>
      <c r="K137" s="93"/>
      <c r="L137" s="94"/>
      <c r="M137" s="95"/>
      <c r="N137" s="95"/>
      <c r="O137" s="95"/>
      <c r="P137" s="95"/>
      <c r="Q137" s="95"/>
      <c r="R137" s="95"/>
      <c r="S137" s="95"/>
      <c r="T137" s="95"/>
      <c r="U137" s="95"/>
      <c r="V137" s="95"/>
      <c r="W137" s="95"/>
      <c r="X137" s="95"/>
      <c r="Y137" s="95"/>
      <c r="Z137" s="95"/>
    </row>
    <row r="138" ht="15.75" hidden="1" customHeight="1">
      <c r="A138" s="108">
        <f>A136+0.01</f>
        <v>1.32</v>
      </c>
      <c r="B138" s="102" t="s">
        <v>527</v>
      </c>
      <c r="C138" s="90" t="s">
        <v>503</v>
      </c>
      <c r="D138" s="91" t="s">
        <v>506</v>
      </c>
      <c r="E138" s="92" t="str">
        <f t="shared" si="2"/>
        <v>RO</v>
      </c>
      <c r="F138" s="93"/>
      <c r="G138" s="93"/>
      <c r="H138" s="91">
        <f t="shared" ref="H138:I138" si="70">+N($E138)*N(F138)</f>
        <v>0</v>
      </c>
      <c r="I138" s="91">
        <f t="shared" si="70"/>
        <v>0</v>
      </c>
      <c r="J138" s="91">
        <f t="shared" si="4"/>
        <v>0</v>
      </c>
      <c r="K138" s="93"/>
      <c r="L138" s="94"/>
      <c r="M138" s="95"/>
      <c r="N138" s="95"/>
      <c r="O138" s="95"/>
      <c r="P138" s="95"/>
      <c r="Q138" s="95"/>
      <c r="R138" s="95"/>
      <c r="S138" s="95"/>
      <c r="T138" s="95"/>
      <c r="U138" s="95"/>
      <c r="V138" s="95"/>
      <c r="W138" s="95"/>
      <c r="X138" s="95"/>
      <c r="Y138" s="95"/>
      <c r="Z138" s="95"/>
    </row>
    <row r="139" ht="15.75" hidden="1" customHeight="1">
      <c r="A139" s="90"/>
      <c r="B139" s="102"/>
      <c r="C139" s="90"/>
      <c r="D139" s="91"/>
      <c r="E139" s="92" t="str">
        <f t="shared" si="2"/>
        <v/>
      </c>
      <c r="F139" s="93"/>
      <c r="G139" s="93"/>
      <c r="H139" s="91">
        <f t="shared" ref="H139:I139" si="71">+N($E139)*N(F139)</f>
        <v>0</v>
      </c>
      <c r="I139" s="91">
        <f t="shared" si="71"/>
        <v>0</v>
      </c>
      <c r="J139" s="91">
        <f t="shared" si="4"/>
        <v>0</v>
      </c>
      <c r="K139" s="93"/>
      <c r="L139" s="94"/>
      <c r="M139" s="95"/>
      <c r="N139" s="95"/>
      <c r="O139" s="95"/>
      <c r="P139" s="95"/>
      <c r="Q139" s="95"/>
      <c r="R139" s="95"/>
      <c r="S139" s="95"/>
      <c r="T139" s="95"/>
      <c r="U139" s="95"/>
      <c r="V139" s="95"/>
      <c r="W139" s="95"/>
      <c r="X139" s="95"/>
      <c r="Y139" s="95"/>
      <c r="Z139" s="95"/>
    </row>
    <row r="140" ht="15.75" hidden="1" customHeight="1">
      <c r="A140" s="103" t="s">
        <v>183</v>
      </c>
      <c r="B140" s="88" t="s">
        <v>529</v>
      </c>
      <c r="C140" s="90"/>
      <c r="D140" s="91"/>
      <c r="E140" s="92" t="str">
        <f t="shared" si="2"/>
        <v/>
      </c>
      <c r="F140" s="93"/>
      <c r="G140" s="93"/>
      <c r="H140" s="91">
        <f t="shared" ref="H140:I140" si="72">+N($E140)*N(F140)</f>
        <v>0</v>
      </c>
      <c r="I140" s="91">
        <f t="shared" si="72"/>
        <v>0</v>
      </c>
      <c r="J140" s="91">
        <f t="shared" si="4"/>
        <v>0</v>
      </c>
      <c r="K140" s="93"/>
      <c r="L140" s="94"/>
      <c r="M140" s="95"/>
      <c r="N140" s="95"/>
      <c r="O140" s="95"/>
      <c r="P140" s="95"/>
      <c r="Q140" s="95"/>
      <c r="R140" s="95"/>
      <c r="S140" s="95"/>
      <c r="T140" s="95"/>
      <c r="U140" s="95"/>
      <c r="V140" s="95"/>
      <c r="W140" s="95"/>
      <c r="X140" s="95"/>
      <c r="Y140" s="95"/>
      <c r="Z140" s="95"/>
    </row>
    <row r="141" ht="15.75" hidden="1" customHeight="1">
      <c r="A141" s="90"/>
      <c r="B141" s="102"/>
      <c r="C141" s="90"/>
      <c r="D141" s="91"/>
      <c r="E141" s="92" t="str">
        <f t="shared" si="2"/>
        <v/>
      </c>
      <c r="F141" s="93"/>
      <c r="G141" s="93"/>
      <c r="H141" s="91">
        <f t="shared" ref="H141:I141" si="73">+N($E141)*N(F141)</f>
        <v>0</v>
      </c>
      <c r="I141" s="91">
        <f t="shared" si="73"/>
        <v>0</v>
      </c>
      <c r="J141" s="91">
        <f t="shared" si="4"/>
        <v>0</v>
      </c>
      <c r="K141" s="93"/>
      <c r="L141" s="94"/>
      <c r="M141" s="95"/>
      <c r="N141" s="95"/>
      <c r="O141" s="95"/>
      <c r="P141" s="95"/>
      <c r="Q141" s="95"/>
      <c r="R141" s="95"/>
      <c r="S141" s="95"/>
      <c r="T141" s="95"/>
      <c r="U141" s="95"/>
      <c r="V141" s="95"/>
      <c r="W141" s="95"/>
      <c r="X141" s="95"/>
      <c r="Y141" s="95"/>
      <c r="Z141" s="95"/>
    </row>
    <row r="142" ht="15.75" hidden="1" customHeight="1">
      <c r="A142" s="90"/>
      <c r="B142" s="88" t="s">
        <v>530</v>
      </c>
      <c r="C142" s="90"/>
      <c r="D142" s="91"/>
      <c r="E142" s="92" t="str">
        <f t="shared" si="2"/>
        <v/>
      </c>
      <c r="F142" s="93"/>
      <c r="G142" s="93"/>
      <c r="H142" s="91">
        <f t="shared" ref="H142:I142" si="74">+N($E142)*N(F142)</f>
        <v>0</v>
      </c>
      <c r="I142" s="91">
        <f t="shared" si="74"/>
        <v>0</v>
      </c>
      <c r="J142" s="91">
        <f t="shared" si="4"/>
        <v>0</v>
      </c>
      <c r="K142" s="93"/>
      <c r="L142" s="94"/>
      <c r="M142" s="95"/>
      <c r="N142" s="95"/>
      <c r="O142" s="95"/>
      <c r="P142" s="95"/>
      <c r="Q142" s="95"/>
      <c r="R142" s="95"/>
      <c r="S142" s="95"/>
      <c r="T142" s="95"/>
      <c r="U142" s="95"/>
      <c r="V142" s="95"/>
      <c r="W142" s="95"/>
      <c r="X142" s="95"/>
      <c r="Y142" s="95"/>
      <c r="Z142" s="95"/>
    </row>
    <row r="143" ht="15.75" hidden="1" customHeight="1">
      <c r="A143" s="90"/>
      <c r="B143" s="102"/>
      <c r="C143" s="90"/>
      <c r="D143" s="91"/>
      <c r="E143" s="92" t="str">
        <f t="shared" si="2"/>
        <v/>
      </c>
      <c r="F143" s="93"/>
      <c r="G143" s="93"/>
      <c r="H143" s="91">
        <f t="shared" ref="H143:I143" si="75">+N($E143)*N(F143)</f>
        <v>0</v>
      </c>
      <c r="I143" s="91">
        <f t="shared" si="75"/>
        <v>0</v>
      </c>
      <c r="J143" s="91">
        <f t="shared" si="4"/>
        <v>0</v>
      </c>
      <c r="K143" s="93"/>
      <c r="L143" s="94"/>
      <c r="M143" s="95"/>
      <c r="N143" s="95"/>
      <c r="O143" s="95"/>
      <c r="P143" s="95"/>
      <c r="Q143" s="95"/>
      <c r="R143" s="95"/>
      <c r="S143" s="95"/>
      <c r="T143" s="95"/>
      <c r="U143" s="95"/>
      <c r="V143" s="95"/>
      <c r="W143" s="95"/>
      <c r="X143" s="95"/>
      <c r="Y143" s="95"/>
      <c r="Z143" s="95"/>
    </row>
    <row r="144" ht="15.75" hidden="1" customHeight="1">
      <c r="A144" s="108">
        <f>A138+0.01</f>
        <v>1.33</v>
      </c>
      <c r="B144" s="102" t="s">
        <v>531</v>
      </c>
      <c r="C144" s="90" t="s">
        <v>503</v>
      </c>
      <c r="D144" s="91" t="s">
        <v>506</v>
      </c>
      <c r="E144" s="92" t="str">
        <f t="shared" si="2"/>
        <v>RO</v>
      </c>
      <c r="F144" s="93"/>
      <c r="G144" s="93"/>
      <c r="H144" s="91">
        <f t="shared" ref="H144:I144" si="76">+N($E144)*N(F144)</f>
        <v>0</v>
      </c>
      <c r="I144" s="91">
        <f t="shared" si="76"/>
        <v>0</v>
      </c>
      <c r="J144" s="91">
        <f t="shared" si="4"/>
        <v>0</v>
      </c>
      <c r="K144" s="93"/>
      <c r="L144" s="94"/>
      <c r="M144" s="95"/>
      <c r="N144" s="95"/>
      <c r="O144" s="95"/>
      <c r="P144" s="95"/>
      <c r="Q144" s="95"/>
      <c r="R144" s="95"/>
      <c r="S144" s="95"/>
      <c r="T144" s="95"/>
      <c r="U144" s="95"/>
      <c r="V144" s="95"/>
      <c r="W144" s="95"/>
      <c r="X144" s="95"/>
      <c r="Y144" s="95"/>
      <c r="Z144" s="95"/>
    </row>
    <row r="145" ht="15.75" hidden="1" customHeight="1">
      <c r="A145" s="90"/>
      <c r="B145" s="102"/>
      <c r="C145" s="90"/>
      <c r="D145" s="91"/>
      <c r="E145" s="92" t="str">
        <f t="shared" si="2"/>
        <v/>
      </c>
      <c r="F145" s="93"/>
      <c r="G145" s="93"/>
      <c r="H145" s="91">
        <f t="shared" ref="H145:I145" si="77">+N($E145)*N(F145)</f>
        <v>0</v>
      </c>
      <c r="I145" s="91">
        <f t="shared" si="77"/>
        <v>0</v>
      </c>
      <c r="J145" s="91">
        <f t="shared" si="4"/>
        <v>0</v>
      </c>
      <c r="K145" s="93"/>
      <c r="L145" s="94"/>
      <c r="M145" s="95"/>
      <c r="N145" s="95"/>
      <c r="O145" s="95"/>
      <c r="P145" s="95"/>
      <c r="Q145" s="95"/>
      <c r="R145" s="95"/>
      <c r="S145" s="95"/>
      <c r="T145" s="95"/>
      <c r="U145" s="95"/>
      <c r="V145" s="95"/>
      <c r="W145" s="95"/>
      <c r="X145" s="95"/>
      <c r="Y145" s="95"/>
      <c r="Z145" s="95"/>
    </row>
    <row r="146" ht="15.75" hidden="1" customHeight="1">
      <c r="A146" s="108">
        <f>A144+0.01</f>
        <v>1.34</v>
      </c>
      <c r="B146" s="102" t="s">
        <v>532</v>
      </c>
      <c r="C146" s="90" t="s">
        <v>503</v>
      </c>
      <c r="D146" s="91" t="s">
        <v>506</v>
      </c>
      <c r="E146" s="92" t="str">
        <f t="shared" si="2"/>
        <v>RO</v>
      </c>
      <c r="F146" s="93"/>
      <c r="G146" s="93"/>
      <c r="H146" s="91">
        <f t="shared" ref="H146:I146" si="78">+N($E146)*N(F146)</f>
        <v>0</v>
      </c>
      <c r="I146" s="91">
        <f t="shared" si="78"/>
        <v>0</v>
      </c>
      <c r="J146" s="91">
        <f t="shared" si="4"/>
        <v>0</v>
      </c>
      <c r="K146" s="93"/>
      <c r="L146" s="94"/>
      <c r="M146" s="95"/>
      <c r="N146" s="95"/>
      <c r="O146" s="95"/>
      <c r="P146" s="95"/>
      <c r="Q146" s="95"/>
      <c r="R146" s="95"/>
      <c r="S146" s="95"/>
      <c r="T146" s="95"/>
      <c r="U146" s="95"/>
      <c r="V146" s="95"/>
      <c r="W146" s="95"/>
      <c r="X146" s="95"/>
      <c r="Y146" s="95"/>
      <c r="Z146" s="95"/>
    </row>
    <row r="147" ht="15.75" hidden="1" customHeight="1">
      <c r="A147" s="90"/>
      <c r="B147" s="102"/>
      <c r="C147" s="90"/>
      <c r="D147" s="91"/>
      <c r="E147" s="92" t="str">
        <f t="shared" si="2"/>
        <v/>
      </c>
      <c r="F147" s="93"/>
      <c r="G147" s="93"/>
      <c r="H147" s="91">
        <f t="shared" ref="H147:I147" si="79">+N($E147)*N(F147)</f>
        <v>0</v>
      </c>
      <c r="I147" s="91">
        <f t="shared" si="79"/>
        <v>0</v>
      </c>
      <c r="J147" s="91">
        <f t="shared" si="4"/>
        <v>0</v>
      </c>
      <c r="K147" s="93"/>
      <c r="L147" s="94"/>
      <c r="M147" s="95"/>
      <c r="N147" s="95"/>
      <c r="O147" s="95"/>
      <c r="P147" s="95"/>
      <c r="Q147" s="95"/>
      <c r="R147" s="95"/>
      <c r="S147" s="95"/>
      <c r="T147" s="95"/>
      <c r="U147" s="95"/>
      <c r="V147" s="95"/>
      <c r="W147" s="95"/>
      <c r="X147" s="95"/>
      <c r="Y147" s="95"/>
      <c r="Z147" s="95"/>
    </row>
    <row r="148" ht="15.75" hidden="1" customHeight="1">
      <c r="A148" s="108">
        <f>A146+0.01</f>
        <v>1.35</v>
      </c>
      <c r="B148" s="102" t="s">
        <v>533</v>
      </c>
      <c r="C148" s="90" t="s">
        <v>503</v>
      </c>
      <c r="D148" s="91" t="s">
        <v>506</v>
      </c>
      <c r="E148" s="92" t="str">
        <f t="shared" si="2"/>
        <v>RO</v>
      </c>
      <c r="F148" s="93"/>
      <c r="G148" s="93"/>
      <c r="H148" s="91">
        <f t="shared" ref="H148:I148" si="80">+N($E148)*N(F148)</f>
        <v>0</v>
      </c>
      <c r="I148" s="91">
        <f t="shared" si="80"/>
        <v>0</v>
      </c>
      <c r="J148" s="91">
        <f t="shared" si="4"/>
        <v>0</v>
      </c>
      <c r="K148" s="93"/>
      <c r="L148" s="94"/>
      <c r="M148" s="95"/>
      <c r="N148" s="95"/>
      <c r="O148" s="95"/>
      <c r="P148" s="95"/>
      <c r="Q148" s="95"/>
      <c r="R148" s="95"/>
      <c r="S148" s="95"/>
      <c r="T148" s="95"/>
      <c r="U148" s="95"/>
      <c r="V148" s="95"/>
      <c r="W148" s="95"/>
      <c r="X148" s="95"/>
      <c r="Y148" s="95"/>
      <c r="Z148" s="95"/>
    </row>
    <row r="149" ht="15.75" hidden="1" customHeight="1">
      <c r="A149" s="90"/>
      <c r="B149" s="102"/>
      <c r="C149" s="90"/>
      <c r="D149" s="91"/>
      <c r="E149" s="92" t="str">
        <f t="shared" si="2"/>
        <v/>
      </c>
      <c r="F149" s="93"/>
      <c r="G149" s="93"/>
      <c r="H149" s="91">
        <f t="shared" ref="H149:I149" si="81">+N($E149)*N(F149)</f>
        <v>0</v>
      </c>
      <c r="I149" s="91">
        <f t="shared" si="81"/>
        <v>0</v>
      </c>
      <c r="J149" s="91">
        <f t="shared" si="4"/>
        <v>0</v>
      </c>
      <c r="K149" s="93"/>
      <c r="L149" s="94"/>
      <c r="M149" s="95"/>
      <c r="N149" s="95"/>
      <c r="O149" s="95"/>
      <c r="P149" s="95"/>
      <c r="Q149" s="95"/>
      <c r="R149" s="95"/>
      <c r="S149" s="95"/>
      <c r="T149" s="95"/>
      <c r="U149" s="95"/>
      <c r="V149" s="95"/>
      <c r="W149" s="95"/>
      <c r="X149" s="95"/>
      <c r="Y149" s="95"/>
      <c r="Z149" s="95"/>
    </row>
    <row r="150" ht="15.75" hidden="1" customHeight="1">
      <c r="A150" s="108">
        <f>A148+0.01</f>
        <v>1.36</v>
      </c>
      <c r="B150" s="102" t="s">
        <v>534</v>
      </c>
      <c r="C150" s="90" t="s">
        <v>503</v>
      </c>
      <c r="D150" s="91" t="s">
        <v>506</v>
      </c>
      <c r="E150" s="92" t="str">
        <f t="shared" si="2"/>
        <v>RO</v>
      </c>
      <c r="F150" s="93"/>
      <c r="G150" s="93"/>
      <c r="H150" s="91">
        <f t="shared" ref="H150:I150" si="82">+N($E150)*N(F150)</f>
        <v>0</v>
      </c>
      <c r="I150" s="91">
        <f t="shared" si="82"/>
        <v>0</v>
      </c>
      <c r="J150" s="91">
        <f t="shared" si="4"/>
        <v>0</v>
      </c>
      <c r="K150" s="93"/>
      <c r="L150" s="94"/>
      <c r="M150" s="95"/>
      <c r="N150" s="95"/>
      <c r="O150" s="95"/>
      <c r="P150" s="95"/>
      <c r="Q150" s="95"/>
      <c r="R150" s="95"/>
      <c r="S150" s="95"/>
      <c r="T150" s="95"/>
      <c r="U150" s="95"/>
      <c r="V150" s="95"/>
      <c r="W150" s="95"/>
      <c r="X150" s="95"/>
      <c r="Y150" s="95"/>
      <c r="Z150" s="95"/>
    </row>
    <row r="151" ht="15.75" hidden="1" customHeight="1">
      <c r="A151" s="90"/>
      <c r="B151" s="102"/>
      <c r="C151" s="90"/>
      <c r="D151" s="91"/>
      <c r="E151" s="92" t="str">
        <f t="shared" si="2"/>
        <v/>
      </c>
      <c r="F151" s="93"/>
      <c r="G151" s="93"/>
      <c r="H151" s="91">
        <f t="shared" ref="H151:I151" si="83">+N($E151)*N(F151)</f>
        <v>0</v>
      </c>
      <c r="I151" s="91">
        <f t="shared" si="83"/>
        <v>0</v>
      </c>
      <c r="J151" s="91">
        <f t="shared" si="4"/>
        <v>0</v>
      </c>
      <c r="K151" s="93"/>
      <c r="L151" s="94"/>
      <c r="M151" s="95"/>
      <c r="N151" s="95"/>
      <c r="O151" s="95"/>
      <c r="P151" s="95"/>
      <c r="Q151" s="95"/>
      <c r="R151" s="95"/>
      <c r="S151" s="95"/>
      <c r="T151" s="95"/>
      <c r="U151" s="95"/>
      <c r="V151" s="95"/>
      <c r="W151" s="95"/>
      <c r="X151" s="95"/>
      <c r="Y151" s="95"/>
      <c r="Z151" s="95"/>
    </row>
    <row r="152" ht="15.75" hidden="1" customHeight="1">
      <c r="A152" s="108">
        <f>A150+0.01</f>
        <v>1.37</v>
      </c>
      <c r="B152" s="102" t="s">
        <v>535</v>
      </c>
      <c r="C152" s="90" t="s">
        <v>503</v>
      </c>
      <c r="D152" s="91" t="s">
        <v>506</v>
      </c>
      <c r="E152" s="92" t="str">
        <f t="shared" si="2"/>
        <v>RO</v>
      </c>
      <c r="F152" s="93"/>
      <c r="G152" s="93"/>
      <c r="H152" s="91">
        <f t="shared" ref="H152:I152" si="84">+N($E152)*N(F152)</f>
        <v>0</v>
      </c>
      <c r="I152" s="91">
        <f t="shared" si="84"/>
        <v>0</v>
      </c>
      <c r="J152" s="91">
        <f t="shared" si="4"/>
        <v>0</v>
      </c>
      <c r="K152" s="93"/>
      <c r="L152" s="94"/>
      <c r="M152" s="95"/>
      <c r="N152" s="95"/>
      <c r="O152" s="95"/>
      <c r="P152" s="95"/>
      <c r="Q152" s="95"/>
      <c r="R152" s="95"/>
      <c r="S152" s="95"/>
      <c r="T152" s="95"/>
      <c r="U152" s="95"/>
      <c r="V152" s="95"/>
      <c r="W152" s="95"/>
      <c r="X152" s="95"/>
      <c r="Y152" s="95"/>
      <c r="Z152" s="95"/>
    </row>
    <row r="153" ht="15.75" hidden="1" customHeight="1">
      <c r="A153" s="90"/>
      <c r="B153" s="102"/>
      <c r="C153" s="90"/>
      <c r="D153" s="91"/>
      <c r="E153" s="92" t="str">
        <f t="shared" si="2"/>
        <v/>
      </c>
      <c r="F153" s="93"/>
      <c r="G153" s="93"/>
      <c r="H153" s="91">
        <f t="shared" ref="H153:I153" si="85">+N($E153)*N(F153)</f>
        <v>0</v>
      </c>
      <c r="I153" s="91">
        <f t="shared" si="85"/>
        <v>0</v>
      </c>
      <c r="J153" s="91">
        <f t="shared" si="4"/>
        <v>0</v>
      </c>
      <c r="K153" s="93"/>
      <c r="L153" s="94"/>
      <c r="M153" s="95"/>
      <c r="N153" s="95"/>
      <c r="O153" s="95"/>
      <c r="P153" s="95"/>
      <c r="Q153" s="95"/>
      <c r="R153" s="95"/>
      <c r="S153" s="95"/>
      <c r="T153" s="95"/>
      <c r="U153" s="95"/>
      <c r="V153" s="95"/>
      <c r="W153" s="95"/>
      <c r="X153" s="95"/>
      <c r="Y153" s="95"/>
      <c r="Z153" s="95"/>
    </row>
    <row r="154" ht="15.75" hidden="1" customHeight="1">
      <c r="A154" s="90"/>
      <c r="B154" s="88" t="s">
        <v>536</v>
      </c>
      <c r="C154" s="90"/>
      <c r="D154" s="91"/>
      <c r="E154" s="92" t="str">
        <f t="shared" si="2"/>
        <v/>
      </c>
      <c r="F154" s="93"/>
      <c r="G154" s="93"/>
      <c r="H154" s="91">
        <f t="shared" ref="H154:I154" si="86">+N($E154)*N(F154)</f>
        <v>0</v>
      </c>
      <c r="I154" s="91">
        <f t="shared" si="86"/>
        <v>0</v>
      </c>
      <c r="J154" s="91">
        <f t="shared" si="4"/>
        <v>0</v>
      </c>
      <c r="K154" s="93"/>
      <c r="L154" s="94"/>
      <c r="M154" s="95"/>
      <c r="N154" s="95"/>
      <c r="O154" s="95"/>
      <c r="P154" s="95"/>
      <c r="Q154" s="95"/>
      <c r="R154" s="95"/>
      <c r="S154" s="95"/>
      <c r="T154" s="95"/>
      <c r="U154" s="95"/>
      <c r="V154" s="95"/>
      <c r="W154" s="95"/>
      <c r="X154" s="95"/>
      <c r="Y154" s="95"/>
      <c r="Z154" s="95"/>
    </row>
    <row r="155" ht="15.75" hidden="1" customHeight="1">
      <c r="A155" s="90"/>
      <c r="B155" s="102"/>
      <c r="C155" s="90"/>
      <c r="D155" s="91"/>
      <c r="E155" s="92" t="str">
        <f t="shared" si="2"/>
        <v/>
      </c>
      <c r="F155" s="93"/>
      <c r="G155" s="93"/>
      <c r="H155" s="91">
        <f t="shared" ref="H155:I155" si="87">+N($E155)*N(F155)</f>
        <v>0</v>
      </c>
      <c r="I155" s="91">
        <f t="shared" si="87"/>
        <v>0</v>
      </c>
      <c r="J155" s="91">
        <f t="shared" si="4"/>
        <v>0</v>
      </c>
      <c r="K155" s="93"/>
      <c r="L155" s="94"/>
      <c r="M155" s="95"/>
      <c r="N155" s="95"/>
      <c r="O155" s="95"/>
      <c r="P155" s="95"/>
      <c r="Q155" s="95"/>
      <c r="R155" s="95"/>
      <c r="S155" s="95"/>
      <c r="T155" s="95"/>
      <c r="U155" s="95"/>
      <c r="V155" s="95"/>
      <c r="W155" s="95"/>
      <c r="X155" s="95"/>
      <c r="Y155" s="95"/>
      <c r="Z155" s="95"/>
    </row>
    <row r="156" ht="15.75" hidden="1" customHeight="1">
      <c r="A156" s="108">
        <f>A152+0.01</f>
        <v>1.38</v>
      </c>
      <c r="B156" s="102" t="s">
        <v>537</v>
      </c>
      <c r="C156" s="90" t="s">
        <v>503</v>
      </c>
      <c r="D156" s="91" t="s">
        <v>506</v>
      </c>
      <c r="E156" s="92" t="str">
        <f t="shared" si="2"/>
        <v>RO</v>
      </c>
      <c r="F156" s="93"/>
      <c r="G156" s="93"/>
      <c r="H156" s="91">
        <f t="shared" ref="H156:I156" si="88">+N($E156)*N(F156)</f>
        <v>0</v>
      </c>
      <c r="I156" s="91">
        <f t="shared" si="88"/>
        <v>0</v>
      </c>
      <c r="J156" s="91">
        <f t="shared" si="4"/>
        <v>0</v>
      </c>
      <c r="K156" s="93"/>
      <c r="L156" s="94"/>
      <c r="M156" s="95"/>
      <c r="N156" s="95"/>
      <c r="O156" s="95"/>
      <c r="P156" s="95"/>
      <c r="Q156" s="95"/>
      <c r="R156" s="95"/>
      <c r="S156" s="95"/>
      <c r="T156" s="95"/>
      <c r="U156" s="95"/>
      <c r="V156" s="95"/>
      <c r="W156" s="95"/>
      <c r="X156" s="95"/>
      <c r="Y156" s="95"/>
      <c r="Z156" s="95"/>
    </row>
    <row r="157" ht="15.75" hidden="1" customHeight="1">
      <c r="A157" s="90"/>
      <c r="B157" s="102"/>
      <c r="C157" s="90"/>
      <c r="D157" s="91"/>
      <c r="E157" s="92" t="str">
        <f t="shared" si="2"/>
        <v/>
      </c>
      <c r="F157" s="93"/>
      <c r="G157" s="93"/>
      <c r="H157" s="91">
        <f t="shared" ref="H157:I157" si="89">+N($E157)*N(F157)</f>
        <v>0</v>
      </c>
      <c r="I157" s="91">
        <f t="shared" si="89"/>
        <v>0</v>
      </c>
      <c r="J157" s="91">
        <f t="shared" si="4"/>
        <v>0</v>
      </c>
      <c r="K157" s="93"/>
      <c r="L157" s="94"/>
      <c r="M157" s="95"/>
      <c r="N157" s="95"/>
      <c r="O157" s="95"/>
      <c r="P157" s="95"/>
      <c r="Q157" s="95"/>
      <c r="R157" s="95"/>
      <c r="S157" s="95"/>
      <c r="T157" s="95"/>
      <c r="U157" s="95"/>
      <c r="V157" s="95"/>
      <c r="W157" s="95"/>
      <c r="X157" s="95"/>
      <c r="Y157" s="95"/>
      <c r="Z157" s="95"/>
    </row>
    <row r="158" ht="15.75" hidden="1" customHeight="1">
      <c r="A158" s="108">
        <f>A156+0.01</f>
        <v>1.39</v>
      </c>
      <c r="B158" s="102" t="s">
        <v>532</v>
      </c>
      <c r="C158" s="90" t="s">
        <v>503</v>
      </c>
      <c r="D158" s="91" t="s">
        <v>506</v>
      </c>
      <c r="E158" s="92" t="str">
        <f t="shared" si="2"/>
        <v>RO</v>
      </c>
      <c r="F158" s="93"/>
      <c r="G158" s="93"/>
      <c r="H158" s="91">
        <f t="shared" ref="H158:I158" si="90">+N($E158)*N(F158)</f>
        <v>0</v>
      </c>
      <c r="I158" s="91">
        <f t="shared" si="90"/>
        <v>0</v>
      </c>
      <c r="J158" s="91">
        <f t="shared" si="4"/>
        <v>0</v>
      </c>
      <c r="K158" s="93"/>
      <c r="L158" s="94"/>
      <c r="M158" s="95"/>
      <c r="N158" s="95"/>
      <c r="O158" s="95"/>
      <c r="P158" s="95"/>
      <c r="Q158" s="95"/>
      <c r="R158" s="95"/>
      <c r="S158" s="95"/>
      <c r="T158" s="95"/>
      <c r="U158" s="95"/>
      <c r="V158" s="95"/>
      <c r="W158" s="95"/>
      <c r="X158" s="95"/>
      <c r="Y158" s="95"/>
      <c r="Z158" s="95"/>
    </row>
    <row r="159" ht="15.75" hidden="1" customHeight="1">
      <c r="A159" s="90"/>
      <c r="B159" s="102"/>
      <c r="C159" s="90"/>
      <c r="D159" s="91"/>
      <c r="E159" s="92" t="str">
        <f t="shared" si="2"/>
        <v/>
      </c>
      <c r="F159" s="93"/>
      <c r="G159" s="93"/>
      <c r="H159" s="91">
        <f t="shared" ref="H159:I159" si="91">+N($E159)*N(F159)</f>
        <v>0</v>
      </c>
      <c r="I159" s="91">
        <f t="shared" si="91"/>
        <v>0</v>
      </c>
      <c r="J159" s="91">
        <f t="shared" si="4"/>
        <v>0</v>
      </c>
      <c r="K159" s="93"/>
      <c r="L159" s="94"/>
      <c r="M159" s="95"/>
      <c r="N159" s="95"/>
      <c r="O159" s="95"/>
      <c r="P159" s="95"/>
      <c r="Q159" s="95"/>
      <c r="R159" s="95"/>
      <c r="S159" s="95"/>
      <c r="T159" s="95"/>
      <c r="U159" s="95"/>
      <c r="V159" s="95"/>
      <c r="W159" s="95"/>
      <c r="X159" s="95"/>
      <c r="Y159" s="95"/>
      <c r="Z159" s="95"/>
    </row>
    <row r="160" ht="15.75" hidden="1" customHeight="1">
      <c r="A160" s="108">
        <f>A158+0.01</f>
        <v>1.4</v>
      </c>
      <c r="B160" s="102" t="s">
        <v>533</v>
      </c>
      <c r="C160" s="90" t="s">
        <v>503</v>
      </c>
      <c r="D160" s="91" t="s">
        <v>506</v>
      </c>
      <c r="E160" s="92" t="str">
        <f t="shared" si="2"/>
        <v>RO</v>
      </c>
      <c r="F160" s="93"/>
      <c r="G160" s="93"/>
      <c r="H160" s="91">
        <f t="shared" ref="H160:I160" si="92">+N($E160)*N(F160)</f>
        <v>0</v>
      </c>
      <c r="I160" s="91">
        <f t="shared" si="92"/>
        <v>0</v>
      </c>
      <c r="J160" s="91">
        <f t="shared" si="4"/>
        <v>0</v>
      </c>
      <c r="K160" s="93"/>
      <c r="L160" s="94"/>
      <c r="M160" s="95"/>
      <c r="N160" s="95"/>
      <c r="O160" s="95"/>
      <c r="P160" s="95"/>
      <c r="Q160" s="95"/>
      <c r="R160" s="95"/>
      <c r="S160" s="95"/>
      <c r="T160" s="95"/>
      <c r="U160" s="95"/>
      <c r="V160" s="95"/>
      <c r="W160" s="95"/>
      <c r="X160" s="95"/>
      <c r="Y160" s="95"/>
      <c r="Z160" s="95"/>
    </row>
    <row r="161" ht="15.75" hidden="1" customHeight="1">
      <c r="A161" s="90"/>
      <c r="B161" s="102"/>
      <c r="C161" s="90"/>
      <c r="D161" s="91"/>
      <c r="E161" s="92" t="str">
        <f t="shared" si="2"/>
        <v/>
      </c>
      <c r="F161" s="93"/>
      <c r="G161" s="93"/>
      <c r="H161" s="91">
        <f t="shared" ref="H161:I161" si="93">+N($E161)*N(F161)</f>
        <v>0</v>
      </c>
      <c r="I161" s="91">
        <f t="shared" si="93"/>
        <v>0</v>
      </c>
      <c r="J161" s="91">
        <f t="shared" si="4"/>
        <v>0</v>
      </c>
      <c r="K161" s="93"/>
      <c r="L161" s="94"/>
      <c r="M161" s="95"/>
      <c r="N161" s="95"/>
      <c r="O161" s="95"/>
      <c r="P161" s="95"/>
      <c r="Q161" s="95"/>
      <c r="R161" s="95"/>
      <c r="S161" s="95"/>
      <c r="T161" s="95"/>
      <c r="U161" s="95"/>
      <c r="V161" s="95"/>
      <c r="W161" s="95"/>
      <c r="X161" s="95"/>
      <c r="Y161" s="95"/>
      <c r="Z161" s="95"/>
    </row>
    <row r="162" ht="15.75" hidden="1" customHeight="1">
      <c r="A162" s="108">
        <f>A160+0.01</f>
        <v>1.41</v>
      </c>
      <c r="B162" s="102" t="s">
        <v>538</v>
      </c>
      <c r="C162" s="90" t="s">
        <v>503</v>
      </c>
      <c r="D162" s="91" t="s">
        <v>506</v>
      </c>
      <c r="E162" s="92" t="str">
        <f t="shared" si="2"/>
        <v>RO</v>
      </c>
      <c r="F162" s="93"/>
      <c r="G162" s="93"/>
      <c r="H162" s="91">
        <f t="shared" ref="H162:I162" si="94">+N($E162)*N(F162)</f>
        <v>0</v>
      </c>
      <c r="I162" s="91">
        <f t="shared" si="94"/>
        <v>0</v>
      </c>
      <c r="J162" s="91">
        <f t="shared" si="4"/>
        <v>0</v>
      </c>
      <c r="K162" s="93"/>
      <c r="L162" s="94"/>
      <c r="M162" s="95"/>
      <c r="N162" s="95"/>
      <c r="O162" s="95"/>
      <c r="P162" s="95"/>
      <c r="Q162" s="95"/>
      <c r="R162" s="95"/>
      <c r="S162" s="95"/>
      <c r="T162" s="95"/>
      <c r="U162" s="95"/>
      <c r="V162" s="95"/>
      <c r="W162" s="95"/>
      <c r="X162" s="95"/>
      <c r="Y162" s="95"/>
      <c r="Z162" s="95"/>
    </row>
    <row r="163" ht="15.75" hidden="1" customHeight="1">
      <c r="A163" s="90"/>
      <c r="B163" s="102"/>
      <c r="C163" s="90"/>
      <c r="D163" s="91"/>
      <c r="E163" s="92" t="str">
        <f t="shared" si="2"/>
        <v/>
      </c>
      <c r="F163" s="93"/>
      <c r="G163" s="93"/>
      <c r="H163" s="91">
        <f t="shared" ref="H163:I163" si="95">+N($E163)*N(F163)</f>
        <v>0</v>
      </c>
      <c r="I163" s="91">
        <f t="shared" si="95"/>
        <v>0</v>
      </c>
      <c r="J163" s="91">
        <f t="shared" si="4"/>
        <v>0</v>
      </c>
      <c r="K163" s="93"/>
      <c r="L163" s="94"/>
      <c r="M163" s="95"/>
      <c r="N163" s="95"/>
      <c r="O163" s="95"/>
      <c r="P163" s="95"/>
      <c r="Q163" s="95"/>
      <c r="R163" s="95"/>
      <c r="S163" s="95"/>
      <c r="T163" s="95"/>
      <c r="U163" s="95"/>
      <c r="V163" s="95"/>
      <c r="W163" s="95"/>
      <c r="X163" s="95"/>
      <c r="Y163" s="95"/>
      <c r="Z163" s="95"/>
    </row>
    <row r="164" ht="15.75" hidden="1" customHeight="1">
      <c r="A164" s="108">
        <f>A162+0.01</f>
        <v>1.42</v>
      </c>
      <c r="B164" s="102" t="s">
        <v>535</v>
      </c>
      <c r="C164" s="90" t="s">
        <v>503</v>
      </c>
      <c r="D164" s="91" t="s">
        <v>506</v>
      </c>
      <c r="E164" s="92" t="str">
        <f t="shared" si="2"/>
        <v>RO</v>
      </c>
      <c r="F164" s="93"/>
      <c r="G164" s="93"/>
      <c r="H164" s="91">
        <f t="shared" ref="H164:I164" si="96">+N($E164)*N(F164)</f>
        <v>0</v>
      </c>
      <c r="I164" s="91">
        <f t="shared" si="96"/>
        <v>0</v>
      </c>
      <c r="J164" s="91">
        <f t="shared" si="4"/>
        <v>0</v>
      </c>
      <c r="K164" s="93"/>
      <c r="L164" s="94"/>
      <c r="M164" s="95"/>
      <c r="N164" s="95"/>
      <c r="O164" s="95"/>
      <c r="P164" s="95"/>
      <c r="Q164" s="95"/>
      <c r="R164" s="95"/>
      <c r="S164" s="95"/>
      <c r="T164" s="95"/>
      <c r="U164" s="95"/>
      <c r="V164" s="95"/>
      <c r="W164" s="95"/>
      <c r="X164" s="95"/>
      <c r="Y164" s="95"/>
      <c r="Z164" s="95"/>
    </row>
    <row r="165" ht="15.75" hidden="1" customHeight="1">
      <c r="A165" s="90"/>
      <c r="B165" s="102"/>
      <c r="C165" s="90"/>
      <c r="D165" s="91"/>
      <c r="E165" s="92" t="str">
        <f t="shared" si="2"/>
        <v/>
      </c>
      <c r="F165" s="93"/>
      <c r="G165" s="93"/>
      <c r="H165" s="91">
        <f t="shared" ref="H165:I165" si="97">+N($E165)*N(F165)</f>
        <v>0</v>
      </c>
      <c r="I165" s="91">
        <f t="shared" si="97"/>
        <v>0</v>
      </c>
      <c r="J165" s="91">
        <f t="shared" si="4"/>
        <v>0</v>
      </c>
      <c r="K165" s="93"/>
      <c r="L165" s="94"/>
      <c r="M165" s="95"/>
      <c r="N165" s="95"/>
      <c r="O165" s="95"/>
      <c r="P165" s="95"/>
      <c r="Q165" s="95"/>
      <c r="R165" s="95"/>
      <c r="S165" s="95"/>
      <c r="T165" s="95"/>
      <c r="U165" s="95"/>
      <c r="V165" s="95"/>
      <c r="W165" s="95"/>
      <c r="X165" s="95"/>
      <c r="Y165" s="95"/>
      <c r="Z165" s="95"/>
    </row>
    <row r="166" ht="15.75" hidden="1" customHeight="1">
      <c r="A166" s="103"/>
      <c r="B166" s="88"/>
      <c r="C166" s="103"/>
      <c r="D166" s="92"/>
      <c r="E166" s="92" t="str">
        <f t="shared" si="2"/>
        <v/>
      </c>
      <c r="F166" s="101"/>
      <c r="G166" s="101"/>
      <c r="H166" s="92">
        <f t="shared" ref="H166:I166" si="98">+N($E166)*N(F166)</f>
        <v>0</v>
      </c>
      <c r="I166" s="92">
        <f t="shared" si="98"/>
        <v>0</v>
      </c>
      <c r="J166" s="92">
        <f t="shared" si="4"/>
        <v>0</v>
      </c>
      <c r="K166" s="93"/>
      <c r="L166" s="94"/>
      <c r="M166" s="95"/>
      <c r="N166" s="95"/>
      <c r="O166" s="95"/>
      <c r="P166" s="95"/>
      <c r="Q166" s="95"/>
      <c r="R166" s="95"/>
      <c r="S166" s="95"/>
      <c r="T166" s="95"/>
      <c r="U166" s="95"/>
      <c r="V166" s="95"/>
      <c r="W166" s="95"/>
      <c r="X166" s="95"/>
      <c r="Y166" s="95"/>
      <c r="Z166" s="95"/>
    </row>
    <row r="167" ht="15.75" hidden="1" customHeight="1">
      <c r="A167" s="90"/>
      <c r="B167" s="102"/>
      <c r="C167" s="90"/>
      <c r="D167" s="91"/>
      <c r="E167" s="92" t="str">
        <f t="shared" si="2"/>
        <v/>
      </c>
      <c r="F167" s="93"/>
      <c r="G167" s="93"/>
      <c r="H167" s="91">
        <f t="shared" ref="H167:I167" si="99">+N($E167)*N(F167)</f>
        <v>0</v>
      </c>
      <c r="I167" s="91">
        <f t="shared" si="99"/>
        <v>0</v>
      </c>
      <c r="J167" s="91">
        <f t="shared" si="4"/>
        <v>0</v>
      </c>
      <c r="K167" s="93"/>
      <c r="L167" s="94"/>
      <c r="M167" s="95"/>
      <c r="N167" s="95"/>
      <c r="O167" s="95"/>
      <c r="P167" s="95"/>
      <c r="Q167" s="95"/>
      <c r="R167" s="95"/>
      <c r="S167" s="95"/>
      <c r="T167" s="95"/>
      <c r="U167" s="95"/>
      <c r="V167" s="95"/>
      <c r="W167" s="95"/>
      <c r="X167" s="95"/>
      <c r="Y167" s="95"/>
      <c r="Z167" s="95"/>
    </row>
    <row r="168" ht="15.75" hidden="1" customHeight="1">
      <c r="A168" s="90" t="str">
        <f>ROMAN(2)</f>
        <v>II</v>
      </c>
      <c r="B168" s="88" t="s">
        <v>539</v>
      </c>
      <c r="C168" s="90"/>
      <c r="D168" s="91"/>
      <c r="E168" s="92" t="str">
        <f t="shared" si="2"/>
        <v/>
      </c>
      <c r="F168" s="93"/>
      <c r="G168" s="93"/>
      <c r="H168" s="91">
        <f t="shared" ref="H168:I168" si="100">+N($E168)*N(F168)</f>
        <v>0</v>
      </c>
      <c r="I168" s="91">
        <f t="shared" si="100"/>
        <v>0</v>
      </c>
      <c r="J168" s="91">
        <f t="shared" si="4"/>
        <v>0</v>
      </c>
      <c r="K168" s="93"/>
      <c r="L168" s="94"/>
      <c r="M168" s="95"/>
      <c r="N168" s="95"/>
      <c r="O168" s="95"/>
      <c r="P168" s="95"/>
      <c r="Q168" s="95"/>
      <c r="R168" s="95"/>
      <c r="S168" s="95"/>
      <c r="T168" s="95"/>
      <c r="U168" s="95"/>
      <c r="V168" s="95"/>
      <c r="W168" s="95"/>
      <c r="X168" s="95"/>
      <c r="Y168" s="95"/>
      <c r="Z168" s="95"/>
    </row>
    <row r="169" ht="15.75" hidden="1" customHeight="1">
      <c r="A169" s="90"/>
      <c r="B169" s="102"/>
      <c r="C169" s="90"/>
      <c r="D169" s="91"/>
      <c r="E169" s="92" t="str">
        <f t="shared" si="2"/>
        <v/>
      </c>
      <c r="F169" s="93"/>
      <c r="G169" s="93"/>
      <c r="H169" s="91">
        <f t="shared" ref="H169:I169" si="101">+N($E169)*N(F169)</f>
        <v>0</v>
      </c>
      <c r="I169" s="91">
        <f t="shared" si="101"/>
        <v>0</v>
      </c>
      <c r="J169" s="91">
        <f t="shared" si="4"/>
        <v>0</v>
      </c>
      <c r="K169" s="93"/>
      <c r="L169" s="94"/>
      <c r="M169" s="95"/>
      <c r="N169" s="95"/>
      <c r="O169" s="95"/>
      <c r="P169" s="95"/>
      <c r="Q169" s="95"/>
      <c r="R169" s="95"/>
      <c r="S169" s="95"/>
      <c r="T169" s="95"/>
      <c r="U169" s="95"/>
      <c r="V169" s="95"/>
      <c r="W169" s="95"/>
      <c r="X169" s="95"/>
      <c r="Y169" s="95"/>
      <c r="Z169" s="95"/>
    </row>
    <row r="170" ht="15.75" hidden="1" customHeight="1">
      <c r="A170" s="90"/>
      <c r="B170" s="102" t="s">
        <v>540</v>
      </c>
      <c r="C170" s="90"/>
      <c r="D170" s="91"/>
      <c r="E170" s="92" t="str">
        <f t="shared" si="2"/>
        <v/>
      </c>
      <c r="F170" s="93"/>
      <c r="G170" s="93"/>
      <c r="H170" s="91">
        <f t="shared" ref="H170:I170" si="102">+N($E170)*N(F170)</f>
        <v>0</v>
      </c>
      <c r="I170" s="91">
        <f t="shared" si="102"/>
        <v>0</v>
      </c>
      <c r="J170" s="91">
        <f t="shared" si="4"/>
        <v>0</v>
      </c>
      <c r="K170" s="93"/>
      <c r="L170" s="94"/>
      <c r="M170" s="95"/>
      <c r="N170" s="95"/>
      <c r="O170" s="95"/>
      <c r="P170" s="95"/>
      <c r="Q170" s="95"/>
      <c r="R170" s="95"/>
      <c r="S170" s="95"/>
      <c r="T170" s="95"/>
      <c r="U170" s="95"/>
      <c r="V170" s="95"/>
      <c r="W170" s="95"/>
      <c r="X170" s="95"/>
      <c r="Y170" s="95"/>
      <c r="Z170" s="95"/>
    </row>
    <row r="171" ht="15.75" hidden="1" customHeight="1">
      <c r="A171" s="90"/>
      <c r="B171" s="102" t="s">
        <v>541</v>
      </c>
      <c r="C171" s="90"/>
      <c r="D171" s="91"/>
      <c r="E171" s="92" t="str">
        <f t="shared" si="2"/>
        <v/>
      </c>
      <c r="F171" s="93"/>
      <c r="G171" s="93"/>
      <c r="H171" s="91">
        <f t="shared" ref="H171:I171" si="103">+N($E171)*N(F171)</f>
        <v>0</v>
      </c>
      <c r="I171" s="91">
        <f t="shared" si="103"/>
        <v>0</v>
      </c>
      <c r="J171" s="91">
        <f t="shared" si="4"/>
        <v>0</v>
      </c>
      <c r="K171" s="93"/>
      <c r="L171" s="94"/>
      <c r="M171" s="95"/>
      <c r="N171" s="95"/>
      <c r="O171" s="95"/>
      <c r="P171" s="95"/>
      <c r="Q171" s="95"/>
      <c r="R171" s="95"/>
      <c r="S171" s="95"/>
      <c r="T171" s="95"/>
      <c r="U171" s="95"/>
      <c r="V171" s="95"/>
      <c r="W171" s="95"/>
      <c r="X171" s="95"/>
      <c r="Y171" s="95"/>
      <c r="Z171" s="95"/>
    </row>
    <row r="172" ht="15.75" hidden="1" customHeight="1">
      <c r="A172" s="90"/>
      <c r="B172" s="102" t="s">
        <v>542</v>
      </c>
      <c r="C172" s="90"/>
      <c r="D172" s="91"/>
      <c r="E172" s="92" t="str">
        <f t="shared" si="2"/>
        <v/>
      </c>
      <c r="F172" s="93"/>
      <c r="G172" s="93"/>
      <c r="H172" s="91">
        <f t="shared" ref="H172:I172" si="104">+N($E172)*N(F172)</f>
        <v>0</v>
      </c>
      <c r="I172" s="91">
        <f t="shared" si="104"/>
        <v>0</v>
      </c>
      <c r="J172" s="91">
        <f t="shared" si="4"/>
        <v>0</v>
      </c>
      <c r="K172" s="93"/>
      <c r="L172" s="94"/>
      <c r="M172" s="95"/>
      <c r="N172" s="95"/>
      <c r="O172" s="95"/>
      <c r="P172" s="95"/>
      <c r="Q172" s="95"/>
      <c r="R172" s="95"/>
      <c r="S172" s="95"/>
      <c r="T172" s="95"/>
      <c r="U172" s="95"/>
      <c r="V172" s="95"/>
      <c r="W172" s="95"/>
      <c r="X172" s="95"/>
      <c r="Y172" s="95"/>
      <c r="Z172" s="95"/>
    </row>
    <row r="173" ht="15.75" hidden="1" customHeight="1">
      <c r="A173" s="90"/>
      <c r="B173" s="102"/>
      <c r="C173" s="90"/>
      <c r="D173" s="91"/>
      <c r="E173" s="92" t="str">
        <f t="shared" si="2"/>
        <v/>
      </c>
      <c r="F173" s="93"/>
      <c r="G173" s="93"/>
      <c r="H173" s="91">
        <f t="shared" ref="H173:I173" si="105">+N($E173)*N(F173)</f>
        <v>0</v>
      </c>
      <c r="I173" s="91">
        <f t="shared" si="105"/>
        <v>0</v>
      </c>
      <c r="J173" s="91">
        <f t="shared" si="4"/>
        <v>0</v>
      </c>
      <c r="K173" s="93"/>
      <c r="L173" s="94"/>
      <c r="M173" s="95"/>
      <c r="N173" s="95"/>
      <c r="O173" s="95"/>
      <c r="P173" s="95"/>
      <c r="Q173" s="95"/>
      <c r="R173" s="95"/>
      <c r="S173" s="95"/>
      <c r="T173" s="95"/>
      <c r="U173" s="95"/>
      <c r="V173" s="95"/>
      <c r="W173" s="95"/>
      <c r="X173" s="95"/>
      <c r="Y173" s="95"/>
      <c r="Z173" s="95"/>
    </row>
    <row r="174" ht="15.75" hidden="1" customHeight="1">
      <c r="A174" s="90"/>
      <c r="B174" s="102" t="s">
        <v>543</v>
      </c>
      <c r="C174" s="90"/>
      <c r="D174" s="91"/>
      <c r="E174" s="92" t="str">
        <f t="shared" si="2"/>
        <v/>
      </c>
      <c r="F174" s="93"/>
      <c r="G174" s="93"/>
      <c r="H174" s="91">
        <f t="shared" ref="H174:I174" si="106">+N($E174)*N(F174)</f>
        <v>0</v>
      </c>
      <c r="I174" s="91">
        <f t="shared" si="106"/>
        <v>0</v>
      </c>
      <c r="J174" s="91">
        <f t="shared" si="4"/>
        <v>0</v>
      </c>
      <c r="K174" s="93"/>
      <c r="L174" s="94"/>
      <c r="M174" s="95"/>
      <c r="N174" s="95"/>
      <c r="O174" s="95"/>
      <c r="P174" s="95"/>
      <c r="Q174" s="95"/>
      <c r="R174" s="95"/>
      <c r="S174" s="95"/>
      <c r="T174" s="95"/>
      <c r="U174" s="95"/>
      <c r="V174" s="95"/>
      <c r="W174" s="95"/>
      <c r="X174" s="95"/>
      <c r="Y174" s="95"/>
      <c r="Z174" s="95"/>
    </row>
    <row r="175" ht="15.75" hidden="1" customHeight="1">
      <c r="A175" s="90"/>
      <c r="B175" s="102" t="s">
        <v>544</v>
      </c>
      <c r="C175" s="90"/>
      <c r="D175" s="91"/>
      <c r="E175" s="92" t="str">
        <f t="shared" si="2"/>
        <v/>
      </c>
      <c r="F175" s="93"/>
      <c r="G175" s="93"/>
      <c r="H175" s="91">
        <f t="shared" ref="H175:I175" si="107">+N($E175)*N(F175)</f>
        <v>0</v>
      </c>
      <c r="I175" s="91">
        <f t="shared" si="107"/>
        <v>0</v>
      </c>
      <c r="J175" s="91">
        <f t="shared" si="4"/>
        <v>0</v>
      </c>
      <c r="K175" s="93"/>
      <c r="L175" s="94"/>
      <c r="M175" s="95"/>
      <c r="N175" s="95"/>
      <c r="O175" s="95"/>
      <c r="P175" s="95"/>
      <c r="Q175" s="95"/>
      <c r="R175" s="95"/>
      <c r="S175" s="95"/>
      <c r="T175" s="95"/>
      <c r="U175" s="95"/>
      <c r="V175" s="95"/>
      <c r="W175" s="95"/>
      <c r="X175" s="95"/>
      <c r="Y175" s="95"/>
      <c r="Z175" s="95"/>
    </row>
    <row r="176" ht="15.75" hidden="1" customHeight="1">
      <c r="A176" s="90"/>
      <c r="B176" s="102" t="s">
        <v>545</v>
      </c>
      <c r="C176" s="90"/>
      <c r="D176" s="91"/>
      <c r="E176" s="92" t="str">
        <f t="shared" si="2"/>
        <v/>
      </c>
      <c r="F176" s="93"/>
      <c r="G176" s="93"/>
      <c r="H176" s="91">
        <f t="shared" ref="H176:I176" si="108">+N($E176)*N(F176)</f>
        <v>0</v>
      </c>
      <c r="I176" s="91">
        <f t="shared" si="108"/>
        <v>0</v>
      </c>
      <c r="J176" s="91">
        <f t="shared" si="4"/>
        <v>0</v>
      </c>
      <c r="K176" s="93"/>
      <c r="L176" s="94"/>
      <c r="M176" s="95"/>
      <c r="N176" s="95"/>
      <c r="O176" s="95"/>
      <c r="P176" s="95"/>
      <c r="Q176" s="95"/>
      <c r="R176" s="95"/>
      <c r="S176" s="95"/>
      <c r="T176" s="95"/>
      <c r="U176" s="95"/>
      <c r="V176" s="95"/>
      <c r="W176" s="95"/>
      <c r="X176" s="95"/>
      <c r="Y176" s="95"/>
      <c r="Z176" s="95"/>
    </row>
    <row r="177" ht="15.75" hidden="1" customHeight="1">
      <c r="A177" s="90"/>
      <c r="B177" s="102" t="s">
        <v>546</v>
      </c>
      <c r="C177" s="90"/>
      <c r="D177" s="91"/>
      <c r="E177" s="92" t="str">
        <f t="shared" si="2"/>
        <v/>
      </c>
      <c r="F177" s="93"/>
      <c r="G177" s="93"/>
      <c r="H177" s="91">
        <f t="shared" ref="H177:I177" si="109">+N($E177)*N(F177)</f>
        <v>0</v>
      </c>
      <c r="I177" s="91">
        <f t="shared" si="109"/>
        <v>0</v>
      </c>
      <c r="J177" s="91">
        <f t="shared" si="4"/>
        <v>0</v>
      </c>
      <c r="K177" s="93"/>
      <c r="L177" s="94"/>
      <c r="M177" s="95"/>
      <c r="N177" s="95"/>
      <c r="O177" s="95"/>
      <c r="P177" s="95"/>
      <c r="Q177" s="95"/>
      <c r="R177" s="95"/>
      <c r="S177" s="95"/>
      <c r="T177" s="95"/>
      <c r="U177" s="95"/>
      <c r="V177" s="95"/>
      <c r="W177" s="95"/>
      <c r="X177" s="95"/>
      <c r="Y177" s="95"/>
      <c r="Z177" s="95"/>
    </row>
    <row r="178" ht="15.75" hidden="1" customHeight="1">
      <c r="A178" s="90"/>
      <c r="B178" s="102" t="s">
        <v>547</v>
      </c>
      <c r="C178" s="90"/>
      <c r="D178" s="91"/>
      <c r="E178" s="92" t="str">
        <f t="shared" si="2"/>
        <v/>
      </c>
      <c r="F178" s="93"/>
      <c r="G178" s="93"/>
      <c r="H178" s="91">
        <f t="shared" ref="H178:I178" si="110">+N($E178)*N(F178)</f>
        <v>0</v>
      </c>
      <c r="I178" s="91">
        <f t="shared" si="110"/>
        <v>0</v>
      </c>
      <c r="J178" s="91">
        <f t="shared" si="4"/>
        <v>0</v>
      </c>
      <c r="K178" s="93"/>
      <c r="L178" s="94"/>
      <c r="M178" s="95"/>
      <c r="N178" s="95"/>
      <c r="O178" s="95"/>
      <c r="P178" s="95"/>
      <c r="Q178" s="95"/>
      <c r="R178" s="95"/>
      <c r="S178" s="95"/>
      <c r="T178" s="95"/>
      <c r="U178" s="95"/>
      <c r="V178" s="95"/>
      <c r="W178" s="95"/>
      <c r="X178" s="95"/>
      <c r="Y178" s="95"/>
      <c r="Z178" s="95"/>
    </row>
    <row r="179" ht="15.75" hidden="1" customHeight="1">
      <c r="A179" s="90"/>
      <c r="B179" s="102" t="s">
        <v>548</v>
      </c>
      <c r="C179" s="90"/>
      <c r="D179" s="91"/>
      <c r="E179" s="92" t="str">
        <f t="shared" si="2"/>
        <v/>
      </c>
      <c r="F179" s="93"/>
      <c r="G179" s="93"/>
      <c r="H179" s="91">
        <f t="shared" ref="H179:I179" si="111">+N($E179)*N(F179)</f>
        <v>0</v>
      </c>
      <c r="I179" s="91">
        <f t="shared" si="111"/>
        <v>0</v>
      </c>
      <c r="J179" s="91">
        <f t="shared" si="4"/>
        <v>0</v>
      </c>
      <c r="K179" s="93"/>
      <c r="L179" s="94"/>
      <c r="M179" s="95"/>
      <c r="N179" s="95"/>
      <c r="O179" s="95"/>
      <c r="P179" s="95"/>
      <c r="Q179" s="95"/>
      <c r="R179" s="95"/>
      <c r="S179" s="95"/>
      <c r="T179" s="95"/>
      <c r="U179" s="95"/>
      <c r="V179" s="95"/>
      <c r="W179" s="95"/>
      <c r="X179" s="95"/>
      <c r="Y179" s="95"/>
      <c r="Z179" s="95"/>
    </row>
    <row r="180" ht="15.75" hidden="1" customHeight="1">
      <c r="A180" s="90"/>
      <c r="B180" s="102" t="s">
        <v>549</v>
      </c>
      <c r="C180" s="90"/>
      <c r="D180" s="91"/>
      <c r="E180" s="92" t="str">
        <f t="shared" si="2"/>
        <v/>
      </c>
      <c r="F180" s="93"/>
      <c r="G180" s="93"/>
      <c r="H180" s="91">
        <f t="shared" ref="H180:I180" si="112">+N($E180)*N(F180)</f>
        <v>0</v>
      </c>
      <c r="I180" s="91">
        <f t="shared" si="112"/>
        <v>0</v>
      </c>
      <c r="J180" s="91">
        <f t="shared" si="4"/>
        <v>0</v>
      </c>
      <c r="K180" s="93"/>
      <c r="L180" s="94"/>
      <c r="M180" s="95"/>
      <c r="N180" s="95"/>
      <c r="O180" s="95"/>
      <c r="P180" s="95"/>
      <c r="Q180" s="95"/>
      <c r="R180" s="95"/>
      <c r="S180" s="95"/>
      <c r="T180" s="95"/>
      <c r="U180" s="95"/>
      <c r="V180" s="95"/>
      <c r="W180" s="95"/>
      <c r="X180" s="95"/>
      <c r="Y180" s="95"/>
      <c r="Z180" s="95"/>
    </row>
    <row r="181" ht="15.75" hidden="1" customHeight="1">
      <c r="A181" s="90"/>
      <c r="B181" s="102" t="s">
        <v>550</v>
      </c>
      <c r="C181" s="90"/>
      <c r="D181" s="91"/>
      <c r="E181" s="92" t="str">
        <f t="shared" si="2"/>
        <v/>
      </c>
      <c r="F181" s="93"/>
      <c r="G181" s="93"/>
      <c r="H181" s="91">
        <f t="shared" ref="H181:I181" si="113">+N($E181)*N(F181)</f>
        <v>0</v>
      </c>
      <c r="I181" s="91">
        <f t="shared" si="113"/>
        <v>0</v>
      </c>
      <c r="J181" s="91">
        <f t="shared" si="4"/>
        <v>0</v>
      </c>
      <c r="K181" s="93"/>
      <c r="L181" s="94"/>
      <c r="M181" s="95"/>
      <c r="N181" s="95"/>
      <c r="O181" s="95"/>
      <c r="P181" s="95"/>
      <c r="Q181" s="95"/>
      <c r="R181" s="95"/>
      <c r="S181" s="95"/>
      <c r="T181" s="95"/>
      <c r="U181" s="95"/>
      <c r="V181" s="95"/>
      <c r="W181" s="95"/>
      <c r="X181" s="95"/>
      <c r="Y181" s="95"/>
      <c r="Z181" s="95"/>
    </row>
    <row r="182" ht="15.75" hidden="1" customHeight="1">
      <c r="A182" s="90"/>
      <c r="B182" s="102" t="s">
        <v>551</v>
      </c>
      <c r="C182" s="90"/>
      <c r="D182" s="91"/>
      <c r="E182" s="92" t="str">
        <f t="shared" si="2"/>
        <v/>
      </c>
      <c r="F182" s="93"/>
      <c r="G182" s="93"/>
      <c r="H182" s="91">
        <f t="shared" ref="H182:I182" si="114">+N($E182)*N(F182)</f>
        <v>0</v>
      </c>
      <c r="I182" s="91">
        <f t="shared" si="114"/>
        <v>0</v>
      </c>
      <c r="J182" s="91">
        <f t="shared" si="4"/>
        <v>0</v>
      </c>
      <c r="K182" s="93"/>
      <c r="L182" s="94"/>
      <c r="M182" s="95"/>
      <c r="N182" s="95"/>
      <c r="O182" s="95"/>
      <c r="P182" s="95"/>
      <c r="Q182" s="95"/>
      <c r="R182" s="95"/>
      <c r="S182" s="95"/>
      <c r="T182" s="95"/>
      <c r="U182" s="95"/>
      <c r="V182" s="95"/>
      <c r="W182" s="95"/>
      <c r="X182" s="95"/>
      <c r="Y182" s="95"/>
      <c r="Z182" s="95"/>
    </row>
    <row r="183" ht="15.75" hidden="1" customHeight="1">
      <c r="A183" s="90"/>
      <c r="B183" s="102"/>
      <c r="C183" s="90"/>
      <c r="D183" s="91"/>
      <c r="E183" s="92" t="str">
        <f t="shared" si="2"/>
        <v/>
      </c>
      <c r="F183" s="93"/>
      <c r="G183" s="93"/>
      <c r="H183" s="91">
        <f t="shared" ref="H183:I183" si="115">+N($E183)*N(F183)</f>
        <v>0</v>
      </c>
      <c r="I183" s="91">
        <f t="shared" si="115"/>
        <v>0</v>
      </c>
      <c r="J183" s="91">
        <f t="shared" si="4"/>
        <v>0</v>
      </c>
      <c r="K183" s="93"/>
      <c r="L183" s="94"/>
      <c r="M183" s="95"/>
      <c r="N183" s="95"/>
      <c r="O183" s="95"/>
      <c r="P183" s="95"/>
      <c r="Q183" s="95"/>
      <c r="R183" s="95"/>
      <c r="S183" s="95"/>
      <c r="T183" s="95"/>
      <c r="U183" s="95"/>
      <c r="V183" s="95"/>
      <c r="W183" s="95"/>
      <c r="X183" s="95"/>
      <c r="Y183" s="95"/>
      <c r="Z183" s="95"/>
    </row>
    <row r="184" ht="15.75" hidden="1" customHeight="1">
      <c r="A184" s="103" t="s">
        <v>103</v>
      </c>
      <c r="B184" s="88" t="s">
        <v>552</v>
      </c>
      <c r="C184" s="90"/>
      <c r="D184" s="91"/>
      <c r="E184" s="92" t="str">
        <f t="shared" si="2"/>
        <v/>
      </c>
      <c r="F184" s="93"/>
      <c r="G184" s="93"/>
      <c r="H184" s="91">
        <f t="shared" ref="H184:I184" si="116">+N($E184)*N(F184)</f>
        <v>0</v>
      </c>
      <c r="I184" s="91">
        <f t="shared" si="116"/>
        <v>0</v>
      </c>
      <c r="J184" s="91">
        <f t="shared" si="4"/>
        <v>0</v>
      </c>
      <c r="K184" s="93"/>
      <c r="L184" s="94"/>
      <c r="M184" s="95"/>
      <c r="N184" s="95"/>
      <c r="O184" s="95"/>
      <c r="P184" s="95"/>
      <c r="Q184" s="95"/>
      <c r="R184" s="95"/>
      <c r="S184" s="95"/>
      <c r="T184" s="95"/>
      <c r="U184" s="95"/>
      <c r="V184" s="95"/>
      <c r="W184" s="95"/>
      <c r="X184" s="95"/>
      <c r="Y184" s="95"/>
      <c r="Z184" s="95"/>
    </row>
    <row r="185" ht="15.75" hidden="1" customHeight="1">
      <c r="A185" s="90"/>
      <c r="B185" s="102"/>
      <c r="C185" s="90"/>
      <c r="D185" s="91"/>
      <c r="E185" s="92" t="str">
        <f t="shared" si="2"/>
        <v/>
      </c>
      <c r="F185" s="93"/>
      <c r="G185" s="93"/>
      <c r="H185" s="91">
        <f t="shared" ref="H185:I185" si="117">+N($E185)*N(F185)</f>
        <v>0</v>
      </c>
      <c r="I185" s="91">
        <f t="shared" si="117"/>
        <v>0</v>
      </c>
      <c r="J185" s="91">
        <f t="shared" si="4"/>
        <v>0</v>
      </c>
      <c r="K185" s="93"/>
      <c r="L185" s="94"/>
      <c r="M185" s="95"/>
      <c r="N185" s="95"/>
      <c r="O185" s="95"/>
      <c r="P185" s="95"/>
      <c r="Q185" s="95"/>
      <c r="R185" s="95"/>
      <c r="S185" s="95"/>
      <c r="T185" s="95"/>
      <c r="U185" s="95"/>
      <c r="V185" s="95"/>
      <c r="W185" s="95"/>
      <c r="X185" s="95"/>
      <c r="Y185" s="95"/>
      <c r="Z185" s="95"/>
    </row>
    <row r="186" ht="15.75" hidden="1" customHeight="1">
      <c r="A186" s="90">
        <v>2.1</v>
      </c>
      <c r="B186" s="102" t="s">
        <v>553</v>
      </c>
      <c r="C186" s="90" t="s">
        <v>554</v>
      </c>
      <c r="D186" s="91" t="s">
        <v>506</v>
      </c>
      <c r="E186" s="92" t="str">
        <f t="shared" si="2"/>
        <v>RO</v>
      </c>
      <c r="F186" s="91"/>
      <c r="G186" s="91"/>
      <c r="H186" s="91">
        <f t="shared" ref="H186:I186" si="118">+N($E186)*N(F186)</f>
        <v>0</v>
      </c>
      <c r="I186" s="91">
        <f t="shared" si="118"/>
        <v>0</v>
      </c>
      <c r="J186" s="91">
        <f t="shared" si="4"/>
        <v>0</v>
      </c>
      <c r="K186" s="93"/>
      <c r="L186" s="94"/>
      <c r="M186" s="95"/>
      <c r="N186" s="95"/>
      <c r="O186" s="95"/>
      <c r="P186" s="95"/>
      <c r="Q186" s="95"/>
      <c r="R186" s="95"/>
      <c r="S186" s="95"/>
      <c r="T186" s="95"/>
      <c r="U186" s="95"/>
      <c r="V186" s="95"/>
      <c r="W186" s="95"/>
      <c r="X186" s="95"/>
      <c r="Y186" s="95"/>
      <c r="Z186" s="95"/>
    </row>
    <row r="187" ht="15.75" hidden="1" customHeight="1">
      <c r="A187" s="90">
        <f>A186+0.1</f>
        <v>2.2</v>
      </c>
      <c r="B187" s="102" t="s">
        <v>555</v>
      </c>
      <c r="C187" s="90" t="s">
        <v>556</v>
      </c>
      <c r="D187" s="91" t="s">
        <v>506</v>
      </c>
      <c r="E187" s="92" t="str">
        <f t="shared" si="2"/>
        <v>RO</v>
      </c>
      <c r="F187" s="91"/>
      <c r="G187" s="91"/>
      <c r="H187" s="91">
        <f t="shared" ref="H187:I187" si="119">+N($E187)*N(F187)</f>
        <v>0</v>
      </c>
      <c r="I187" s="91">
        <f t="shared" si="119"/>
        <v>0</v>
      </c>
      <c r="J187" s="91">
        <f t="shared" si="4"/>
        <v>0</v>
      </c>
      <c r="K187" s="93"/>
      <c r="L187" s="94"/>
      <c r="M187" s="95"/>
      <c r="N187" s="95"/>
      <c r="O187" s="95"/>
      <c r="P187" s="95"/>
      <c r="Q187" s="95"/>
      <c r="R187" s="95"/>
      <c r="S187" s="95"/>
      <c r="T187" s="95"/>
      <c r="U187" s="95"/>
      <c r="V187" s="95"/>
      <c r="W187" s="95"/>
      <c r="X187" s="95"/>
      <c r="Y187" s="95"/>
      <c r="Z187" s="95"/>
    </row>
    <row r="188" ht="15.75" hidden="1" customHeight="1">
      <c r="A188" s="90"/>
      <c r="B188" s="102"/>
      <c r="C188" s="90"/>
      <c r="D188" s="91"/>
      <c r="E188" s="92" t="str">
        <f t="shared" si="2"/>
        <v/>
      </c>
      <c r="F188" s="91"/>
      <c r="G188" s="91"/>
      <c r="H188" s="91">
        <f t="shared" ref="H188:I188" si="120">+N($E188)*N(F188)</f>
        <v>0</v>
      </c>
      <c r="I188" s="91">
        <f t="shared" si="120"/>
        <v>0</v>
      </c>
      <c r="J188" s="91">
        <f t="shared" si="4"/>
        <v>0</v>
      </c>
      <c r="K188" s="93"/>
      <c r="L188" s="94"/>
      <c r="M188" s="95"/>
      <c r="N188" s="95"/>
      <c r="O188" s="95"/>
      <c r="P188" s="95"/>
      <c r="Q188" s="95"/>
      <c r="R188" s="95"/>
      <c r="S188" s="95"/>
      <c r="T188" s="95"/>
      <c r="U188" s="95"/>
      <c r="V188" s="95"/>
      <c r="W188" s="95"/>
      <c r="X188" s="95"/>
      <c r="Y188" s="95"/>
      <c r="Z188" s="95"/>
    </row>
    <row r="189" ht="15.75" hidden="1" customHeight="1">
      <c r="A189" s="90">
        <f>A187+0.1</f>
        <v>2.3</v>
      </c>
      <c r="B189" s="102" t="s">
        <v>557</v>
      </c>
      <c r="C189" s="90" t="s">
        <v>554</v>
      </c>
      <c r="D189" s="91" t="s">
        <v>506</v>
      </c>
      <c r="E189" s="92" t="str">
        <f t="shared" si="2"/>
        <v>RO</v>
      </c>
      <c r="F189" s="91"/>
      <c r="G189" s="91"/>
      <c r="H189" s="91">
        <f t="shared" ref="H189:I189" si="121">+N($E189)*N(F189)</f>
        <v>0</v>
      </c>
      <c r="I189" s="91">
        <f t="shared" si="121"/>
        <v>0</v>
      </c>
      <c r="J189" s="91">
        <f t="shared" si="4"/>
        <v>0</v>
      </c>
      <c r="K189" s="93"/>
      <c r="L189" s="94"/>
      <c r="M189" s="95"/>
      <c r="N189" s="95"/>
      <c r="O189" s="95"/>
      <c r="P189" s="95"/>
      <c r="Q189" s="95"/>
      <c r="R189" s="95"/>
      <c r="S189" s="95"/>
      <c r="T189" s="95"/>
      <c r="U189" s="95"/>
      <c r="V189" s="95"/>
      <c r="W189" s="95"/>
      <c r="X189" s="95"/>
      <c r="Y189" s="95"/>
      <c r="Z189" s="95"/>
    </row>
    <row r="190" ht="15.75" hidden="1" customHeight="1">
      <c r="A190" s="90">
        <f>A189+0.1</f>
        <v>2.4</v>
      </c>
      <c r="B190" s="102" t="s">
        <v>555</v>
      </c>
      <c r="C190" s="90" t="s">
        <v>556</v>
      </c>
      <c r="D190" s="91" t="s">
        <v>506</v>
      </c>
      <c r="E190" s="92" t="str">
        <f t="shared" si="2"/>
        <v>RO</v>
      </c>
      <c r="F190" s="91"/>
      <c r="G190" s="91"/>
      <c r="H190" s="91">
        <f t="shared" ref="H190:I190" si="122">+N($E190)*N(F190)</f>
        <v>0</v>
      </c>
      <c r="I190" s="91">
        <f t="shared" si="122"/>
        <v>0</v>
      </c>
      <c r="J190" s="91">
        <f t="shared" si="4"/>
        <v>0</v>
      </c>
      <c r="K190" s="93"/>
      <c r="L190" s="94"/>
      <c r="M190" s="95"/>
      <c r="N190" s="95"/>
      <c r="O190" s="95"/>
      <c r="P190" s="95"/>
      <c r="Q190" s="95"/>
      <c r="R190" s="95"/>
      <c r="S190" s="95"/>
      <c r="T190" s="95"/>
      <c r="U190" s="95"/>
      <c r="V190" s="95"/>
      <c r="W190" s="95"/>
      <c r="X190" s="95"/>
      <c r="Y190" s="95"/>
      <c r="Z190" s="95"/>
    </row>
    <row r="191" ht="15.75" hidden="1" customHeight="1">
      <c r="A191" s="90"/>
      <c r="B191" s="102"/>
      <c r="C191" s="90"/>
      <c r="D191" s="91"/>
      <c r="E191" s="92" t="str">
        <f t="shared" si="2"/>
        <v/>
      </c>
      <c r="F191" s="91"/>
      <c r="G191" s="91"/>
      <c r="H191" s="91">
        <f t="shared" ref="H191:I191" si="123">+N($E191)*N(F191)</f>
        <v>0</v>
      </c>
      <c r="I191" s="91">
        <f t="shared" si="123"/>
        <v>0</v>
      </c>
      <c r="J191" s="91">
        <f t="shared" si="4"/>
        <v>0</v>
      </c>
      <c r="K191" s="93"/>
      <c r="L191" s="94"/>
      <c r="M191" s="95"/>
      <c r="N191" s="95"/>
      <c r="O191" s="95"/>
      <c r="P191" s="95"/>
      <c r="Q191" s="95"/>
      <c r="R191" s="95"/>
      <c r="S191" s="95"/>
      <c r="T191" s="95"/>
      <c r="U191" s="95"/>
      <c r="V191" s="95"/>
      <c r="W191" s="95"/>
      <c r="X191" s="95"/>
      <c r="Y191" s="95"/>
      <c r="Z191" s="95"/>
    </row>
    <row r="192" ht="15.75" hidden="1" customHeight="1">
      <c r="A192" s="90">
        <f>A190+0.1</f>
        <v>2.5</v>
      </c>
      <c r="B192" s="102" t="s">
        <v>558</v>
      </c>
      <c r="C192" s="90" t="s">
        <v>554</v>
      </c>
      <c r="D192" s="91" t="s">
        <v>506</v>
      </c>
      <c r="E192" s="92" t="str">
        <f t="shared" si="2"/>
        <v>RO</v>
      </c>
      <c r="F192" s="91"/>
      <c r="G192" s="91"/>
      <c r="H192" s="91">
        <f t="shared" ref="H192:I192" si="124">+N($E192)*N(F192)</f>
        <v>0</v>
      </c>
      <c r="I192" s="91">
        <f t="shared" si="124"/>
        <v>0</v>
      </c>
      <c r="J192" s="91">
        <f t="shared" si="4"/>
        <v>0</v>
      </c>
      <c r="K192" s="93"/>
      <c r="L192" s="94"/>
      <c r="M192" s="95"/>
      <c r="N192" s="95"/>
      <c r="O192" s="95"/>
      <c r="P192" s="95"/>
      <c r="Q192" s="95"/>
      <c r="R192" s="95"/>
      <c r="S192" s="95"/>
      <c r="T192" s="95"/>
      <c r="U192" s="95"/>
      <c r="V192" s="95"/>
      <c r="W192" s="95"/>
      <c r="X192" s="95"/>
      <c r="Y192" s="95"/>
      <c r="Z192" s="95"/>
    </row>
    <row r="193" ht="15.75" hidden="1" customHeight="1">
      <c r="A193" s="90">
        <f>A192+0.1</f>
        <v>2.6</v>
      </c>
      <c r="B193" s="102" t="s">
        <v>555</v>
      </c>
      <c r="C193" s="90" t="s">
        <v>556</v>
      </c>
      <c r="D193" s="91" t="s">
        <v>506</v>
      </c>
      <c r="E193" s="92" t="str">
        <f t="shared" si="2"/>
        <v>RO</v>
      </c>
      <c r="F193" s="91"/>
      <c r="G193" s="91"/>
      <c r="H193" s="91">
        <f t="shared" ref="H193:I193" si="125">+N($E193)*N(F193)</f>
        <v>0</v>
      </c>
      <c r="I193" s="91">
        <f t="shared" si="125"/>
        <v>0</v>
      </c>
      <c r="J193" s="91">
        <f t="shared" si="4"/>
        <v>0</v>
      </c>
      <c r="K193" s="93"/>
      <c r="L193" s="94"/>
      <c r="M193" s="95"/>
      <c r="N193" s="95"/>
      <c r="O193" s="95"/>
      <c r="P193" s="95"/>
      <c r="Q193" s="95"/>
      <c r="R193" s="95"/>
      <c r="S193" s="95"/>
      <c r="T193" s="95"/>
      <c r="U193" s="95"/>
      <c r="V193" s="95"/>
      <c r="W193" s="95"/>
      <c r="X193" s="95"/>
      <c r="Y193" s="95"/>
      <c r="Z193" s="95"/>
    </row>
    <row r="194" ht="15.75" hidden="1" customHeight="1">
      <c r="A194" s="90"/>
      <c r="B194" s="102"/>
      <c r="C194" s="90"/>
      <c r="D194" s="91"/>
      <c r="E194" s="92" t="str">
        <f t="shared" si="2"/>
        <v/>
      </c>
      <c r="F194" s="91"/>
      <c r="G194" s="91"/>
      <c r="H194" s="91">
        <f t="shared" ref="H194:I194" si="126">+N($E194)*N(F194)</f>
        <v>0</v>
      </c>
      <c r="I194" s="91">
        <f t="shared" si="126"/>
        <v>0</v>
      </c>
      <c r="J194" s="91">
        <f t="shared" si="4"/>
        <v>0</v>
      </c>
      <c r="K194" s="93"/>
      <c r="L194" s="94"/>
      <c r="M194" s="95"/>
      <c r="N194" s="95"/>
      <c r="O194" s="95"/>
      <c r="P194" s="95"/>
      <c r="Q194" s="95"/>
      <c r="R194" s="95"/>
      <c r="S194" s="95"/>
      <c r="T194" s="95"/>
      <c r="U194" s="95"/>
      <c r="V194" s="95"/>
      <c r="W194" s="95"/>
      <c r="X194" s="95"/>
      <c r="Y194" s="95"/>
      <c r="Z194" s="95"/>
    </row>
    <row r="195" ht="15.75" hidden="1" customHeight="1">
      <c r="A195" s="90">
        <f>A193+0.1</f>
        <v>2.7</v>
      </c>
      <c r="B195" s="102" t="s">
        <v>559</v>
      </c>
      <c r="C195" s="90" t="s">
        <v>554</v>
      </c>
      <c r="D195" s="91" t="s">
        <v>506</v>
      </c>
      <c r="E195" s="92" t="str">
        <f t="shared" si="2"/>
        <v>RO</v>
      </c>
      <c r="F195" s="91"/>
      <c r="G195" s="91"/>
      <c r="H195" s="91">
        <f t="shared" ref="H195:I195" si="127">+N($E195)*N(F195)</f>
        <v>0</v>
      </c>
      <c r="I195" s="91">
        <f t="shared" si="127"/>
        <v>0</v>
      </c>
      <c r="J195" s="91">
        <f t="shared" si="4"/>
        <v>0</v>
      </c>
      <c r="K195" s="93"/>
      <c r="L195" s="94"/>
      <c r="M195" s="95"/>
      <c r="N195" s="95"/>
      <c r="O195" s="95"/>
      <c r="P195" s="95"/>
      <c r="Q195" s="95"/>
      <c r="R195" s="95"/>
      <c r="S195" s="95"/>
      <c r="T195" s="95"/>
      <c r="U195" s="95"/>
      <c r="V195" s="95"/>
      <c r="W195" s="95"/>
      <c r="X195" s="95"/>
      <c r="Y195" s="95"/>
      <c r="Z195" s="95"/>
    </row>
    <row r="196" ht="15.75" hidden="1" customHeight="1">
      <c r="A196" s="90">
        <f>A195+0.1</f>
        <v>2.8</v>
      </c>
      <c r="B196" s="102" t="s">
        <v>555</v>
      </c>
      <c r="C196" s="90" t="s">
        <v>556</v>
      </c>
      <c r="D196" s="91" t="s">
        <v>506</v>
      </c>
      <c r="E196" s="92" t="str">
        <f t="shared" si="2"/>
        <v>RO</v>
      </c>
      <c r="F196" s="91"/>
      <c r="G196" s="91"/>
      <c r="H196" s="91">
        <f t="shared" ref="H196:I196" si="128">+N($E196)*N(F196)</f>
        <v>0</v>
      </c>
      <c r="I196" s="91">
        <f t="shared" si="128"/>
        <v>0</v>
      </c>
      <c r="J196" s="91">
        <f t="shared" si="4"/>
        <v>0</v>
      </c>
      <c r="K196" s="93"/>
      <c r="L196" s="94"/>
      <c r="M196" s="95"/>
      <c r="N196" s="95"/>
      <c r="O196" s="95"/>
      <c r="P196" s="95"/>
      <c r="Q196" s="95"/>
      <c r="R196" s="95"/>
      <c r="S196" s="95"/>
      <c r="T196" s="95"/>
      <c r="U196" s="95"/>
      <c r="V196" s="95"/>
      <c r="W196" s="95"/>
      <c r="X196" s="95"/>
      <c r="Y196" s="95"/>
      <c r="Z196" s="95"/>
    </row>
    <row r="197" ht="15.75" hidden="1" customHeight="1">
      <c r="A197" s="90"/>
      <c r="B197" s="102"/>
      <c r="C197" s="90"/>
      <c r="D197" s="91"/>
      <c r="E197" s="92" t="str">
        <f t="shared" si="2"/>
        <v/>
      </c>
      <c r="F197" s="91"/>
      <c r="G197" s="91"/>
      <c r="H197" s="91">
        <f t="shared" ref="H197:I197" si="129">+N($E197)*N(F197)</f>
        <v>0</v>
      </c>
      <c r="I197" s="91">
        <f t="shared" si="129"/>
        <v>0</v>
      </c>
      <c r="J197" s="91">
        <f t="shared" si="4"/>
        <v>0</v>
      </c>
      <c r="K197" s="93"/>
      <c r="L197" s="94"/>
      <c r="M197" s="95"/>
      <c r="N197" s="95"/>
      <c r="O197" s="95"/>
      <c r="P197" s="95"/>
      <c r="Q197" s="95"/>
      <c r="R197" s="95"/>
      <c r="S197" s="95"/>
      <c r="T197" s="95"/>
      <c r="U197" s="95"/>
      <c r="V197" s="95"/>
      <c r="W197" s="95"/>
      <c r="X197" s="95"/>
      <c r="Y197" s="95"/>
      <c r="Z197" s="95"/>
    </row>
    <row r="198" ht="15.75" hidden="1" customHeight="1">
      <c r="A198" s="90">
        <f>A196+0.1</f>
        <v>2.9</v>
      </c>
      <c r="B198" s="102" t="s">
        <v>560</v>
      </c>
      <c r="C198" s="90" t="s">
        <v>554</v>
      </c>
      <c r="D198" s="91" t="s">
        <v>506</v>
      </c>
      <c r="E198" s="92" t="str">
        <f t="shared" si="2"/>
        <v>RO</v>
      </c>
      <c r="F198" s="91"/>
      <c r="G198" s="91"/>
      <c r="H198" s="91">
        <f t="shared" ref="H198:I198" si="130">+N($E198)*N(F198)</f>
        <v>0</v>
      </c>
      <c r="I198" s="91">
        <f t="shared" si="130"/>
        <v>0</v>
      </c>
      <c r="J198" s="91">
        <f t="shared" si="4"/>
        <v>0</v>
      </c>
      <c r="K198" s="93"/>
      <c r="L198" s="94"/>
      <c r="M198" s="95"/>
      <c r="N198" s="95"/>
      <c r="O198" s="95"/>
      <c r="P198" s="95"/>
      <c r="Q198" s="95"/>
      <c r="R198" s="95"/>
      <c r="S198" s="95"/>
      <c r="T198" s="95"/>
      <c r="U198" s="95"/>
      <c r="V198" s="95"/>
      <c r="W198" s="95"/>
      <c r="X198" s="95"/>
      <c r="Y198" s="95"/>
      <c r="Z198" s="95"/>
    </row>
    <row r="199" ht="15.75" hidden="1" customHeight="1">
      <c r="A199" s="108">
        <f>A198-0.8</f>
        <v>2.1</v>
      </c>
      <c r="B199" s="102" t="s">
        <v>555</v>
      </c>
      <c r="C199" s="90" t="s">
        <v>556</v>
      </c>
      <c r="D199" s="91" t="s">
        <v>506</v>
      </c>
      <c r="E199" s="92" t="str">
        <f t="shared" si="2"/>
        <v>RO</v>
      </c>
      <c r="F199" s="91"/>
      <c r="G199" s="91"/>
      <c r="H199" s="91">
        <f t="shared" ref="H199:I199" si="131">+N($E199)*N(F199)</f>
        <v>0</v>
      </c>
      <c r="I199" s="91">
        <f t="shared" si="131"/>
        <v>0</v>
      </c>
      <c r="J199" s="91">
        <f t="shared" si="4"/>
        <v>0</v>
      </c>
      <c r="K199" s="93"/>
      <c r="L199" s="94"/>
      <c r="M199" s="95"/>
      <c r="N199" s="95"/>
      <c r="O199" s="95"/>
      <c r="P199" s="95"/>
      <c r="Q199" s="95"/>
      <c r="R199" s="95"/>
      <c r="S199" s="95"/>
      <c r="T199" s="95"/>
      <c r="U199" s="95"/>
      <c r="V199" s="95"/>
      <c r="W199" s="95"/>
      <c r="X199" s="95"/>
      <c r="Y199" s="95"/>
      <c r="Z199" s="95"/>
    </row>
    <row r="200" ht="15.75" hidden="1" customHeight="1">
      <c r="A200" s="90"/>
      <c r="B200" s="102"/>
      <c r="C200" s="90"/>
      <c r="D200" s="91"/>
      <c r="E200" s="92" t="str">
        <f t="shared" si="2"/>
        <v/>
      </c>
      <c r="F200" s="91"/>
      <c r="G200" s="91"/>
      <c r="H200" s="91">
        <f t="shared" ref="H200:I200" si="132">+N($E200)*N(F200)</f>
        <v>0</v>
      </c>
      <c r="I200" s="91">
        <f t="shared" si="132"/>
        <v>0</v>
      </c>
      <c r="J200" s="91">
        <f t="shared" si="4"/>
        <v>0</v>
      </c>
      <c r="K200" s="93"/>
      <c r="L200" s="94"/>
      <c r="M200" s="95"/>
      <c r="N200" s="95"/>
      <c r="O200" s="95"/>
      <c r="P200" s="95"/>
      <c r="Q200" s="95"/>
      <c r="R200" s="95"/>
      <c r="S200" s="95"/>
      <c r="T200" s="95"/>
      <c r="U200" s="95"/>
      <c r="V200" s="95"/>
      <c r="W200" s="95"/>
      <c r="X200" s="95"/>
      <c r="Y200" s="95"/>
      <c r="Z200" s="95"/>
    </row>
    <row r="201" ht="15.75" customHeight="1">
      <c r="A201" s="108">
        <f>A199+0.01</f>
        <v>2.11</v>
      </c>
      <c r="B201" s="102" t="s">
        <v>561</v>
      </c>
      <c r="C201" s="90" t="s">
        <v>554</v>
      </c>
      <c r="D201" s="91">
        <v>160.0</v>
      </c>
      <c r="E201" s="92">
        <f t="shared" si="2"/>
        <v>160</v>
      </c>
      <c r="F201" s="109">
        <v>744.0</v>
      </c>
      <c r="G201" s="109">
        <v>89.0</v>
      </c>
      <c r="H201" s="91">
        <f t="shared" ref="H201:I201" si="133">+N($E201)*N(F201)</f>
        <v>119040</v>
      </c>
      <c r="I201" s="91">
        <f t="shared" si="133"/>
        <v>14240</v>
      </c>
      <c r="J201" s="91">
        <f t="shared" si="4"/>
        <v>133280</v>
      </c>
      <c r="K201" s="93"/>
      <c r="L201" s="106"/>
      <c r="M201" s="95"/>
      <c r="N201" s="95"/>
      <c r="O201" s="95"/>
      <c r="P201" s="95"/>
      <c r="Q201" s="95"/>
      <c r="R201" s="95"/>
      <c r="S201" s="95"/>
      <c r="T201" s="95"/>
      <c r="U201" s="95"/>
      <c r="V201" s="95"/>
      <c r="W201" s="95"/>
      <c r="X201" s="95"/>
      <c r="Y201" s="95"/>
      <c r="Z201" s="95"/>
    </row>
    <row r="202" ht="15.75" customHeight="1">
      <c r="A202" s="108">
        <f>A201+0.01</f>
        <v>2.12</v>
      </c>
      <c r="B202" s="102" t="s">
        <v>555</v>
      </c>
      <c r="C202" s="90" t="s">
        <v>556</v>
      </c>
      <c r="D202" s="91">
        <v>4.0</v>
      </c>
      <c r="E202" s="92">
        <f t="shared" si="2"/>
        <v>4</v>
      </c>
      <c r="F202" s="109">
        <v>1249.0</v>
      </c>
      <c r="G202" s="109">
        <v>318.0</v>
      </c>
      <c r="H202" s="91">
        <f t="shared" ref="H202:I202" si="134">+N($E202)*N(F202)</f>
        <v>4996</v>
      </c>
      <c r="I202" s="91">
        <f t="shared" si="134"/>
        <v>1272</v>
      </c>
      <c r="J202" s="91">
        <f t="shared" si="4"/>
        <v>6268</v>
      </c>
      <c r="K202" s="93"/>
      <c r="L202" s="106"/>
      <c r="M202" s="95"/>
      <c r="N202" s="95"/>
      <c r="O202" s="95"/>
      <c r="P202" s="95"/>
      <c r="Q202" s="95"/>
      <c r="R202" s="95"/>
      <c r="S202" s="95"/>
      <c r="T202" s="95"/>
      <c r="U202" s="95"/>
      <c r="V202" s="95"/>
      <c r="W202" s="95"/>
      <c r="X202" s="95"/>
      <c r="Y202" s="95"/>
      <c r="Z202" s="95"/>
    </row>
    <row r="203" ht="15.75" hidden="1" customHeight="1">
      <c r="A203" s="90"/>
      <c r="B203" s="102"/>
      <c r="C203" s="90"/>
      <c r="D203" s="91"/>
      <c r="E203" s="92" t="str">
        <f t="shared" si="2"/>
        <v/>
      </c>
      <c r="F203" s="91"/>
      <c r="G203" s="91"/>
      <c r="H203" s="91">
        <f t="shared" ref="H203:I203" si="135">+N($E203)*N(F203)</f>
        <v>0</v>
      </c>
      <c r="I203" s="91">
        <f t="shared" si="135"/>
        <v>0</v>
      </c>
      <c r="J203" s="91">
        <f t="shared" si="4"/>
        <v>0</v>
      </c>
      <c r="K203" s="93"/>
      <c r="L203" s="94"/>
      <c r="M203" s="95"/>
      <c r="N203" s="95"/>
      <c r="O203" s="95"/>
      <c r="P203" s="95"/>
      <c r="Q203" s="95"/>
      <c r="R203" s="95"/>
      <c r="S203" s="95"/>
      <c r="T203" s="95"/>
      <c r="U203" s="95"/>
      <c r="V203" s="95"/>
      <c r="W203" s="95"/>
      <c r="X203" s="95"/>
      <c r="Y203" s="95"/>
      <c r="Z203" s="95"/>
    </row>
    <row r="204" ht="15.75" hidden="1" customHeight="1">
      <c r="A204" s="108">
        <f>A202+0.01</f>
        <v>2.13</v>
      </c>
      <c r="B204" s="102" t="s">
        <v>562</v>
      </c>
      <c r="C204" s="90" t="s">
        <v>554</v>
      </c>
      <c r="D204" s="91" t="s">
        <v>506</v>
      </c>
      <c r="E204" s="92" t="str">
        <f t="shared" si="2"/>
        <v>RO</v>
      </c>
      <c r="F204" s="91"/>
      <c r="G204" s="91"/>
      <c r="H204" s="91">
        <f t="shared" ref="H204:I204" si="136">+N($E204)*N(F204)</f>
        <v>0</v>
      </c>
      <c r="I204" s="91">
        <f t="shared" si="136"/>
        <v>0</v>
      </c>
      <c r="J204" s="91">
        <f t="shared" si="4"/>
        <v>0</v>
      </c>
      <c r="K204" s="93"/>
      <c r="L204" s="94"/>
      <c r="M204" s="95"/>
      <c r="N204" s="95"/>
      <c r="O204" s="95"/>
      <c r="P204" s="95"/>
      <c r="Q204" s="95"/>
      <c r="R204" s="95"/>
      <c r="S204" s="95"/>
      <c r="T204" s="95"/>
      <c r="U204" s="95"/>
      <c r="V204" s="95"/>
      <c r="W204" s="95"/>
      <c r="X204" s="95"/>
      <c r="Y204" s="95"/>
      <c r="Z204" s="95"/>
    </row>
    <row r="205" ht="15.75" hidden="1" customHeight="1">
      <c r="A205" s="108">
        <f>A204+0.01</f>
        <v>2.14</v>
      </c>
      <c r="B205" s="102" t="s">
        <v>555</v>
      </c>
      <c r="C205" s="90" t="s">
        <v>556</v>
      </c>
      <c r="D205" s="91" t="s">
        <v>506</v>
      </c>
      <c r="E205" s="92" t="str">
        <f t="shared" si="2"/>
        <v>RO</v>
      </c>
      <c r="F205" s="91"/>
      <c r="G205" s="91"/>
      <c r="H205" s="91">
        <f t="shared" ref="H205:I205" si="137">+N($E205)*N(F205)</f>
        <v>0</v>
      </c>
      <c r="I205" s="91">
        <f t="shared" si="137"/>
        <v>0</v>
      </c>
      <c r="J205" s="91">
        <f t="shared" si="4"/>
        <v>0</v>
      </c>
      <c r="K205" s="93"/>
      <c r="L205" s="94"/>
      <c r="M205" s="95"/>
      <c r="N205" s="95"/>
      <c r="O205" s="95"/>
      <c r="P205" s="95"/>
      <c r="Q205" s="95"/>
      <c r="R205" s="95"/>
      <c r="S205" s="95"/>
      <c r="T205" s="95"/>
      <c r="U205" s="95"/>
      <c r="V205" s="95"/>
      <c r="W205" s="95"/>
      <c r="X205" s="95"/>
      <c r="Y205" s="95"/>
      <c r="Z205" s="95"/>
    </row>
    <row r="206" ht="15.75" hidden="1" customHeight="1">
      <c r="A206" s="90"/>
      <c r="B206" s="102"/>
      <c r="C206" s="90"/>
      <c r="D206" s="91"/>
      <c r="E206" s="92" t="str">
        <f t="shared" si="2"/>
        <v/>
      </c>
      <c r="F206" s="91"/>
      <c r="G206" s="91"/>
      <c r="H206" s="91">
        <f t="shared" ref="H206:I206" si="138">+N($E206)*N(F206)</f>
        <v>0</v>
      </c>
      <c r="I206" s="91">
        <f t="shared" si="138"/>
        <v>0</v>
      </c>
      <c r="J206" s="91">
        <f t="shared" si="4"/>
        <v>0</v>
      </c>
      <c r="K206" s="93"/>
      <c r="L206" s="94"/>
      <c r="M206" s="95"/>
      <c r="N206" s="95"/>
      <c r="O206" s="95"/>
      <c r="P206" s="95"/>
      <c r="Q206" s="95"/>
      <c r="R206" s="95"/>
      <c r="S206" s="95"/>
      <c r="T206" s="95"/>
      <c r="U206" s="95"/>
      <c r="V206" s="95"/>
      <c r="W206" s="95"/>
      <c r="X206" s="95"/>
      <c r="Y206" s="95"/>
      <c r="Z206" s="95"/>
    </row>
    <row r="207" ht="15.75" hidden="1" customHeight="1">
      <c r="A207" s="108">
        <f>A205+0.01</f>
        <v>2.15</v>
      </c>
      <c r="B207" s="102" t="s">
        <v>563</v>
      </c>
      <c r="C207" s="90" t="s">
        <v>554</v>
      </c>
      <c r="D207" s="91" t="s">
        <v>506</v>
      </c>
      <c r="E207" s="92" t="str">
        <f t="shared" si="2"/>
        <v>RO</v>
      </c>
      <c r="F207" s="91"/>
      <c r="G207" s="91"/>
      <c r="H207" s="91">
        <f t="shared" ref="H207:I207" si="139">+N($E207)*N(F207)</f>
        <v>0</v>
      </c>
      <c r="I207" s="91">
        <f t="shared" si="139"/>
        <v>0</v>
      </c>
      <c r="J207" s="91">
        <f t="shared" si="4"/>
        <v>0</v>
      </c>
      <c r="K207" s="93"/>
      <c r="L207" s="94"/>
      <c r="M207" s="95"/>
      <c r="N207" s="95"/>
      <c r="O207" s="95"/>
      <c r="P207" s="95"/>
      <c r="Q207" s="95"/>
      <c r="R207" s="95"/>
      <c r="S207" s="95"/>
      <c r="T207" s="95"/>
      <c r="U207" s="95"/>
      <c r="V207" s="95"/>
      <c r="W207" s="95"/>
      <c r="X207" s="95"/>
      <c r="Y207" s="95"/>
      <c r="Z207" s="95"/>
    </row>
    <row r="208" ht="15.75" hidden="1" customHeight="1">
      <c r="A208" s="108">
        <f>A207+0.01</f>
        <v>2.16</v>
      </c>
      <c r="B208" s="102" t="s">
        <v>555</v>
      </c>
      <c r="C208" s="90" t="s">
        <v>556</v>
      </c>
      <c r="D208" s="91" t="s">
        <v>506</v>
      </c>
      <c r="E208" s="92" t="str">
        <f t="shared" si="2"/>
        <v>RO</v>
      </c>
      <c r="F208" s="91"/>
      <c r="G208" s="91"/>
      <c r="H208" s="91">
        <f t="shared" ref="H208:I208" si="140">+N($E208)*N(F208)</f>
        <v>0</v>
      </c>
      <c r="I208" s="91">
        <f t="shared" si="140"/>
        <v>0</v>
      </c>
      <c r="J208" s="91">
        <f t="shared" si="4"/>
        <v>0</v>
      </c>
      <c r="K208" s="93"/>
      <c r="L208" s="94"/>
      <c r="M208" s="95"/>
      <c r="N208" s="95"/>
      <c r="O208" s="95"/>
      <c r="P208" s="95"/>
      <c r="Q208" s="95"/>
      <c r="R208" s="95"/>
      <c r="S208" s="95"/>
      <c r="T208" s="95"/>
      <c r="U208" s="95"/>
      <c r="V208" s="95"/>
      <c r="W208" s="95"/>
      <c r="X208" s="95"/>
      <c r="Y208" s="95"/>
      <c r="Z208" s="95"/>
    </row>
    <row r="209" ht="15.75" hidden="1" customHeight="1">
      <c r="A209" s="90"/>
      <c r="B209" s="102"/>
      <c r="C209" s="90"/>
      <c r="D209" s="91"/>
      <c r="E209" s="92" t="str">
        <f t="shared" si="2"/>
        <v/>
      </c>
      <c r="F209" s="91"/>
      <c r="G209" s="91"/>
      <c r="H209" s="91">
        <f t="shared" ref="H209:I209" si="141">+N($E209)*N(F209)</f>
        <v>0</v>
      </c>
      <c r="I209" s="91">
        <f t="shared" si="141"/>
        <v>0</v>
      </c>
      <c r="J209" s="91">
        <f t="shared" si="4"/>
        <v>0</v>
      </c>
      <c r="K209" s="93"/>
      <c r="L209" s="94"/>
      <c r="M209" s="95"/>
      <c r="N209" s="95"/>
      <c r="O209" s="95"/>
      <c r="P209" s="95"/>
      <c r="Q209" s="95"/>
      <c r="R209" s="95"/>
      <c r="S209" s="95"/>
      <c r="T209" s="95"/>
      <c r="U209" s="95"/>
      <c r="V209" s="95"/>
      <c r="W209" s="95"/>
      <c r="X209" s="95"/>
      <c r="Y209" s="95"/>
      <c r="Z209" s="95"/>
    </row>
    <row r="210" ht="15.75" hidden="1" customHeight="1">
      <c r="A210" s="108">
        <f>A208+0.01</f>
        <v>2.17</v>
      </c>
      <c r="B210" s="102" t="s">
        <v>564</v>
      </c>
      <c r="C210" s="90" t="s">
        <v>554</v>
      </c>
      <c r="D210" s="91" t="s">
        <v>506</v>
      </c>
      <c r="E210" s="92" t="str">
        <f t="shared" si="2"/>
        <v>RO</v>
      </c>
      <c r="F210" s="91"/>
      <c r="G210" s="91"/>
      <c r="H210" s="91">
        <f t="shared" ref="H210:I210" si="142">+N($E210)*N(F210)</f>
        <v>0</v>
      </c>
      <c r="I210" s="91">
        <f t="shared" si="142"/>
        <v>0</v>
      </c>
      <c r="J210" s="91">
        <f t="shared" si="4"/>
        <v>0</v>
      </c>
      <c r="K210" s="93"/>
      <c r="L210" s="94"/>
      <c r="M210" s="95"/>
      <c r="N210" s="95"/>
      <c r="O210" s="95"/>
      <c r="P210" s="95"/>
      <c r="Q210" s="95"/>
      <c r="R210" s="95"/>
      <c r="S210" s="95"/>
      <c r="T210" s="95"/>
      <c r="U210" s="95"/>
      <c r="V210" s="95"/>
      <c r="W210" s="95"/>
      <c r="X210" s="95"/>
      <c r="Y210" s="95"/>
      <c r="Z210" s="95"/>
    </row>
    <row r="211" ht="15.75" hidden="1" customHeight="1">
      <c r="A211" s="108">
        <f>A210+0.01</f>
        <v>2.18</v>
      </c>
      <c r="B211" s="102" t="s">
        <v>555</v>
      </c>
      <c r="C211" s="90" t="s">
        <v>556</v>
      </c>
      <c r="D211" s="91" t="s">
        <v>506</v>
      </c>
      <c r="E211" s="92" t="str">
        <f t="shared" si="2"/>
        <v>RO</v>
      </c>
      <c r="F211" s="91"/>
      <c r="G211" s="91"/>
      <c r="H211" s="91">
        <f t="shared" ref="H211:I211" si="143">+N($E211)*N(F211)</f>
        <v>0</v>
      </c>
      <c r="I211" s="91">
        <f t="shared" si="143"/>
        <v>0</v>
      </c>
      <c r="J211" s="91">
        <f t="shared" si="4"/>
        <v>0</v>
      </c>
      <c r="K211" s="93"/>
      <c r="L211" s="94"/>
      <c r="M211" s="95"/>
      <c r="N211" s="95"/>
      <c r="O211" s="95"/>
      <c r="P211" s="95"/>
      <c r="Q211" s="95"/>
      <c r="R211" s="95"/>
      <c r="S211" s="95"/>
      <c r="T211" s="95"/>
      <c r="U211" s="95"/>
      <c r="V211" s="95"/>
      <c r="W211" s="95"/>
      <c r="X211" s="95"/>
      <c r="Y211" s="95"/>
      <c r="Z211" s="95"/>
    </row>
    <row r="212" ht="15.75" hidden="1" customHeight="1">
      <c r="A212" s="90"/>
      <c r="B212" s="102"/>
      <c r="C212" s="90"/>
      <c r="D212" s="91"/>
      <c r="E212" s="92" t="str">
        <f t="shared" si="2"/>
        <v/>
      </c>
      <c r="F212" s="91"/>
      <c r="G212" s="91"/>
      <c r="H212" s="91">
        <f t="shared" ref="H212:I212" si="144">+N($E212)*N(F212)</f>
        <v>0</v>
      </c>
      <c r="I212" s="91">
        <f t="shared" si="144"/>
        <v>0</v>
      </c>
      <c r="J212" s="91">
        <f t="shared" si="4"/>
        <v>0</v>
      </c>
      <c r="K212" s="93"/>
      <c r="L212" s="94"/>
      <c r="M212" s="95"/>
      <c r="N212" s="95"/>
      <c r="O212" s="95"/>
      <c r="P212" s="95"/>
      <c r="Q212" s="95"/>
      <c r="R212" s="95"/>
      <c r="S212" s="95"/>
      <c r="T212" s="95"/>
      <c r="U212" s="95"/>
      <c r="V212" s="95"/>
      <c r="W212" s="95"/>
      <c r="X212" s="95"/>
      <c r="Y212" s="95"/>
      <c r="Z212" s="95"/>
    </row>
    <row r="213" ht="15.75" hidden="1" customHeight="1">
      <c r="A213" s="108">
        <f>A211+0.01</f>
        <v>2.19</v>
      </c>
      <c r="B213" s="102" t="s">
        <v>565</v>
      </c>
      <c r="C213" s="90" t="s">
        <v>554</v>
      </c>
      <c r="D213" s="91" t="s">
        <v>506</v>
      </c>
      <c r="E213" s="92" t="str">
        <f t="shared" si="2"/>
        <v>RO</v>
      </c>
      <c r="F213" s="91"/>
      <c r="G213" s="91"/>
      <c r="H213" s="91">
        <f t="shared" ref="H213:I213" si="145">+N($E213)*N(F213)</f>
        <v>0</v>
      </c>
      <c r="I213" s="91">
        <f t="shared" si="145"/>
        <v>0</v>
      </c>
      <c r="J213" s="91">
        <f t="shared" si="4"/>
        <v>0</v>
      </c>
      <c r="K213" s="93"/>
      <c r="L213" s="94"/>
      <c r="M213" s="95"/>
      <c r="N213" s="95"/>
      <c r="O213" s="95"/>
      <c r="P213" s="95"/>
      <c r="Q213" s="95"/>
      <c r="R213" s="95"/>
      <c r="S213" s="95"/>
      <c r="T213" s="95"/>
      <c r="U213" s="95"/>
      <c r="V213" s="95"/>
      <c r="W213" s="95"/>
      <c r="X213" s="95"/>
      <c r="Y213" s="95"/>
      <c r="Z213" s="95"/>
    </row>
    <row r="214" ht="15.75" hidden="1" customHeight="1">
      <c r="A214" s="108">
        <f>A213+0.01</f>
        <v>2.2</v>
      </c>
      <c r="B214" s="102" t="s">
        <v>555</v>
      </c>
      <c r="C214" s="90" t="s">
        <v>556</v>
      </c>
      <c r="D214" s="91" t="s">
        <v>506</v>
      </c>
      <c r="E214" s="92" t="str">
        <f t="shared" si="2"/>
        <v>RO</v>
      </c>
      <c r="F214" s="91"/>
      <c r="G214" s="91"/>
      <c r="H214" s="91">
        <f t="shared" ref="H214:I214" si="146">+N($E214)*N(F214)</f>
        <v>0</v>
      </c>
      <c r="I214" s="91">
        <f t="shared" si="146"/>
        <v>0</v>
      </c>
      <c r="J214" s="91">
        <f t="shared" si="4"/>
        <v>0</v>
      </c>
      <c r="K214" s="93"/>
      <c r="L214" s="94"/>
      <c r="M214" s="95"/>
      <c r="N214" s="95"/>
      <c r="O214" s="95"/>
      <c r="P214" s="95"/>
      <c r="Q214" s="95"/>
      <c r="R214" s="95"/>
      <c r="S214" s="95"/>
      <c r="T214" s="95"/>
      <c r="U214" s="95"/>
      <c r="V214" s="95"/>
      <c r="W214" s="95"/>
      <c r="X214" s="95"/>
      <c r="Y214" s="95"/>
      <c r="Z214" s="95"/>
    </row>
    <row r="215" ht="15.75" hidden="1" customHeight="1">
      <c r="A215" s="90"/>
      <c r="B215" s="102"/>
      <c r="C215" s="90"/>
      <c r="D215" s="91"/>
      <c r="E215" s="92" t="str">
        <f t="shared" si="2"/>
        <v/>
      </c>
      <c r="F215" s="91"/>
      <c r="G215" s="91"/>
      <c r="H215" s="91">
        <f t="shared" ref="H215:I215" si="147">+N($E215)*N(F215)</f>
        <v>0</v>
      </c>
      <c r="I215" s="91">
        <f t="shared" si="147"/>
        <v>0</v>
      </c>
      <c r="J215" s="91">
        <f t="shared" si="4"/>
        <v>0</v>
      </c>
      <c r="K215" s="93"/>
      <c r="L215" s="94"/>
      <c r="M215" s="95"/>
      <c r="N215" s="95"/>
      <c r="O215" s="95"/>
      <c r="P215" s="95"/>
      <c r="Q215" s="95"/>
      <c r="R215" s="95"/>
      <c r="S215" s="95"/>
      <c r="T215" s="95"/>
      <c r="U215" s="95"/>
      <c r="V215" s="95"/>
      <c r="W215" s="95"/>
      <c r="X215" s="95"/>
      <c r="Y215" s="95"/>
      <c r="Z215" s="95"/>
    </row>
    <row r="216" ht="15.75" hidden="1" customHeight="1">
      <c r="A216" s="108">
        <f>A214+0.01</f>
        <v>2.21</v>
      </c>
      <c r="B216" s="102" t="s">
        <v>566</v>
      </c>
      <c r="C216" s="90" t="s">
        <v>554</v>
      </c>
      <c r="D216" s="91" t="s">
        <v>506</v>
      </c>
      <c r="E216" s="92" t="str">
        <f t="shared" si="2"/>
        <v>RO</v>
      </c>
      <c r="F216" s="91"/>
      <c r="G216" s="91"/>
      <c r="H216" s="91">
        <f t="shared" ref="H216:I216" si="148">+N($E216)*N(F216)</f>
        <v>0</v>
      </c>
      <c r="I216" s="91">
        <f t="shared" si="148"/>
        <v>0</v>
      </c>
      <c r="J216" s="91">
        <f t="shared" si="4"/>
        <v>0</v>
      </c>
      <c r="K216" s="93"/>
      <c r="L216" s="94"/>
      <c r="M216" s="95"/>
      <c r="N216" s="95"/>
      <c r="O216" s="95"/>
      <c r="P216" s="95"/>
      <c r="Q216" s="95"/>
      <c r="R216" s="95"/>
      <c r="S216" s="95"/>
      <c r="T216" s="95"/>
      <c r="U216" s="95"/>
      <c r="V216" s="95"/>
      <c r="W216" s="95"/>
      <c r="X216" s="95"/>
      <c r="Y216" s="95"/>
      <c r="Z216" s="95"/>
    </row>
    <row r="217" ht="15.75" hidden="1" customHeight="1">
      <c r="A217" s="108">
        <f>A216+0.01</f>
        <v>2.22</v>
      </c>
      <c r="B217" s="102" t="s">
        <v>555</v>
      </c>
      <c r="C217" s="90" t="s">
        <v>556</v>
      </c>
      <c r="D217" s="91" t="s">
        <v>506</v>
      </c>
      <c r="E217" s="92" t="str">
        <f t="shared" si="2"/>
        <v>RO</v>
      </c>
      <c r="F217" s="91"/>
      <c r="G217" s="91"/>
      <c r="H217" s="91">
        <f t="shared" ref="H217:I217" si="149">+N($E217)*N(F217)</f>
        <v>0</v>
      </c>
      <c r="I217" s="91">
        <f t="shared" si="149"/>
        <v>0</v>
      </c>
      <c r="J217" s="91">
        <f t="shared" si="4"/>
        <v>0</v>
      </c>
      <c r="K217" s="93"/>
      <c r="L217" s="94"/>
      <c r="M217" s="95"/>
      <c r="N217" s="95"/>
      <c r="O217" s="95"/>
      <c r="P217" s="95"/>
      <c r="Q217" s="95"/>
      <c r="R217" s="95"/>
      <c r="S217" s="95"/>
      <c r="T217" s="95"/>
      <c r="U217" s="95"/>
      <c r="V217" s="95"/>
      <c r="W217" s="95"/>
      <c r="X217" s="95"/>
      <c r="Y217" s="95"/>
      <c r="Z217" s="95"/>
    </row>
    <row r="218" ht="15.75" hidden="1" customHeight="1">
      <c r="A218" s="90"/>
      <c r="B218" s="102"/>
      <c r="C218" s="90"/>
      <c r="D218" s="91"/>
      <c r="E218" s="92" t="str">
        <f t="shared" si="2"/>
        <v/>
      </c>
      <c r="F218" s="91"/>
      <c r="G218" s="91"/>
      <c r="H218" s="91">
        <f t="shared" ref="H218:I218" si="150">+N($E218)*N(F218)</f>
        <v>0</v>
      </c>
      <c r="I218" s="91">
        <f t="shared" si="150"/>
        <v>0</v>
      </c>
      <c r="J218" s="91">
        <f t="shared" si="4"/>
        <v>0</v>
      </c>
      <c r="K218" s="93"/>
      <c r="L218" s="94"/>
      <c r="M218" s="95"/>
      <c r="N218" s="95"/>
      <c r="O218" s="95"/>
      <c r="P218" s="95"/>
      <c r="Q218" s="95"/>
      <c r="R218" s="95"/>
      <c r="S218" s="95"/>
      <c r="T218" s="95"/>
      <c r="U218" s="95"/>
      <c r="V218" s="95"/>
      <c r="W218" s="95"/>
      <c r="X218" s="95"/>
      <c r="Y218" s="95"/>
      <c r="Z218" s="95"/>
    </row>
    <row r="219" ht="15.75" customHeight="1">
      <c r="A219" s="108">
        <f>A217+0.01</f>
        <v>2.23</v>
      </c>
      <c r="B219" s="102" t="s">
        <v>567</v>
      </c>
      <c r="C219" s="90" t="s">
        <v>554</v>
      </c>
      <c r="D219" s="91">
        <v>250.0</v>
      </c>
      <c r="E219" s="92">
        <f t="shared" si="2"/>
        <v>250</v>
      </c>
      <c r="F219" s="109">
        <v>177.0</v>
      </c>
      <c r="G219" s="109">
        <v>37.0</v>
      </c>
      <c r="H219" s="91">
        <f t="shared" ref="H219:I219" si="151">+N($E219)*N(F219)</f>
        <v>44250</v>
      </c>
      <c r="I219" s="91">
        <f t="shared" si="151"/>
        <v>9250</v>
      </c>
      <c r="J219" s="91">
        <f t="shared" si="4"/>
        <v>53500</v>
      </c>
      <c r="K219" s="93"/>
      <c r="L219" s="106"/>
      <c r="M219" s="95"/>
      <c r="N219" s="95"/>
      <c r="O219" s="95"/>
      <c r="P219" s="95"/>
      <c r="Q219" s="95"/>
      <c r="R219" s="95"/>
      <c r="S219" s="95"/>
      <c r="T219" s="95"/>
      <c r="U219" s="95"/>
      <c r="V219" s="95"/>
      <c r="W219" s="95"/>
      <c r="X219" s="95"/>
      <c r="Y219" s="95"/>
      <c r="Z219" s="95"/>
    </row>
    <row r="220" ht="15.75" customHeight="1">
      <c r="A220" s="108">
        <f>A219+0.01</f>
        <v>2.24</v>
      </c>
      <c r="B220" s="102" t="s">
        <v>555</v>
      </c>
      <c r="C220" s="90" t="s">
        <v>556</v>
      </c>
      <c r="D220" s="91">
        <v>10.0</v>
      </c>
      <c r="E220" s="92">
        <f t="shared" si="2"/>
        <v>10</v>
      </c>
      <c r="F220" s="109">
        <v>116.0</v>
      </c>
      <c r="G220" s="109">
        <v>37.0</v>
      </c>
      <c r="H220" s="91">
        <f t="shared" ref="H220:I220" si="152">+N($E220)*N(F220)</f>
        <v>1160</v>
      </c>
      <c r="I220" s="91">
        <f t="shared" si="152"/>
        <v>370</v>
      </c>
      <c r="J220" s="91">
        <f t="shared" si="4"/>
        <v>1530</v>
      </c>
      <c r="K220" s="93"/>
      <c r="L220" s="106"/>
      <c r="M220" s="95"/>
      <c r="N220" s="95"/>
      <c r="O220" s="95"/>
      <c r="P220" s="95"/>
      <c r="Q220" s="95"/>
      <c r="R220" s="95"/>
      <c r="S220" s="95"/>
      <c r="T220" s="95"/>
      <c r="U220" s="95"/>
      <c r="V220" s="95"/>
      <c r="W220" s="95"/>
      <c r="X220" s="95"/>
      <c r="Y220" s="95"/>
      <c r="Z220" s="95"/>
    </row>
    <row r="221" ht="15.75" hidden="1" customHeight="1">
      <c r="A221" s="90"/>
      <c r="B221" s="102"/>
      <c r="C221" s="90"/>
      <c r="D221" s="91"/>
      <c r="E221" s="92" t="str">
        <f t="shared" si="2"/>
        <v/>
      </c>
      <c r="F221" s="91"/>
      <c r="G221" s="91"/>
      <c r="H221" s="91">
        <f t="shared" ref="H221:I221" si="153">+N($E221)*N(F221)</f>
        <v>0</v>
      </c>
      <c r="I221" s="91">
        <f t="shared" si="153"/>
        <v>0</v>
      </c>
      <c r="J221" s="91">
        <f t="shared" si="4"/>
        <v>0</v>
      </c>
      <c r="K221" s="93"/>
      <c r="L221" s="94"/>
      <c r="M221" s="95"/>
      <c r="N221" s="95"/>
      <c r="O221" s="95"/>
      <c r="P221" s="95"/>
      <c r="Q221" s="95"/>
      <c r="R221" s="95"/>
      <c r="S221" s="95"/>
      <c r="T221" s="95"/>
      <c r="U221" s="95"/>
      <c r="V221" s="95"/>
      <c r="W221" s="95"/>
      <c r="X221" s="95"/>
      <c r="Y221" s="95"/>
      <c r="Z221" s="95"/>
    </row>
    <row r="222" ht="15.75" hidden="1" customHeight="1">
      <c r="A222" s="108">
        <f>A220+0.01</f>
        <v>2.25</v>
      </c>
      <c r="B222" s="102" t="s">
        <v>568</v>
      </c>
      <c r="C222" s="90" t="s">
        <v>554</v>
      </c>
      <c r="D222" s="91" t="s">
        <v>506</v>
      </c>
      <c r="E222" s="92" t="str">
        <f t="shared" si="2"/>
        <v>RO</v>
      </c>
      <c r="F222" s="91"/>
      <c r="G222" s="91"/>
      <c r="H222" s="91">
        <f t="shared" ref="H222:I222" si="154">+N($E222)*N(F222)</f>
        <v>0</v>
      </c>
      <c r="I222" s="91">
        <f t="shared" si="154"/>
        <v>0</v>
      </c>
      <c r="J222" s="91">
        <f t="shared" si="4"/>
        <v>0</v>
      </c>
      <c r="K222" s="93"/>
      <c r="L222" s="94"/>
      <c r="M222" s="95"/>
      <c r="N222" s="95"/>
      <c r="O222" s="95"/>
      <c r="P222" s="95"/>
      <c r="Q222" s="95"/>
      <c r="R222" s="95"/>
      <c r="S222" s="95"/>
      <c r="T222" s="95"/>
      <c r="U222" s="95"/>
      <c r="V222" s="95"/>
      <c r="W222" s="95"/>
      <c r="X222" s="95"/>
      <c r="Y222" s="95"/>
      <c r="Z222" s="95"/>
    </row>
    <row r="223" ht="15.75" hidden="1" customHeight="1">
      <c r="A223" s="108">
        <f>A222+0.01</f>
        <v>2.26</v>
      </c>
      <c r="B223" s="102" t="s">
        <v>555</v>
      </c>
      <c r="C223" s="90" t="s">
        <v>556</v>
      </c>
      <c r="D223" s="91" t="s">
        <v>506</v>
      </c>
      <c r="E223" s="92" t="str">
        <f t="shared" si="2"/>
        <v>RO</v>
      </c>
      <c r="F223" s="91"/>
      <c r="G223" s="91"/>
      <c r="H223" s="91">
        <f t="shared" ref="H223:I223" si="155">+N($E223)*N(F223)</f>
        <v>0</v>
      </c>
      <c r="I223" s="91">
        <f t="shared" si="155"/>
        <v>0</v>
      </c>
      <c r="J223" s="91">
        <f t="shared" si="4"/>
        <v>0</v>
      </c>
      <c r="K223" s="93"/>
      <c r="L223" s="94"/>
      <c r="M223" s="95"/>
      <c r="N223" s="95"/>
      <c r="O223" s="95"/>
      <c r="P223" s="95"/>
      <c r="Q223" s="95"/>
      <c r="R223" s="95"/>
      <c r="S223" s="95"/>
      <c r="T223" s="95"/>
      <c r="U223" s="95"/>
      <c r="V223" s="95"/>
      <c r="W223" s="95"/>
      <c r="X223" s="95"/>
      <c r="Y223" s="95"/>
      <c r="Z223" s="95"/>
    </row>
    <row r="224" ht="15.75" hidden="1" customHeight="1">
      <c r="A224" s="90"/>
      <c r="B224" s="102"/>
      <c r="C224" s="90"/>
      <c r="D224" s="91"/>
      <c r="E224" s="92" t="str">
        <f t="shared" si="2"/>
        <v/>
      </c>
      <c r="F224" s="91"/>
      <c r="G224" s="91"/>
      <c r="H224" s="91">
        <f t="shared" ref="H224:I224" si="156">+N($E224)*N(F224)</f>
        <v>0</v>
      </c>
      <c r="I224" s="91">
        <f t="shared" si="156"/>
        <v>0</v>
      </c>
      <c r="J224" s="91">
        <f t="shared" si="4"/>
        <v>0</v>
      </c>
      <c r="K224" s="93"/>
      <c r="L224" s="94"/>
      <c r="M224" s="95"/>
      <c r="N224" s="95"/>
      <c r="O224" s="95"/>
      <c r="P224" s="95"/>
      <c r="Q224" s="95"/>
      <c r="R224" s="95"/>
      <c r="S224" s="95"/>
      <c r="T224" s="95"/>
      <c r="U224" s="95"/>
      <c r="V224" s="95"/>
      <c r="W224" s="95"/>
      <c r="X224" s="95"/>
      <c r="Y224" s="95"/>
      <c r="Z224" s="95"/>
    </row>
    <row r="225" ht="15.75" hidden="1" customHeight="1">
      <c r="A225" s="108">
        <f>A223+0.01</f>
        <v>2.27</v>
      </c>
      <c r="B225" s="102" t="s">
        <v>569</v>
      </c>
      <c r="C225" s="90" t="s">
        <v>554</v>
      </c>
      <c r="D225" s="91" t="s">
        <v>506</v>
      </c>
      <c r="E225" s="92" t="str">
        <f t="shared" si="2"/>
        <v>RO</v>
      </c>
      <c r="F225" s="91"/>
      <c r="G225" s="91"/>
      <c r="H225" s="91">
        <f t="shared" ref="H225:I225" si="157">+N($E225)*N(F225)</f>
        <v>0</v>
      </c>
      <c r="I225" s="91">
        <f t="shared" si="157"/>
        <v>0</v>
      </c>
      <c r="J225" s="91">
        <f t="shared" si="4"/>
        <v>0</v>
      </c>
      <c r="K225" s="93"/>
      <c r="L225" s="94"/>
      <c r="M225" s="95"/>
      <c r="N225" s="95"/>
      <c r="O225" s="95"/>
      <c r="P225" s="95"/>
      <c r="Q225" s="95"/>
      <c r="R225" s="95"/>
      <c r="S225" s="95"/>
      <c r="T225" s="95"/>
      <c r="U225" s="95"/>
      <c r="V225" s="95"/>
      <c r="W225" s="95"/>
      <c r="X225" s="95"/>
      <c r="Y225" s="95"/>
      <c r="Z225" s="95"/>
    </row>
    <row r="226" ht="15.75" hidden="1" customHeight="1">
      <c r="A226" s="108">
        <f>A225+0.01</f>
        <v>2.28</v>
      </c>
      <c r="B226" s="102" t="s">
        <v>555</v>
      </c>
      <c r="C226" s="90" t="s">
        <v>556</v>
      </c>
      <c r="D226" s="91" t="s">
        <v>506</v>
      </c>
      <c r="E226" s="92" t="str">
        <f t="shared" si="2"/>
        <v>RO</v>
      </c>
      <c r="F226" s="91"/>
      <c r="G226" s="91"/>
      <c r="H226" s="91">
        <f t="shared" ref="H226:I226" si="158">+N($E226)*N(F226)</f>
        <v>0</v>
      </c>
      <c r="I226" s="91">
        <f t="shared" si="158"/>
        <v>0</v>
      </c>
      <c r="J226" s="91">
        <f t="shared" si="4"/>
        <v>0</v>
      </c>
      <c r="K226" s="93"/>
      <c r="L226" s="94"/>
      <c r="M226" s="95"/>
      <c r="N226" s="95"/>
      <c r="O226" s="95"/>
      <c r="P226" s="95"/>
      <c r="Q226" s="95"/>
      <c r="R226" s="95"/>
      <c r="S226" s="95"/>
      <c r="T226" s="95"/>
      <c r="U226" s="95"/>
      <c r="V226" s="95"/>
      <c r="W226" s="95"/>
      <c r="X226" s="95"/>
      <c r="Y226" s="95"/>
      <c r="Z226" s="95"/>
    </row>
    <row r="227" ht="15.75" hidden="1" customHeight="1">
      <c r="A227" s="90"/>
      <c r="B227" s="102"/>
      <c r="C227" s="90"/>
      <c r="D227" s="91"/>
      <c r="E227" s="92" t="str">
        <f t="shared" si="2"/>
        <v/>
      </c>
      <c r="F227" s="91"/>
      <c r="G227" s="91"/>
      <c r="H227" s="91">
        <f t="shared" ref="H227:I227" si="159">+N($E227)*N(F227)</f>
        <v>0</v>
      </c>
      <c r="I227" s="91">
        <f t="shared" si="159"/>
        <v>0</v>
      </c>
      <c r="J227" s="91">
        <f t="shared" si="4"/>
        <v>0</v>
      </c>
      <c r="K227" s="93"/>
      <c r="L227" s="94"/>
      <c r="M227" s="95"/>
      <c r="N227" s="95"/>
      <c r="O227" s="95"/>
      <c r="P227" s="95"/>
      <c r="Q227" s="95"/>
      <c r="R227" s="95"/>
      <c r="S227" s="95"/>
      <c r="T227" s="95"/>
      <c r="U227" s="95"/>
      <c r="V227" s="95"/>
      <c r="W227" s="95"/>
      <c r="X227" s="95"/>
      <c r="Y227" s="95"/>
      <c r="Z227" s="95"/>
    </row>
    <row r="228" ht="15.75" hidden="1" customHeight="1">
      <c r="A228" s="108">
        <f>A226+0.01</f>
        <v>2.29</v>
      </c>
      <c r="B228" s="102" t="s">
        <v>570</v>
      </c>
      <c r="C228" s="90" t="s">
        <v>554</v>
      </c>
      <c r="D228" s="91" t="s">
        <v>506</v>
      </c>
      <c r="E228" s="92" t="str">
        <f t="shared" si="2"/>
        <v>RO</v>
      </c>
      <c r="F228" s="91"/>
      <c r="G228" s="91"/>
      <c r="H228" s="91">
        <f t="shared" ref="H228:I228" si="160">+N($E228)*N(F228)</f>
        <v>0</v>
      </c>
      <c r="I228" s="91">
        <f t="shared" si="160"/>
        <v>0</v>
      </c>
      <c r="J228" s="91">
        <f t="shared" si="4"/>
        <v>0</v>
      </c>
      <c r="K228" s="93"/>
      <c r="L228" s="94"/>
      <c r="M228" s="95"/>
      <c r="N228" s="95"/>
      <c r="O228" s="95"/>
      <c r="P228" s="95"/>
      <c r="Q228" s="95"/>
      <c r="R228" s="95"/>
      <c r="S228" s="95"/>
      <c r="T228" s="95"/>
      <c r="U228" s="95"/>
      <c r="V228" s="95"/>
      <c r="W228" s="95"/>
      <c r="X228" s="95"/>
      <c r="Y228" s="95"/>
      <c r="Z228" s="95"/>
    </row>
    <row r="229" ht="15.75" hidden="1" customHeight="1">
      <c r="A229" s="108">
        <f>A228+0.01</f>
        <v>2.3</v>
      </c>
      <c r="B229" s="102" t="s">
        <v>555</v>
      </c>
      <c r="C229" s="90" t="s">
        <v>556</v>
      </c>
      <c r="D229" s="91" t="s">
        <v>506</v>
      </c>
      <c r="E229" s="92" t="str">
        <f t="shared" si="2"/>
        <v>RO</v>
      </c>
      <c r="F229" s="91"/>
      <c r="G229" s="91"/>
      <c r="H229" s="91">
        <f t="shared" ref="H229:I229" si="161">+N($E229)*N(F229)</f>
        <v>0</v>
      </c>
      <c r="I229" s="91">
        <f t="shared" si="161"/>
        <v>0</v>
      </c>
      <c r="J229" s="91">
        <f t="shared" si="4"/>
        <v>0</v>
      </c>
      <c r="K229" s="93"/>
      <c r="L229" s="94"/>
      <c r="M229" s="95"/>
      <c r="N229" s="95"/>
      <c r="O229" s="95"/>
      <c r="P229" s="95"/>
      <c r="Q229" s="95"/>
      <c r="R229" s="95"/>
      <c r="S229" s="95"/>
      <c r="T229" s="95"/>
      <c r="U229" s="95"/>
      <c r="V229" s="95"/>
      <c r="W229" s="95"/>
      <c r="X229" s="95"/>
      <c r="Y229" s="95"/>
      <c r="Z229" s="95"/>
    </row>
    <row r="230" ht="15.75" hidden="1" customHeight="1">
      <c r="A230" s="90"/>
      <c r="B230" s="102"/>
      <c r="C230" s="90"/>
      <c r="D230" s="91"/>
      <c r="E230" s="92" t="str">
        <f t="shared" si="2"/>
        <v/>
      </c>
      <c r="F230" s="91"/>
      <c r="G230" s="91"/>
      <c r="H230" s="91">
        <f t="shared" ref="H230:I230" si="162">+N($E230)*N(F230)</f>
        <v>0</v>
      </c>
      <c r="I230" s="91">
        <f t="shared" si="162"/>
        <v>0</v>
      </c>
      <c r="J230" s="91">
        <f t="shared" si="4"/>
        <v>0</v>
      </c>
      <c r="K230" s="93"/>
      <c r="L230" s="94"/>
      <c r="M230" s="95"/>
      <c r="N230" s="95"/>
      <c r="O230" s="95"/>
      <c r="P230" s="95"/>
      <c r="Q230" s="95"/>
      <c r="R230" s="95"/>
      <c r="S230" s="95"/>
      <c r="T230" s="95"/>
      <c r="U230" s="95"/>
      <c r="V230" s="95"/>
      <c r="W230" s="95"/>
      <c r="X230" s="95"/>
      <c r="Y230" s="95"/>
      <c r="Z230" s="95"/>
    </row>
    <row r="231" ht="15.75" hidden="1" customHeight="1">
      <c r="A231" s="108">
        <f>A229+0.01</f>
        <v>2.31</v>
      </c>
      <c r="B231" s="102" t="s">
        <v>571</v>
      </c>
      <c r="C231" s="90" t="s">
        <v>554</v>
      </c>
      <c r="D231" s="91" t="s">
        <v>506</v>
      </c>
      <c r="E231" s="92" t="str">
        <f t="shared" si="2"/>
        <v>RO</v>
      </c>
      <c r="F231" s="91"/>
      <c r="G231" s="91"/>
      <c r="H231" s="91">
        <f t="shared" ref="H231:I231" si="163">+N($E231)*N(F231)</f>
        <v>0</v>
      </c>
      <c r="I231" s="91">
        <f t="shared" si="163"/>
        <v>0</v>
      </c>
      <c r="J231" s="91">
        <f t="shared" si="4"/>
        <v>0</v>
      </c>
      <c r="K231" s="93"/>
      <c r="L231" s="94"/>
      <c r="M231" s="95"/>
      <c r="N231" s="95"/>
      <c r="O231" s="95"/>
      <c r="P231" s="95"/>
      <c r="Q231" s="95"/>
      <c r="R231" s="95"/>
      <c r="S231" s="95"/>
      <c r="T231" s="95"/>
      <c r="U231" s="95"/>
      <c r="V231" s="95"/>
      <c r="W231" s="95"/>
      <c r="X231" s="95"/>
      <c r="Y231" s="95"/>
      <c r="Z231" s="95"/>
    </row>
    <row r="232" ht="15.75" hidden="1" customHeight="1">
      <c r="A232" s="108">
        <f>A231+0.01</f>
        <v>2.32</v>
      </c>
      <c r="B232" s="102" t="s">
        <v>555</v>
      </c>
      <c r="C232" s="90" t="s">
        <v>556</v>
      </c>
      <c r="D232" s="91" t="s">
        <v>506</v>
      </c>
      <c r="E232" s="92" t="str">
        <f t="shared" si="2"/>
        <v>RO</v>
      </c>
      <c r="F232" s="91"/>
      <c r="G232" s="91"/>
      <c r="H232" s="91">
        <f t="shared" ref="H232:I232" si="164">+N($E232)*N(F232)</f>
        <v>0</v>
      </c>
      <c r="I232" s="91">
        <f t="shared" si="164"/>
        <v>0</v>
      </c>
      <c r="J232" s="91">
        <f t="shared" si="4"/>
        <v>0</v>
      </c>
      <c r="K232" s="93"/>
      <c r="L232" s="94"/>
      <c r="M232" s="95"/>
      <c r="N232" s="95"/>
      <c r="O232" s="95"/>
      <c r="P232" s="95"/>
      <c r="Q232" s="95"/>
      <c r="R232" s="95"/>
      <c r="S232" s="95"/>
      <c r="T232" s="95"/>
      <c r="U232" s="95"/>
      <c r="V232" s="95"/>
      <c r="W232" s="95"/>
      <c r="X232" s="95"/>
      <c r="Y232" s="95"/>
      <c r="Z232" s="95"/>
    </row>
    <row r="233" ht="15.75" hidden="1" customHeight="1">
      <c r="A233" s="90"/>
      <c r="B233" s="102"/>
      <c r="C233" s="90"/>
      <c r="D233" s="91"/>
      <c r="E233" s="92" t="str">
        <f t="shared" si="2"/>
        <v/>
      </c>
      <c r="F233" s="91"/>
      <c r="G233" s="91"/>
      <c r="H233" s="91">
        <f t="shared" ref="H233:I233" si="165">+N($E233)*N(F233)</f>
        <v>0</v>
      </c>
      <c r="I233" s="91">
        <f t="shared" si="165"/>
        <v>0</v>
      </c>
      <c r="J233" s="91">
        <f t="shared" si="4"/>
        <v>0</v>
      </c>
      <c r="K233" s="93"/>
      <c r="L233" s="94"/>
      <c r="M233" s="95"/>
      <c r="N233" s="95"/>
      <c r="O233" s="95"/>
      <c r="P233" s="95"/>
      <c r="Q233" s="95"/>
      <c r="R233" s="95"/>
      <c r="S233" s="95"/>
      <c r="T233" s="95"/>
      <c r="U233" s="95"/>
      <c r="V233" s="95"/>
      <c r="W233" s="95"/>
      <c r="X233" s="95"/>
      <c r="Y233" s="95"/>
      <c r="Z233" s="95"/>
    </row>
    <row r="234" ht="15.75" hidden="1" customHeight="1">
      <c r="A234" s="108">
        <f>A232+0.01</f>
        <v>2.33</v>
      </c>
      <c r="B234" s="102" t="s">
        <v>572</v>
      </c>
      <c r="C234" s="90" t="s">
        <v>554</v>
      </c>
      <c r="D234" s="91" t="s">
        <v>506</v>
      </c>
      <c r="E234" s="92" t="str">
        <f t="shared" si="2"/>
        <v>RO</v>
      </c>
      <c r="F234" s="91"/>
      <c r="G234" s="91"/>
      <c r="H234" s="91">
        <f t="shared" ref="H234:I234" si="166">+N($E234)*N(F234)</f>
        <v>0</v>
      </c>
      <c r="I234" s="91">
        <f t="shared" si="166"/>
        <v>0</v>
      </c>
      <c r="J234" s="91">
        <f t="shared" si="4"/>
        <v>0</v>
      </c>
      <c r="K234" s="93"/>
      <c r="L234" s="94"/>
      <c r="M234" s="95"/>
      <c r="N234" s="95"/>
      <c r="O234" s="95"/>
      <c r="P234" s="95"/>
      <c r="Q234" s="95"/>
      <c r="R234" s="95"/>
      <c r="S234" s="95"/>
      <c r="T234" s="95"/>
      <c r="U234" s="95"/>
      <c r="V234" s="95"/>
      <c r="W234" s="95"/>
      <c r="X234" s="95"/>
      <c r="Y234" s="95"/>
      <c r="Z234" s="95"/>
    </row>
    <row r="235" ht="15.75" hidden="1" customHeight="1">
      <c r="A235" s="108">
        <f>A234+0.01</f>
        <v>2.34</v>
      </c>
      <c r="B235" s="102" t="s">
        <v>555</v>
      </c>
      <c r="C235" s="90" t="s">
        <v>556</v>
      </c>
      <c r="D235" s="91" t="s">
        <v>506</v>
      </c>
      <c r="E235" s="92" t="str">
        <f t="shared" si="2"/>
        <v>RO</v>
      </c>
      <c r="F235" s="91"/>
      <c r="G235" s="91"/>
      <c r="H235" s="91">
        <f t="shared" ref="H235:I235" si="167">+N($E235)*N(F235)</f>
        <v>0</v>
      </c>
      <c r="I235" s="91">
        <f t="shared" si="167"/>
        <v>0</v>
      </c>
      <c r="J235" s="91">
        <f t="shared" si="4"/>
        <v>0</v>
      </c>
      <c r="K235" s="93"/>
      <c r="L235" s="94"/>
      <c r="M235" s="95"/>
      <c r="N235" s="95"/>
      <c r="O235" s="95"/>
      <c r="P235" s="95"/>
      <c r="Q235" s="95"/>
      <c r="R235" s="95"/>
      <c r="S235" s="95"/>
      <c r="T235" s="95"/>
      <c r="U235" s="95"/>
      <c r="V235" s="95"/>
      <c r="W235" s="95"/>
      <c r="X235" s="95"/>
      <c r="Y235" s="95"/>
      <c r="Z235" s="95"/>
    </row>
    <row r="236" ht="15.75" hidden="1" customHeight="1">
      <c r="A236" s="90"/>
      <c r="B236" s="102"/>
      <c r="C236" s="90"/>
      <c r="D236" s="91"/>
      <c r="E236" s="92" t="str">
        <f t="shared" si="2"/>
        <v/>
      </c>
      <c r="F236" s="91"/>
      <c r="G236" s="91"/>
      <c r="H236" s="91">
        <f t="shared" ref="H236:I236" si="168">+N($E236)*N(F236)</f>
        <v>0</v>
      </c>
      <c r="I236" s="91">
        <f t="shared" si="168"/>
        <v>0</v>
      </c>
      <c r="J236" s="91">
        <f t="shared" si="4"/>
        <v>0</v>
      </c>
      <c r="K236" s="93"/>
      <c r="L236" s="94"/>
      <c r="M236" s="95"/>
      <c r="N236" s="95"/>
      <c r="O236" s="95"/>
      <c r="P236" s="95"/>
      <c r="Q236" s="95"/>
      <c r="R236" s="95"/>
      <c r="S236" s="95"/>
      <c r="T236" s="95"/>
      <c r="U236" s="95"/>
      <c r="V236" s="95"/>
      <c r="W236" s="95"/>
      <c r="X236" s="95"/>
      <c r="Y236" s="95"/>
      <c r="Z236" s="95"/>
    </row>
    <row r="237" ht="15.75" hidden="1" customHeight="1">
      <c r="A237" s="108">
        <f>A235+0.01</f>
        <v>2.35</v>
      </c>
      <c r="B237" s="102" t="s">
        <v>573</v>
      </c>
      <c r="C237" s="90" t="s">
        <v>554</v>
      </c>
      <c r="D237" s="91" t="s">
        <v>506</v>
      </c>
      <c r="E237" s="92" t="str">
        <f t="shared" si="2"/>
        <v>RO</v>
      </c>
      <c r="F237" s="91"/>
      <c r="G237" s="91"/>
      <c r="H237" s="91">
        <f t="shared" ref="H237:I237" si="169">+N($E237)*N(F237)</f>
        <v>0</v>
      </c>
      <c r="I237" s="91">
        <f t="shared" si="169"/>
        <v>0</v>
      </c>
      <c r="J237" s="91">
        <f t="shared" si="4"/>
        <v>0</v>
      </c>
      <c r="K237" s="93"/>
      <c r="L237" s="94"/>
      <c r="M237" s="95"/>
      <c r="N237" s="95"/>
      <c r="O237" s="95"/>
      <c r="P237" s="95"/>
      <c r="Q237" s="95"/>
      <c r="R237" s="95"/>
      <c r="S237" s="95"/>
      <c r="T237" s="95"/>
      <c r="U237" s="95"/>
      <c r="V237" s="95"/>
      <c r="W237" s="95"/>
      <c r="X237" s="95"/>
      <c r="Y237" s="95"/>
      <c r="Z237" s="95"/>
    </row>
    <row r="238" ht="15.75" hidden="1" customHeight="1">
      <c r="A238" s="108">
        <f>A237+0.01</f>
        <v>2.36</v>
      </c>
      <c r="B238" s="102" t="s">
        <v>555</v>
      </c>
      <c r="C238" s="90" t="s">
        <v>556</v>
      </c>
      <c r="D238" s="91" t="s">
        <v>506</v>
      </c>
      <c r="E238" s="92" t="str">
        <f t="shared" si="2"/>
        <v>RO</v>
      </c>
      <c r="F238" s="91"/>
      <c r="G238" s="91"/>
      <c r="H238" s="91">
        <f t="shared" ref="H238:I238" si="170">+N($E238)*N(F238)</f>
        <v>0</v>
      </c>
      <c r="I238" s="91">
        <f t="shared" si="170"/>
        <v>0</v>
      </c>
      <c r="J238" s="91">
        <f t="shared" si="4"/>
        <v>0</v>
      </c>
      <c r="K238" s="93"/>
      <c r="L238" s="94"/>
      <c r="M238" s="95"/>
      <c r="N238" s="95"/>
      <c r="O238" s="95"/>
      <c r="P238" s="95"/>
      <c r="Q238" s="95"/>
      <c r="R238" s="95"/>
      <c r="S238" s="95"/>
      <c r="T238" s="95"/>
      <c r="U238" s="95"/>
      <c r="V238" s="95"/>
      <c r="W238" s="95"/>
      <c r="X238" s="95"/>
      <c r="Y238" s="95"/>
      <c r="Z238" s="95"/>
    </row>
    <row r="239" ht="15.75" hidden="1" customHeight="1">
      <c r="A239" s="90"/>
      <c r="B239" s="102"/>
      <c r="C239" s="90"/>
      <c r="D239" s="91"/>
      <c r="E239" s="92" t="str">
        <f t="shared" si="2"/>
        <v/>
      </c>
      <c r="F239" s="91"/>
      <c r="G239" s="91"/>
      <c r="H239" s="91">
        <f t="shared" ref="H239:I239" si="171">+N($E239)*N(F239)</f>
        <v>0</v>
      </c>
      <c r="I239" s="91">
        <f t="shared" si="171"/>
        <v>0</v>
      </c>
      <c r="J239" s="91">
        <f t="shared" si="4"/>
        <v>0</v>
      </c>
      <c r="K239" s="93"/>
      <c r="L239" s="94"/>
      <c r="M239" s="95"/>
      <c r="N239" s="95"/>
      <c r="O239" s="95"/>
      <c r="P239" s="95"/>
      <c r="Q239" s="95"/>
      <c r="R239" s="95"/>
      <c r="S239" s="95"/>
      <c r="T239" s="95"/>
      <c r="U239" s="95"/>
      <c r="V239" s="95"/>
      <c r="W239" s="95"/>
      <c r="X239" s="95"/>
      <c r="Y239" s="95"/>
      <c r="Z239" s="95"/>
    </row>
    <row r="240" ht="15.75" hidden="1" customHeight="1">
      <c r="A240" s="108">
        <f>A238+0.01</f>
        <v>2.37</v>
      </c>
      <c r="B240" s="102" t="s">
        <v>574</v>
      </c>
      <c r="C240" s="90" t="s">
        <v>554</v>
      </c>
      <c r="D240" s="91" t="s">
        <v>506</v>
      </c>
      <c r="E240" s="92" t="str">
        <f t="shared" si="2"/>
        <v>RO</v>
      </c>
      <c r="F240" s="91"/>
      <c r="G240" s="91"/>
      <c r="H240" s="91">
        <f t="shared" ref="H240:I240" si="172">+N($E240)*N(F240)</f>
        <v>0</v>
      </c>
      <c r="I240" s="91">
        <f t="shared" si="172"/>
        <v>0</v>
      </c>
      <c r="J240" s="91">
        <f t="shared" si="4"/>
        <v>0</v>
      </c>
      <c r="K240" s="93"/>
      <c r="L240" s="94"/>
      <c r="M240" s="95"/>
      <c r="N240" s="95"/>
      <c r="O240" s="95"/>
      <c r="P240" s="95"/>
      <c r="Q240" s="95"/>
      <c r="R240" s="95"/>
      <c r="S240" s="95"/>
      <c r="T240" s="95"/>
      <c r="U240" s="95"/>
      <c r="V240" s="95"/>
      <c r="W240" s="95"/>
      <c r="X240" s="95"/>
      <c r="Y240" s="95"/>
      <c r="Z240" s="95"/>
    </row>
    <row r="241" ht="15.75" hidden="1" customHeight="1">
      <c r="A241" s="108">
        <f>A240+0.01</f>
        <v>2.38</v>
      </c>
      <c r="B241" s="102" t="s">
        <v>555</v>
      </c>
      <c r="C241" s="90" t="s">
        <v>556</v>
      </c>
      <c r="D241" s="91" t="s">
        <v>506</v>
      </c>
      <c r="E241" s="92" t="str">
        <f t="shared" si="2"/>
        <v>RO</v>
      </c>
      <c r="F241" s="91"/>
      <c r="G241" s="91"/>
      <c r="H241" s="91">
        <f t="shared" ref="H241:I241" si="173">+N($E241)*N(F241)</f>
        <v>0</v>
      </c>
      <c r="I241" s="91">
        <f t="shared" si="173"/>
        <v>0</v>
      </c>
      <c r="J241" s="91">
        <f t="shared" si="4"/>
        <v>0</v>
      </c>
      <c r="K241" s="93"/>
      <c r="L241" s="94"/>
      <c r="M241" s="95"/>
      <c r="N241" s="95"/>
      <c r="O241" s="95"/>
      <c r="P241" s="95"/>
      <c r="Q241" s="95"/>
      <c r="R241" s="95"/>
      <c r="S241" s="95"/>
      <c r="T241" s="95"/>
      <c r="U241" s="95"/>
      <c r="V241" s="95"/>
      <c r="W241" s="95"/>
      <c r="X241" s="95"/>
      <c r="Y241" s="95"/>
      <c r="Z241" s="95"/>
    </row>
    <row r="242" ht="15.75" hidden="1" customHeight="1">
      <c r="A242" s="90"/>
      <c r="B242" s="102"/>
      <c r="C242" s="90"/>
      <c r="D242" s="91"/>
      <c r="E242" s="92" t="str">
        <f t="shared" si="2"/>
        <v/>
      </c>
      <c r="F242" s="91"/>
      <c r="G242" s="91"/>
      <c r="H242" s="91">
        <f t="shared" ref="H242:I242" si="174">+N($E242)*N(F242)</f>
        <v>0</v>
      </c>
      <c r="I242" s="91">
        <f t="shared" si="174"/>
        <v>0</v>
      </c>
      <c r="J242" s="91">
        <f t="shared" si="4"/>
        <v>0</v>
      </c>
      <c r="K242" s="93"/>
      <c r="L242" s="94"/>
      <c r="M242" s="95"/>
      <c r="N242" s="95"/>
      <c r="O242" s="95"/>
      <c r="P242" s="95"/>
      <c r="Q242" s="95"/>
      <c r="R242" s="95"/>
      <c r="S242" s="95"/>
      <c r="T242" s="95"/>
      <c r="U242" s="95"/>
      <c r="V242" s="95"/>
      <c r="W242" s="95"/>
      <c r="X242" s="95"/>
      <c r="Y242" s="95"/>
      <c r="Z242" s="95"/>
    </row>
    <row r="243" ht="15.75" hidden="1" customHeight="1">
      <c r="A243" s="108">
        <f>A241+0.01</f>
        <v>2.39</v>
      </c>
      <c r="B243" s="102" t="s">
        <v>575</v>
      </c>
      <c r="C243" s="90" t="s">
        <v>554</v>
      </c>
      <c r="D243" s="91" t="s">
        <v>506</v>
      </c>
      <c r="E243" s="92" t="str">
        <f t="shared" si="2"/>
        <v>RO</v>
      </c>
      <c r="F243" s="91"/>
      <c r="G243" s="91"/>
      <c r="H243" s="91">
        <f t="shared" ref="H243:I243" si="175">+N($E243)*N(F243)</f>
        <v>0</v>
      </c>
      <c r="I243" s="91">
        <f t="shared" si="175"/>
        <v>0</v>
      </c>
      <c r="J243" s="91">
        <f t="shared" si="4"/>
        <v>0</v>
      </c>
      <c r="K243" s="93"/>
      <c r="L243" s="94"/>
      <c r="M243" s="95"/>
      <c r="N243" s="95"/>
      <c r="O243" s="95"/>
      <c r="P243" s="95"/>
      <c r="Q243" s="95"/>
      <c r="R243" s="95"/>
      <c r="S243" s="95"/>
      <c r="T243" s="95"/>
      <c r="U243" s="95"/>
      <c r="V243" s="95"/>
      <c r="W243" s="95"/>
      <c r="X243" s="95"/>
      <c r="Y243" s="95"/>
      <c r="Z243" s="95"/>
    </row>
    <row r="244" ht="15.75" hidden="1" customHeight="1">
      <c r="A244" s="108">
        <f>A243+0.01</f>
        <v>2.4</v>
      </c>
      <c r="B244" s="102" t="s">
        <v>555</v>
      </c>
      <c r="C244" s="90" t="s">
        <v>556</v>
      </c>
      <c r="D244" s="91" t="s">
        <v>506</v>
      </c>
      <c r="E244" s="92" t="str">
        <f t="shared" si="2"/>
        <v>RO</v>
      </c>
      <c r="F244" s="91"/>
      <c r="G244" s="91"/>
      <c r="H244" s="91">
        <f t="shared" ref="H244:I244" si="176">+N($E244)*N(F244)</f>
        <v>0</v>
      </c>
      <c r="I244" s="91">
        <f t="shared" si="176"/>
        <v>0</v>
      </c>
      <c r="J244" s="91">
        <f t="shared" si="4"/>
        <v>0</v>
      </c>
      <c r="K244" s="93"/>
      <c r="L244" s="94"/>
      <c r="M244" s="95"/>
      <c r="N244" s="95"/>
      <c r="O244" s="95"/>
      <c r="P244" s="95"/>
      <c r="Q244" s="95"/>
      <c r="R244" s="95"/>
      <c r="S244" s="95"/>
      <c r="T244" s="95"/>
      <c r="U244" s="95"/>
      <c r="V244" s="95"/>
      <c r="W244" s="95"/>
      <c r="X244" s="95"/>
      <c r="Y244" s="95"/>
      <c r="Z244" s="95"/>
    </row>
    <row r="245" ht="15.75" hidden="1" customHeight="1">
      <c r="A245" s="90"/>
      <c r="B245" s="102"/>
      <c r="C245" s="90"/>
      <c r="D245" s="91"/>
      <c r="E245" s="92" t="str">
        <f t="shared" si="2"/>
        <v/>
      </c>
      <c r="F245" s="91"/>
      <c r="G245" s="91"/>
      <c r="H245" s="91">
        <f t="shared" ref="H245:I245" si="177">+N($E245)*N(F245)</f>
        <v>0</v>
      </c>
      <c r="I245" s="91">
        <f t="shared" si="177"/>
        <v>0</v>
      </c>
      <c r="J245" s="91">
        <f t="shared" si="4"/>
        <v>0</v>
      </c>
      <c r="K245" s="93"/>
      <c r="L245" s="94"/>
      <c r="M245" s="95"/>
      <c r="N245" s="95"/>
      <c r="O245" s="95"/>
      <c r="P245" s="95"/>
      <c r="Q245" s="95"/>
      <c r="R245" s="95"/>
      <c r="S245" s="95"/>
      <c r="T245" s="95"/>
      <c r="U245" s="95"/>
      <c r="V245" s="95"/>
      <c r="W245" s="95"/>
      <c r="X245" s="95"/>
      <c r="Y245" s="95"/>
      <c r="Z245" s="95"/>
    </row>
    <row r="246" ht="15.75" hidden="1" customHeight="1">
      <c r="A246" s="108">
        <f>A244+0.01</f>
        <v>2.41</v>
      </c>
      <c r="B246" s="102" t="s">
        <v>576</v>
      </c>
      <c r="C246" s="90" t="s">
        <v>554</v>
      </c>
      <c r="D246" s="91" t="s">
        <v>506</v>
      </c>
      <c r="E246" s="92" t="str">
        <f t="shared" si="2"/>
        <v>RO</v>
      </c>
      <c r="F246" s="91"/>
      <c r="G246" s="91"/>
      <c r="H246" s="91">
        <f t="shared" ref="H246:I246" si="178">+N($E246)*N(F246)</f>
        <v>0</v>
      </c>
      <c r="I246" s="91">
        <f t="shared" si="178"/>
        <v>0</v>
      </c>
      <c r="J246" s="91">
        <f t="shared" si="4"/>
        <v>0</v>
      </c>
      <c r="K246" s="93"/>
      <c r="L246" s="94"/>
      <c r="M246" s="95"/>
      <c r="N246" s="95"/>
      <c r="O246" s="95"/>
      <c r="P246" s="95"/>
      <c r="Q246" s="95"/>
      <c r="R246" s="95"/>
      <c r="S246" s="95"/>
      <c r="T246" s="95"/>
      <c r="U246" s="95"/>
      <c r="V246" s="95"/>
      <c r="W246" s="95"/>
      <c r="X246" s="95"/>
      <c r="Y246" s="95"/>
      <c r="Z246" s="95"/>
    </row>
    <row r="247" ht="15.75" hidden="1" customHeight="1">
      <c r="A247" s="108">
        <f>A246+0.01</f>
        <v>2.42</v>
      </c>
      <c r="B247" s="102" t="s">
        <v>555</v>
      </c>
      <c r="C247" s="90" t="s">
        <v>556</v>
      </c>
      <c r="D247" s="91" t="s">
        <v>506</v>
      </c>
      <c r="E247" s="92" t="str">
        <f t="shared" si="2"/>
        <v>RO</v>
      </c>
      <c r="F247" s="91"/>
      <c r="G247" s="91"/>
      <c r="H247" s="91">
        <f t="shared" ref="H247:I247" si="179">+N($E247)*N(F247)</f>
        <v>0</v>
      </c>
      <c r="I247" s="91">
        <f t="shared" si="179"/>
        <v>0</v>
      </c>
      <c r="J247" s="91">
        <f t="shared" si="4"/>
        <v>0</v>
      </c>
      <c r="K247" s="93"/>
      <c r="L247" s="94"/>
      <c r="M247" s="95"/>
      <c r="N247" s="95"/>
      <c r="O247" s="95"/>
      <c r="P247" s="95"/>
      <c r="Q247" s="95"/>
      <c r="R247" s="95"/>
      <c r="S247" s="95"/>
      <c r="T247" s="95"/>
      <c r="U247" s="95"/>
      <c r="V247" s="95"/>
      <c r="W247" s="95"/>
      <c r="X247" s="95"/>
      <c r="Y247" s="95"/>
      <c r="Z247" s="95"/>
    </row>
    <row r="248" ht="15.75" hidden="1" customHeight="1">
      <c r="A248" s="90"/>
      <c r="B248" s="102"/>
      <c r="C248" s="90"/>
      <c r="D248" s="91"/>
      <c r="E248" s="92" t="str">
        <f t="shared" si="2"/>
        <v/>
      </c>
      <c r="F248" s="91"/>
      <c r="G248" s="91"/>
      <c r="H248" s="91">
        <f t="shared" ref="H248:I248" si="180">+N($E248)*N(F248)</f>
        <v>0</v>
      </c>
      <c r="I248" s="91">
        <f t="shared" si="180"/>
        <v>0</v>
      </c>
      <c r="J248" s="91">
        <f t="shared" si="4"/>
        <v>0</v>
      </c>
      <c r="K248" s="93"/>
      <c r="L248" s="94"/>
      <c r="M248" s="95"/>
      <c r="N248" s="95"/>
      <c r="O248" s="95"/>
      <c r="P248" s="95"/>
      <c r="Q248" s="95"/>
      <c r="R248" s="95"/>
      <c r="S248" s="95"/>
      <c r="T248" s="95"/>
      <c r="U248" s="95"/>
      <c r="V248" s="95"/>
      <c r="W248" s="95"/>
      <c r="X248" s="95"/>
      <c r="Y248" s="95"/>
      <c r="Z248" s="95"/>
    </row>
    <row r="249" ht="15.75" hidden="1" customHeight="1">
      <c r="A249" s="108">
        <f>A247+0.01</f>
        <v>2.43</v>
      </c>
      <c r="B249" s="102" t="s">
        <v>577</v>
      </c>
      <c r="C249" s="90" t="s">
        <v>554</v>
      </c>
      <c r="D249" s="91" t="s">
        <v>506</v>
      </c>
      <c r="E249" s="92" t="str">
        <f t="shared" si="2"/>
        <v>RO</v>
      </c>
      <c r="F249" s="91"/>
      <c r="G249" s="91"/>
      <c r="H249" s="91">
        <f t="shared" ref="H249:I249" si="181">+N($E249)*N(F249)</f>
        <v>0</v>
      </c>
      <c r="I249" s="91">
        <f t="shared" si="181"/>
        <v>0</v>
      </c>
      <c r="J249" s="91">
        <f t="shared" si="4"/>
        <v>0</v>
      </c>
      <c r="K249" s="93"/>
      <c r="L249" s="94"/>
      <c r="M249" s="95"/>
      <c r="N249" s="95"/>
      <c r="O249" s="95"/>
      <c r="P249" s="95"/>
      <c r="Q249" s="95"/>
      <c r="R249" s="95"/>
      <c r="S249" s="95"/>
      <c r="T249" s="95"/>
      <c r="U249" s="95"/>
      <c r="V249" s="95"/>
      <c r="W249" s="95"/>
      <c r="X249" s="95"/>
      <c r="Y249" s="95"/>
      <c r="Z249" s="95"/>
    </row>
    <row r="250" ht="15.75" hidden="1" customHeight="1">
      <c r="A250" s="108">
        <f>A249+0.01</f>
        <v>2.44</v>
      </c>
      <c r="B250" s="102" t="s">
        <v>555</v>
      </c>
      <c r="C250" s="90" t="s">
        <v>556</v>
      </c>
      <c r="D250" s="91" t="s">
        <v>506</v>
      </c>
      <c r="E250" s="92" t="str">
        <f t="shared" si="2"/>
        <v>RO</v>
      </c>
      <c r="F250" s="91"/>
      <c r="G250" s="91"/>
      <c r="H250" s="91">
        <f t="shared" ref="H250:I250" si="182">+N($E250)*N(F250)</f>
        <v>0</v>
      </c>
      <c r="I250" s="91">
        <f t="shared" si="182"/>
        <v>0</v>
      </c>
      <c r="J250" s="91">
        <f t="shared" si="4"/>
        <v>0</v>
      </c>
      <c r="K250" s="93"/>
      <c r="L250" s="94"/>
      <c r="M250" s="95"/>
      <c r="N250" s="95"/>
      <c r="O250" s="95"/>
      <c r="P250" s="95"/>
      <c r="Q250" s="95"/>
      <c r="R250" s="95"/>
      <c r="S250" s="95"/>
      <c r="T250" s="95"/>
      <c r="U250" s="95"/>
      <c r="V250" s="95"/>
      <c r="W250" s="95"/>
      <c r="X250" s="95"/>
      <c r="Y250" s="95"/>
      <c r="Z250" s="95"/>
    </row>
    <row r="251" ht="15.75" hidden="1" customHeight="1">
      <c r="A251" s="90"/>
      <c r="B251" s="102"/>
      <c r="C251" s="90"/>
      <c r="D251" s="91"/>
      <c r="E251" s="92" t="str">
        <f t="shared" si="2"/>
        <v/>
      </c>
      <c r="F251" s="91"/>
      <c r="G251" s="91"/>
      <c r="H251" s="91">
        <f t="shared" ref="H251:I251" si="183">+N($E251)*N(F251)</f>
        <v>0</v>
      </c>
      <c r="I251" s="91">
        <f t="shared" si="183"/>
        <v>0</v>
      </c>
      <c r="J251" s="91">
        <f t="shared" si="4"/>
        <v>0</v>
      </c>
      <c r="K251" s="93"/>
      <c r="L251" s="94"/>
      <c r="M251" s="95"/>
      <c r="N251" s="95"/>
      <c r="O251" s="95"/>
      <c r="P251" s="95"/>
      <c r="Q251" s="95"/>
      <c r="R251" s="95"/>
      <c r="S251" s="95"/>
      <c r="T251" s="95"/>
      <c r="U251" s="95"/>
      <c r="V251" s="95"/>
      <c r="W251" s="95"/>
      <c r="X251" s="95"/>
      <c r="Y251" s="95"/>
      <c r="Z251" s="95"/>
    </row>
    <row r="252" ht="15.75" hidden="1" customHeight="1">
      <c r="A252" s="103" t="s">
        <v>171</v>
      </c>
      <c r="B252" s="88" t="s">
        <v>578</v>
      </c>
      <c r="C252" s="90"/>
      <c r="D252" s="91"/>
      <c r="E252" s="92" t="str">
        <f t="shared" si="2"/>
        <v/>
      </c>
      <c r="F252" s="91"/>
      <c r="G252" s="91"/>
      <c r="H252" s="91">
        <f t="shared" ref="H252:I252" si="184">+N($E252)*N(F252)</f>
        <v>0</v>
      </c>
      <c r="I252" s="91">
        <f t="shared" si="184"/>
        <v>0</v>
      </c>
      <c r="J252" s="91">
        <f t="shared" si="4"/>
        <v>0</v>
      </c>
      <c r="K252" s="93"/>
      <c r="L252" s="94"/>
      <c r="M252" s="95"/>
      <c r="N252" s="95"/>
      <c r="O252" s="95"/>
      <c r="P252" s="95"/>
      <c r="Q252" s="95"/>
      <c r="R252" s="95"/>
      <c r="S252" s="95"/>
      <c r="T252" s="95"/>
      <c r="U252" s="95"/>
      <c r="V252" s="95"/>
      <c r="W252" s="95"/>
      <c r="X252" s="95"/>
      <c r="Y252" s="95"/>
      <c r="Z252" s="95"/>
    </row>
    <row r="253" ht="15.75" hidden="1" customHeight="1">
      <c r="A253" s="90"/>
      <c r="B253" s="102"/>
      <c r="C253" s="90"/>
      <c r="D253" s="91"/>
      <c r="E253" s="92" t="str">
        <f t="shared" si="2"/>
        <v/>
      </c>
      <c r="F253" s="91"/>
      <c r="G253" s="91"/>
      <c r="H253" s="91">
        <f t="shared" ref="H253:I253" si="185">+N($E253)*N(F253)</f>
        <v>0</v>
      </c>
      <c r="I253" s="91">
        <f t="shared" si="185"/>
        <v>0</v>
      </c>
      <c r="J253" s="91">
        <f t="shared" si="4"/>
        <v>0</v>
      </c>
      <c r="K253" s="93"/>
      <c r="L253" s="94"/>
      <c r="M253" s="95"/>
      <c r="N253" s="95"/>
      <c r="O253" s="95"/>
      <c r="P253" s="95"/>
      <c r="Q253" s="95"/>
      <c r="R253" s="95"/>
      <c r="S253" s="95"/>
      <c r="T253" s="95"/>
      <c r="U253" s="95"/>
      <c r="V253" s="95"/>
      <c r="W253" s="95"/>
      <c r="X253" s="95"/>
      <c r="Y253" s="95"/>
      <c r="Z253" s="95"/>
    </row>
    <row r="254" ht="15.75" hidden="1" customHeight="1">
      <c r="A254" s="108">
        <f>A250+0.01</f>
        <v>2.45</v>
      </c>
      <c r="B254" s="102" t="s">
        <v>579</v>
      </c>
      <c r="C254" s="90" t="s">
        <v>554</v>
      </c>
      <c r="D254" s="91" t="s">
        <v>506</v>
      </c>
      <c r="E254" s="92" t="str">
        <f t="shared" si="2"/>
        <v>RO</v>
      </c>
      <c r="F254" s="91"/>
      <c r="G254" s="91"/>
      <c r="H254" s="91">
        <f t="shared" ref="H254:I254" si="186">+N($E254)*N(F254)</f>
        <v>0</v>
      </c>
      <c r="I254" s="91">
        <f t="shared" si="186"/>
        <v>0</v>
      </c>
      <c r="J254" s="91">
        <f t="shared" si="4"/>
        <v>0</v>
      </c>
      <c r="K254" s="93"/>
      <c r="L254" s="94"/>
      <c r="M254" s="95"/>
      <c r="N254" s="95"/>
      <c r="O254" s="95"/>
      <c r="P254" s="95"/>
      <c r="Q254" s="95"/>
      <c r="R254" s="95"/>
      <c r="S254" s="95"/>
      <c r="T254" s="95"/>
      <c r="U254" s="95"/>
      <c r="V254" s="95"/>
      <c r="W254" s="95"/>
      <c r="X254" s="95"/>
      <c r="Y254" s="95"/>
      <c r="Z254" s="95"/>
    </row>
    <row r="255" ht="15.75" hidden="1" customHeight="1">
      <c r="A255" s="108">
        <f>A254+0.01</f>
        <v>2.46</v>
      </c>
      <c r="B255" s="102" t="s">
        <v>555</v>
      </c>
      <c r="C255" s="90" t="s">
        <v>556</v>
      </c>
      <c r="D255" s="91" t="s">
        <v>506</v>
      </c>
      <c r="E255" s="92" t="str">
        <f t="shared" si="2"/>
        <v>RO</v>
      </c>
      <c r="F255" s="91"/>
      <c r="G255" s="91"/>
      <c r="H255" s="91">
        <f t="shared" ref="H255:I255" si="187">+N($E255)*N(F255)</f>
        <v>0</v>
      </c>
      <c r="I255" s="91">
        <f t="shared" si="187"/>
        <v>0</v>
      </c>
      <c r="J255" s="91">
        <f t="shared" si="4"/>
        <v>0</v>
      </c>
      <c r="K255" s="93"/>
      <c r="L255" s="94"/>
      <c r="M255" s="95"/>
      <c r="N255" s="95"/>
      <c r="O255" s="95"/>
      <c r="P255" s="95"/>
      <c r="Q255" s="95"/>
      <c r="R255" s="95"/>
      <c r="S255" s="95"/>
      <c r="T255" s="95"/>
      <c r="U255" s="95"/>
      <c r="V255" s="95"/>
      <c r="W255" s="95"/>
      <c r="X255" s="95"/>
      <c r="Y255" s="95"/>
      <c r="Z255" s="95"/>
    </row>
    <row r="256" ht="15.75" hidden="1" customHeight="1">
      <c r="A256" s="90"/>
      <c r="B256" s="102"/>
      <c r="C256" s="90"/>
      <c r="D256" s="91"/>
      <c r="E256" s="92" t="str">
        <f t="shared" si="2"/>
        <v/>
      </c>
      <c r="F256" s="91"/>
      <c r="G256" s="91"/>
      <c r="H256" s="91">
        <f t="shared" ref="H256:I256" si="188">+N($E256)*N(F256)</f>
        <v>0</v>
      </c>
      <c r="I256" s="91">
        <f t="shared" si="188"/>
        <v>0</v>
      </c>
      <c r="J256" s="91">
        <f t="shared" si="4"/>
        <v>0</v>
      </c>
      <c r="K256" s="93"/>
      <c r="L256" s="94"/>
      <c r="M256" s="95"/>
      <c r="N256" s="95"/>
      <c r="O256" s="95"/>
      <c r="P256" s="95"/>
      <c r="Q256" s="95"/>
      <c r="R256" s="95"/>
      <c r="S256" s="95"/>
      <c r="T256" s="95"/>
      <c r="U256" s="95"/>
      <c r="V256" s="95"/>
      <c r="W256" s="95"/>
      <c r="X256" s="95"/>
      <c r="Y256" s="95"/>
      <c r="Z256" s="95"/>
    </row>
    <row r="257" ht="15.75" hidden="1" customHeight="1">
      <c r="A257" s="108">
        <f>A255+0.01</f>
        <v>2.47</v>
      </c>
      <c r="B257" s="102" t="s">
        <v>580</v>
      </c>
      <c r="C257" s="90" t="s">
        <v>554</v>
      </c>
      <c r="D257" s="91" t="s">
        <v>506</v>
      </c>
      <c r="E257" s="92" t="str">
        <f t="shared" si="2"/>
        <v>RO</v>
      </c>
      <c r="F257" s="91"/>
      <c r="G257" s="91"/>
      <c r="H257" s="91">
        <f t="shared" ref="H257:I257" si="189">+N($E257)*N(F257)</f>
        <v>0</v>
      </c>
      <c r="I257" s="91">
        <f t="shared" si="189"/>
        <v>0</v>
      </c>
      <c r="J257" s="91">
        <f t="shared" si="4"/>
        <v>0</v>
      </c>
      <c r="K257" s="93"/>
      <c r="L257" s="94"/>
      <c r="M257" s="95"/>
      <c r="N257" s="95"/>
      <c r="O257" s="95"/>
      <c r="P257" s="95"/>
      <c r="Q257" s="95"/>
      <c r="R257" s="95"/>
      <c r="S257" s="95"/>
      <c r="T257" s="95"/>
      <c r="U257" s="95"/>
      <c r="V257" s="95"/>
      <c r="W257" s="95"/>
      <c r="X257" s="95"/>
      <c r="Y257" s="95"/>
      <c r="Z257" s="95"/>
    </row>
    <row r="258" ht="15.75" hidden="1" customHeight="1">
      <c r="A258" s="108">
        <f>A257+0.01</f>
        <v>2.48</v>
      </c>
      <c r="B258" s="102" t="s">
        <v>555</v>
      </c>
      <c r="C258" s="90" t="s">
        <v>556</v>
      </c>
      <c r="D258" s="91" t="s">
        <v>506</v>
      </c>
      <c r="E258" s="92" t="str">
        <f t="shared" si="2"/>
        <v>RO</v>
      </c>
      <c r="F258" s="91"/>
      <c r="G258" s="91"/>
      <c r="H258" s="91">
        <f t="shared" ref="H258:I258" si="190">+N($E258)*N(F258)</f>
        <v>0</v>
      </c>
      <c r="I258" s="91">
        <f t="shared" si="190"/>
        <v>0</v>
      </c>
      <c r="J258" s="91">
        <f t="shared" si="4"/>
        <v>0</v>
      </c>
      <c r="K258" s="93"/>
      <c r="L258" s="94"/>
      <c r="M258" s="95"/>
      <c r="N258" s="95"/>
      <c r="O258" s="95"/>
      <c r="P258" s="95"/>
      <c r="Q258" s="95"/>
      <c r="R258" s="95"/>
      <c r="S258" s="95"/>
      <c r="T258" s="95"/>
      <c r="U258" s="95"/>
      <c r="V258" s="95"/>
      <c r="W258" s="95"/>
      <c r="X258" s="95"/>
      <c r="Y258" s="95"/>
      <c r="Z258" s="95"/>
    </row>
    <row r="259" ht="15.75" hidden="1" customHeight="1">
      <c r="A259" s="90"/>
      <c r="B259" s="102"/>
      <c r="C259" s="90"/>
      <c r="D259" s="91"/>
      <c r="E259" s="92" t="str">
        <f t="shared" si="2"/>
        <v/>
      </c>
      <c r="F259" s="91"/>
      <c r="G259" s="91"/>
      <c r="H259" s="91">
        <f t="shared" ref="H259:I259" si="191">+N($E259)*N(F259)</f>
        <v>0</v>
      </c>
      <c r="I259" s="91">
        <f t="shared" si="191"/>
        <v>0</v>
      </c>
      <c r="J259" s="91">
        <f t="shared" si="4"/>
        <v>0</v>
      </c>
      <c r="K259" s="93"/>
      <c r="L259" s="94"/>
      <c r="M259" s="95"/>
      <c r="N259" s="95"/>
      <c r="O259" s="95"/>
      <c r="P259" s="95"/>
      <c r="Q259" s="95"/>
      <c r="R259" s="95"/>
      <c r="S259" s="95"/>
      <c r="T259" s="95"/>
      <c r="U259" s="95"/>
      <c r="V259" s="95"/>
      <c r="W259" s="95"/>
      <c r="X259" s="95"/>
      <c r="Y259" s="95"/>
      <c r="Z259" s="95"/>
    </row>
    <row r="260" ht="15.75" hidden="1" customHeight="1">
      <c r="A260" s="108">
        <f>A258+0.01</f>
        <v>2.49</v>
      </c>
      <c r="B260" s="102" t="s">
        <v>581</v>
      </c>
      <c r="C260" s="90" t="s">
        <v>554</v>
      </c>
      <c r="D260" s="91" t="s">
        <v>506</v>
      </c>
      <c r="E260" s="92" t="str">
        <f t="shared" si="2"/>
        <v>RO</v>
      </c>
      <c r="F260" s="91"/>
      <c r="G260" s="91"/>
      <c r="H260" s="91">
        <f t="shared" ref="H260:I260" si="192">+N($E260)*N(F260)</f>
        <v>0</v>
      </c>
      <c r="I260" s="91">
        <f t="shared" si="192"/>
        <v>0</v>
      </c>
      <c r="J260" s="91">
        <f t="shared" si="4"/>
        <v>0</v>
      </c>
      <c r="K260" s="93"/>
      <c r="L260" s="94"/>
      <c r="M260" s="95"/>
      <c r="N260" s="95"/>
      <c r="O260" s="95"/>
      <c r="P260" s="95"/>
      <c r="Q260" s="95"/>
      <c r="R260" s="95"/>
      <c r="S260" s="95"/>
      <c r="T260" s="95"/>
      <c r="U260" s="95"/>
      <c r="V260" s="95"/>
      <c r="W260" s="95"/>
      <c r="X260" s="95"/>
      <c r="Y260" s="95"/>
      <c r="Z260" s="95"/>
    </row>
    <row r="261" ht="15.75" hidden="1" customHeight="1">
      <c r="A261" s="108">
        <f>A260+0.01</f>
        <v>2.5</v>
      </c>
      <c r="B261" s="102" t="s">
        <v>555</v>
      </c>
      <c r="C261" s="90" t="s">
        <v>556</v>
      </c>
      <c r="D261" s="91"/>
      <c r="E261" s="92" t="str">
        <f t="shared" si="2"/>
        <v/>
      </c>
      <c r="F261" s="91"/>
      <c r="G261" s="91"/>
      <c r="H261" s="91">
        <f t="shared" ref="H261:I261" si="193">+N($E261)*N(F261)</f>
        <v>0</v>
      </c>
      <c r="I261" s="91">
        <f t="shared" si="193"/>
        <v>0</v>
      </c>
      <c r="J261" s="91">
        <f t="shared" si="4"/>
        <v>0</v>
      </c>
      <c r="K261" s="93"/>
      <c r="L261" s="94"/>
      <c r="M261" s="95"/>
      <c r="N261" s="95"/>
      <c r="O261" s="95"/>
      <c r="P261" s="95"/>
      <c r="Q261" s="95"/>
      <c r="R261" s="95"/>
      <c r="S261" s="95"/>
      <c r="T261" s="95"/>
      <c r="U261" s="95"/>
      <c r="V261" s="95"/>
      <c r="W261" s="95"/>
      <c r="X261" s="95"/>
      <c r="Y261" s="95"/>
      <c r="Z261" s="95"/>
    </row>
    <row r="262" ht="15.75" hidden="1" customHeight="1">
      <c r="A262" s="90"/>
      <c r="B262" s="102"/>
      <c r="C262" s="90"/>
      <c r="D262" s="91"/>
      <c r="E262" s="92" t="str">
        <f t="shared" si="2"/>
        <v/>
      </c>
      <c r="F262" s="91"/>
      <c r="G262" s="91"/>
      <c r="H262" s="91">
        <f t="shared" ref="H262:I262" si="194">+N($E262)*N(F262)</f>
        <v>0</v>
      </c>
      <c r="I262" s="91">
        <f t="shared" si="194"/>
        <v>0</v>
      </c>
      <c r="J262" s="91">
        <f t="shared" si="4"/>
        <v>0</v>
      </c>
      <c r="K262" s="93"/>
      <c r="L262" s="94"/>
      <c r="M262" s="95"/>
      <c r="N262" s="95"/>
      <c r="O262" s="95"/>
      <c r="P262" s="95"/>
      <c r="Q262" s="95"/>
      <c r="R262" s="95"/>
      <c r="S262" s="95"/>
      <c r="T262" s="95"/>
      <c r="U262" s="95"/>
      <c r="V262" s="95"/>
      <c r="W262" s="95"/>
      <c r="X262" s="95"/>
      <c r="Y262" s="95"/>
      <c r="Z262" s="95"/>
    </row>
    <row r="263" ht="15.75" hidden="1" customHeight="1">
      <c r="A263" s="108">
        <f>A261+0.01</f>
        <v>2.51</v>
      </c>
      <c r="B263" s="102" t="s">
        <v>582</v>
      </c>
      <c r="C263" s="90" t="s">
        <v>554</v>
      </c>
      <c r="D263" s="91" t="s">
        <v>506</v>
      </c>
      <c r="E263" s="92" t="str">
        <f t="shared" si="2"/>
        <v>RO</v>
      </c>
      <c r="F263" s="91"/>
      <c r="G263" s="91"/>
      <c r="H263" s="91">
        <f t="shared" ref="H263:I263" si="195">+N($E263)*N(F263)</f>
        <v>0</v>
      </c>
      <c r="I263" s="91">
        <f t="shared" si="195"/>
        <v>0</v>
      </c>
      <c r="J263" s="91">
        <f t="shared" si="4"/>
        <v>0</v>
      </c>
      <c r="K263" s="93"/>
      <c r="L263" s="94"/>
      <c r="M263" s="95"/>
      <c r="N263" s="95"/>
      <c r="O263" s="95"/>
      <c r="P263" s="95"/>
      <c r="Q263" s="95"/>
      <c r="R263" s="95"/>
      <c r="S263" s="95"/>
      <c r="T263" s="95"/>
      <c r="U263" s="95"/>
      <c r="V263" s="95"/>
      <c r="W263" s="95"/>
      <c r="X263" s="95"/>
      <c r="Y263" s="95"/>
      <c r="Z263" s="95"/>
    </row>
    <row r="264" ht="15.75" hidden="1" customHeight="1">
      <c r="A264" s="108">
        <f>A263+0.01</f>
        <v>2.52</v>
      </c>
      <c r="B264" s="102" t="s">
        <v>555</v>
      </c>
      <c r="C264" s="90" t="s">
        <v>556</v>
      </c>
      <c r="D264" s="91" t="s">
        <v>506</v>
      </c>
      <c r="E264" s="92" t="str">
        <f t="shared" si="2"/>
        <v>RO</v>
      </c>
      <c r="F264" s="91"/>
      <c r="G264" s="91"/>
      <c r="H264" s="91">
        <f t="shared" ref="H264:I264" si="196">+N($E264)*N(F264)</f>
        <v>0</v>
      </c>
      <c r="I264" s="91">
        <f t="shared" si="196"/>
        <v>0</v>
      </c>
      <c r="J264" s="91">
        <f t="shared" si="4"/>
        <v>0</v>
      </c>
      <c r="K264" s="93"/>
      <c r="L264" s="94"/>
      <c r="M264" s="95"/>
      <c r="N264" s="95"/>
      <c r="O264" s="95"/>
      <c r="P264" s="95"/>
      <c r="Q264" s="95"/>
      <c r="R264" s="95"/>
      <c r="S264" s="95"/>
      <c r="T264" s="95"/>
      <c r="U264" s="95"/>
      <c r="V264" s="95"/>
      <c r="W264" s="95"/>
      <c r="X264" s="95"/>
      <c r="Y264" s="95"/>
      <c r="Z264" s="95"/>
    </row>
    <row r="265" ht="15.75" hidden="1" customHeight="1">
      <c r="A265" s="90"/>
      <c r="B265" s="102"/>
      <c r="C265" s="90"/>
      <c r="D265" s="91"/>
      <c r="E265" s="92" t="str">
        <f t="shared" si="2"/>
        <v/>
      </c>
      <c r="F265" s="91"/>
      <c r="G265" s="91"/>
      <c r="H265" s="91">
        <f t="shared" ref="H265:I265" si="197">+N($E265)*N(F265)</f>
        <v>0</v>
      </c>
      <c r="I265" s="91">
        <f t="shared" si="197"/>
        <v>0</v>
      </c>
      <c r="J265" s="91">
        <f t="shared" si="4"/>
        <v>0</v>
      </c>
      <c r="K265" s="93"/>
      <c r="L265" s="94"/>
      <c r="M265" s="95"/>
      <c r="N265" s="95"/>
      <c r="O265" s="95"/>
      <c r="P265" s="95"/>
      <c r="Q265" s="95"/>
      <c r="R265" s="95"/>
      <c r="S265" s="95"/>
      <c r="T265" s="95"/>
      <c r="U265" s="95"/>
      <c r="V265" s="95"/>
      <c r="W265" s="95"/>
      <c r="X265" s="95"/>
      <c r="Y265" s="95"/>
      <c r="Z265" s="95"/>
    </row>
    <row r="266" ht="15.75" hidden="1" customHeight="1">
      <c r="A266" s="108">
        <f>A264+0.01</f>
        <v>2.53</v>
      </c>
      <c r="B266" s="102" t="s">
        <v>583</v>
      </c>
      <c r="C266" s="90" t="s">
        <v>554</v>
      </c>
      <c r="D266" s="91" t="s">
        <v>506</v>
      </c>
      <c r="E266" s="92" t="str">
        <f t="shared" si="2"/>
        <v>RO</v>
      </c>
      <c r="F266" s="91"/>
      <c r="G266" s="91"/>
      <c r="H266" s="91">
        <f t="shared" ref="H266:I266" si="198">+N($E266)*N(F266)</f>
        <v>0</v>
      </c>
      <c r="I266" s="91">
        <f t="shared" si="198"/>
        <v>0</v>
      </c>
      <c r="J266" s="91">
        <f t="shared" si="4"/>
        <v>0</v>
      </c>
      <c r="K266" s="93"/>
      <c r="L266" s="94"/>
      <c r="M266" s="95"/>
      <c r="N266" s="95"/>
      <c r="O266" s="95"/>
      <c r="P266" s="95"/>
      <c r="Q266" s="95"/>
      <c r="R266" s="95"/>
      <c r="S266" s="95"/>
      <c r="T266" s="95"/>
      <c r="U266" s="95"/>
      <c r="V266" s="95"/>
      <c r="W266" s="95"/>
      <c r="X266" s="95"/>
      <c r="Y266" s="95"/>
      <c r="Z266" s="95"/>
    </row>
    <row r="267" ht="15.75" hidden="1" customHeight="1">
      <c r="A267" s="108">
        <f>A266+0.01</f>
        <v>2.54</v>
      </c>
      <c r="B267" s="102" t="s">
        <v>555</v>
      </c>
      <c r="C267" s="90" t="s">
        <v>556</v>
      </c>
      <c r="D267" s="91" t="s">
        <v>506</v>
      </c>
      <c r="E267" s="92" t="str">
        <f t="shared" si="2"/>
        <v>RO</v>
      </c>
      <c r="F267" s="91"/>
      <c r="G267" s="91"/>
      <c r="H267" s="91">
        <f t="shared" ref="H267:I267" si="199">+N($E267)*N(F267)</f>
        <v>0</v>
      </c>
      <c r="I267" s="91">
        <f t="shared" si="199"/>
        <v>0</v>
      </c>
      <c r="J267" s="91">
        <f t="shared" si="4"/>
        <v>0</v>
      </c>
      <c r="K267" s="93"/>
      <c r="L267" s="94"/>
      <c r="M267" s="95"/>
      <c r="N267" s="95"/>
      <c r="O267" s="95"/>
      <c r="P267" s="95"/>
      <c r="Q267" s="95"/>
      <c r="R267" s="95"/>
      <c r="S267" s="95"/>
      <c r="T267" s="95"/>
      <c r="U267" s="95"/>
      <c r="V267" s="95"/>
      <c r="W267" s="95"/>
      <c r="X267" s="95"/>
      <c r="Y267" s="95"/>
      <c r="Z267" s="95"/>
    </row>
    <row r="268" ht="15.75" hidden="1" customHeight="1">
      <c r="A268" s="90"/>
      <c r="B268" s="102"/>
      <c r="C268" s="90"/>
      <c r="D268" s="91"/>
      <c r="E268" s="92" t="str">
        <f t="shared" si="2"/>
        <v/>
      </c>
      <c r="F268" s="91"/>
      <c r="G268" s="91"/>
      <c r="H268" s="91">
        <f t="shared" ref="H268:I268" si="200">+N($E268)*N(F268)</f>
        <v>0</v>
      </c>
      <c r="I268" s="91">
        <f t="shared" si="200"/>
        <v>0</v>
      </c>
      <c r="J268" s="91">
        <f t="shared" si="4"/>
        <v>0</v>
      </c>
      <c r="K268" s="93"/>
      <c r="L268" s="94"/>
      <c r="M268" s="95"/>
      <c r="N268" s="95"/>
      <c r="O268" s="95"/>
      <c r="P268" s="95"/>
      <c r="Q268" s="95"/>
      <c r="R268" s="95"/>
      <c r="S268" s="95"/>
      <c r="T268" s="95"/>
      <c r="U268" s="95"/>
      <c r="V268" s="95"/>
      <c r="W268" s="95"/>
      <c r="X268" s="95"/>
      <c r="Y268" s="95"/>
      <c r="Z268" s="95"/>
    </row>
    <row r="269" ht="15.75" hidden="1" customHeight="1">
      <c r="A269" s="108">
        <f>A267+0.01</f>
        <v>2.55</v>
      </c>
      <c r="B269" s="102" t="s">
        <v>584</v>
      </c>
      <c r="C269" s="90" t="s">
        <v>554</v>
      </c>
      <c r="D269" s="91" t="s">
        <v>506</v>
      </c>
      <c r="E269" s="92" t="str">
        <f t="shared" si="2"/>
        <v>RO</v>
      </c>
      <c r="F269" s="91"/>
      <c r="G269" s="91"/>
      <c r="H269" s="91">
        <f t="shared" ref="H269:I269" si="201">+N($E269)*N(F269)</f>
        <v>0</v>
      </c>
      <c r="I269" s="91">
        <f t="shared" si="201"/>
        <v>0</v>
      </c>
      <c r="J269" s="91">
        <f t="shared" si="4"/>
        <v>0</v>
      </c>
      <c r="K269" s="93"/>
      <c r="L269" s="94"/>
      <c r="M269" s="95"/>
      <c r="N269" s="95"/>
      <c r="O269" s="95"/>
      <c r="P269" s="95"/>
      <c r="Q269" s="95"/>
      <c r="R269" s="95"/>
      <c r="S269" s="95"/>
      <c r="T269" s="95"/>
      <c r="U269" s="95"/>
      <c r="V269" s="95"/>
      <c r="W269" s="95"/>
      <c r="X269" s="95"/>
      <c r="Y269" s="95"/>
      <c r="Z269" s="95"/>
    </row>
    <row r="270" ht="15.75" hidden="1" customHeight="1">
      <c r="A270" s="108">
        <f>A269+0.01</f>
        <v>2.56</v>
      </c>
      <c r="B270" s="102" t="s">
        <v>555</v>
      </c>
      <c r="C270" s="90" t="s">
        <v>556</v>
      </c>
      <c r="D270" s="91" t="s">
        <v>506</v>
      </c>
      <c r="E270" s="92" t="str">
        <f t="shared" si="2"/>
        <v>RO</v>
      </c>
      <c r="F270" s="91"/>
      <c r="G270" s="91"/>
      <c r="H270" s="91">
        <f t="shared" ref="H270:I270" si="202">+N($E270)*N(F270)</f>
        <v>0</v>
      </c>
      <c r="I270" s="91">
        <f t="shared" si="202"/>
        <v>0</v>
      </c>
      <c r="J270" s="91">
        <f t="shared" si="4"/>
        <v>0</v>
      </c>
      <c r="K270" s="93"/>
      <c r="L270" s="94"/>
      <c r="M270" s="95"/>
      <c r="N270" s="95"/>
      <c r="O270" s="95"/>
      <c r="P270" s="95"/>
      <c r="Q270" s="95"/>
      <c r="R270" s="95"/>
      <c r="S270" s="95"/>
      <c r="T270" s="95"/>
      <c r="U270" s="95"/>
      <c r="V270" s="95"/>
      <c r="W270" s="95"/>
      <c r="X270" s="95"/>
      <c r="Y270" s="95"/>
      <c r="Z270" s="95"/>
    </row>
    <row r="271" ht="15.75" hidden="1" customHeight="1">
      <c r="A271" s="90"/>
      <c r="B271" s="102"/>
      <c r="C271" s="90"/>
      <c r="D271" s="91"/>
      <c r="E271" s="92" t="str">
        <f t="shared" si="2"/>
        <v/>
      </c>
      <c r="F271" s="91"/>
      <c r="G271" s="91"/>
      <c r="H271" s="91">
        <f t="shared" ref="H271:I271" si="203">+N($E271)*N(F271)</f>
        <v>0</v>
      </c>
      <c r="I271" s="91">
        <f t="shared" si="203"/>
        <v>0</v>
      </c>
      <c r="J271" s="91">
        <f t="shared" si="4"/>
        <v>0</v>
      </c>
      <c r="K271" s="93"/>
      <c r="L271" s="94"/>
      <c r="M271" s="95"/>
      <c r="N271" s="95"/>
      <c r="O271" s="95"/>
      <c r="P271" s="95"/>
      <c r="Q271" s="95"/>
      <c r="R271" s="95"/>
      <c r="S271" s="95"/>
      <c r="T271" s="95"/>
      <c r="U271" s="95"/>
      <c r="V271" s="95"/>
      <c r="W271" s="95"/>
      <c r="X271" s="95"/>
      <c r="Y271" s="95"/>
      <c r="Z271" s="95"/>
    </row>
    <row r="272" ht="15.75" hidden="1" customHeight="1">
      <c r="A272" s="108">
        <f>A270+0.01</f>
        <v>2.57</v>
      </c>
      <c r="B272" s="102" t="s">
        <v>585</v>
      </c>
      <c r="C272" s="90" t="s">
        <v>554</v>
      </c>
      <c r="D272" s="91" t="s">
        <v>506</v>
      </c>
      <c r="E272" s="92" t="str">
        <f t="shared" si="2"/>
        <v>RO</v>
      </c>
      <c r="F272" s="91"/>
      <c r="G272" s="91"/>
      <c r="H272" s="91">
        <f t="shared" ref="H272:I272" si="204">+N($E272)*N(F272)</f>
        <v>0</v>
      </c>
      <c r="I272" s="91">
        <f t="shared" si="204"/>
        <v>0</v>
      </c>
      <c r="J272" s="91">
        <f t="shared" si="4"/>
        <v>0</v>
      </c>
      <c r="K272" s="93"/>
      <c r="L272" s="94"/>
      <c r="M272" s="95"/>
      <c r="N272" s="95"/>
      <c r="O272" s="95"/>
      <c r="P272" s="95"/>
      <c r="Q272" s="95"/>
      <c r="R272" s="95"/>
      <c r="S272" s="95"/>
      <c r="T272" s="95"/>
      <c r="U272" s="95"/>
      <c r="V272" s="95"/>
      <c r="W272" s="95"/>
      <c r="X272" s="95"/>
      <c r="Y272" s="95"/>
      <c r="Z272" s="95"/>
    </row>
    <row r="273" ht="15.75" hidden="1" customHeight="1">
      <c r="A273" s="108">
        <f>A272+0.01</f>
        <v>2.58</v>
      </c>
      <c r="B273" s="102" t="s">
        <v>555</v>
      </c>
      <c r="C273" s="90" t="s">
        <v>556</v>
      </c>
      <c r="D273" s="91" t="s">
        <v>506</v>
      </c>
      <c r="E273" s="92" t="str">
        <f t="shared" si="2"/>
        <v>RO</v>
      </c>
      <c r="F273" s="91"/>
      <c r="G273" s="91"/>
      <c r="H273" s="91">
        <f t="shared" ref="H273:I273" si="205">+N($E273)*N(F273)</f>
        <v>0</v>
      </c>
      <c r="I273" s="91">
        <f t="shared" si="205"/>
        <v>0</v>
      </c>
      <c r="J273" s="91">
        <f t="shared" si="4"/>
        <v>0</v>
      </c>
      <c r="K273" s="93"/>
      <c r="L273" s="94"/>
      <c r="M273" s="95"/>
      <c r="N273" s="95"/>
      <c r="O273" s="95"/>
      <c r="P273" s="95"/>
      <c r="Q273" s="95"/>
      <c r="R273" s="95"/>
      <c r="S273" s="95"/>
      <c r="T273" s="95"/>
      <c r="U273" s="95"/>
      <c r="V273" s="95"/>
      <c r="W273" s="95"/>
      <c r="X273" s="95"/>
      <c r="Y273" s="95"/>
      <c r="Z273" s="95"/>
    </row>
    <row r="274" ht="15.75" hidden="1" customHeight="1">
      <c r="A274" s="90"/>
      <c r="B274" s="102"/>
      <c r="C274" s="90"/>
      <c r="D274" s="91"/>
      <c r="E274" s="92" t="str">
        <f t="shared" si="2"/>
        <v/>
      </c>
      <c r="F274" s="91"/>
      <c r="G274" s="91"/>
      <c r="H274" s="91">
        <f t="shared" ref="H274:I274" si="206">+N($E274)*N(F274)</f>
        <v>0</v>
      </c>
      <c r="I274" s="91">
        <f t="shared" si="206"/>
        <v>0</v>
      </c>
      <c r="J274" s="91">
        <f t="shared" si="4"/>
        <v>0</v>
      </c>
      <c r="K274" s="93"/>
      <c r="L274" s="94"/>
      <c r="M274" s="95"/>
      <c r="N274" s="95"/>
      <c r="O274" s="95"/>
      <c r="P274" s="95"/>
      <c r="Q274" s="95"/>
      <c r="R274" s="95"/>
      <c r="S274" s="95"/>
      <c r="T274" s="95"/>
      <c r="U274" s="95"/>
      <c r="V274" s="95"/>
      <c r="W274" s="95"/>
      <c r="X274" s="95"/>
      <c r="Y274" s="95"/>
      <c r="Z274" s="95"/>
    </row>
    <row r="275" ht="15.75" hidden="1" customHeight="1">
      <c r="A275" s="108">
        <f>A273+0.01</f>
        <v>2.59</v>
      </c>
      <c r="B275" s="102" t="s">
        <v>586</v>
      </c>
      <c r="C275" s="90" t="s">
        <v>554</v>
      </c>
      <c r="D275" s="91" t="s">
        <v>506</v>
      </c>
      <c r="E275" s="92" t="str">
        <f t="shared" si="2"/>
        <v>RO</v>
      </c>
      <c r="F275" s="91"/>
      <c r="G275" s="91"/>
      <c r="H275" s="91">
        <f t="shared" ref="H275:I275" si="207">+N($E275)*N(F275)</f>
        <v>0</v>
      </c>
      <c r="I275" s="91">
        <f t="shared" si="207"/>
        <v>0</v>
      </c>
      <c r="J275" s="91">
        <f t="shared" si="4"/>
        <v>0</v>
      </c>
      <c r="K275" s="93"/>
      <c r="L275" s="94"/>
      <c r="M275" s="95"/>
      <c r="N275" s="95"/>
      <c r="O275" s="95"/>
      <c r="P275" s="95"/>
      <c r="Q275" s="95"/>
      <c r="R275" s="95"/>
      <c r="S275" s="95"/>
      <c r="T275" s="95"/>
      <c r="U275" s="95"/>
      <c r="V275" s="95"/>
      <c r="W275" s="95"/>
      <c r="X275" s="95"/>
      <c r="Y275" s="95"/>
      <c r="Z275" s="95"/>
    </row>
    <row r="276" ht="15.75" hidden="1" customHeight="1">
      <c r="A276" s="108">
        <f>A275+0.01</f>
        <v>2.6</v>
      </c>
      <c r="B276" s="102" t="s">
        <v>555</v>
      </c>
      <c r="C276" s="90" t="s">
        <v>556</v>
      </c>
      <c r="D276" s="91" t="s">
        <v>506</v>
      </c>
      <c r="E276" s="92" t="str">
        <f t="shared" si="2"/>
        <v>RO</v>
      </c>
      <c r="F276" s="91"/>
      <c r="G276" s="91"/>
      <c r="H276" s="91">
        <f t="shared" ref="H276:I276" si="208">+N($E276)*N(F276)</f>
        <v>0</v>
      </c>
      <c r="I276" s="91">
        <f t="shared" si="208"/>
        <v>0</v>
      </c>
      <c r="J276" s="91">
        <f t="shared" si="4"/>
        <v>0</v>
      </c>
      <c r="K276" s="93"/>
      <c r="L276" s="94"/>
      <c r="M276" s="95"/>
      <c r="N276" s="95"/>
      <c r="O276" s="95"/>
      <c r="P276" s="95"/>
      <c r="Q276" s="95"/>
      <c r="R276" s="95"/>
      <c r="S276" s="95"/>
      <c r="T276" s="95"/>
      <c r="U276" s="95"/>
      <c r="V276" s="95"/>
      <c r="W276" s="95"/>
      <c r="X276" s="95"/>
      <c r="Y276" s="95"/>
      <c r="Z276" s="95"/>
    </row>
    <row r="277" ht="15.75" hidden="1" customHeight="1">
      <c r="A277" s="90"/>
      <c r="B277" s="102"/>
      <c r="C277" s="90"/>
      <c r="D277" s="91"/>
      <c r="E277" s="92" t="str">
        <f t="shared" si="2"/>
        <v/>
      </c>
      <c r="F277" s="91"/>
      <c r="G277" s="91"/>
      <c r="H277" s="91">
        <f t="shared" ref="H277:I277" si="209">+N($E277)*N(F277)</f>
        <v>0</v>
      </c>
      <c r="I277" s="91">
        <f t="shared" si="209"/>
        <v>0</v>
      </c>
      <c r="J277" s="91">
        <f t="shared" si="4"/>
        <v>0</v>
      </c>
      <c r="K277" s="93"/>
      <c r="L277" s="94"/>
      <c r="M277" s="95"/>
      <c r="N277" s="95"/>
      <c r="O277" s="95"/>
      <c r="P277" s="95"/>
      <c r="Q277" s="95"/>
      <c r="R277" s="95"/>
      <c r="S277" s="95"/>
      <c r="T277" s="95"/>
      <c r="U277" s="95"/>
      <c r="V277" s="95"/>
      <c r="W277" s="95"/>
      <c r="X277" s="95"/>
      <c r="Y277" s="95"/>
      <c r="Z277" s="95"/>
    </row>
    <row r="278" ht="15.75" hidden="1" customHeight="1">
      <c r="A278" s="108">
        <f>A276+0.01</f>
        <v>2.61</v>
      </c>
      <c r="B278" s="102" t="s">
        <v>587</v>
      </c>
      <c r="C278" s="90" t="s">
        <v>554</v>
      </c>
      <c r="D278" s="91" t="s">
        <v>506</v>
      </c>
      <c r="E278" s="92" t="str">
        <f t="shared" si="2"/>
        <v>RO</v>
      </c>
      <c r="F278" s="91"/>
      <c r="G278" s="91"/>
      <c r="H278" s="91">
        <f t="shared" ref="H278:I278" si="210">+N($E278)*N(F278)</f>
        <v>0</v>
      </c>
      <c r="I278" s="91">
        <f t="shared" si="210"/>
        <v>0</v>
      </c>
      <c r="J278" s="91">
        <f t="shared" si="4"/>
        <v>0</v>
      </c>
      <c r="K278" s="93"/>
      <c r="L278" s="94"/>
      <c r="M278" s="95"/>
      <c r="N278" s="95"/>
      <c r="O278" s="95"/>
      <c r="P278" s="95"/>
      <c r="Q278" s="95"/>
      <c r="R278" s="95"/>
      <c r="S278" s="95"/>
      <c r="T278" s="95"/>
      <c r="U278" s="95"/>
      <c r="V278" s="95"/>
      <c r="W278" s="95"/>
      <c r="X278" s="95"/>
      <c r="Y278" s="95"/>
      <c r="Z278" s="95"/>
    </row>
    <row r="279" ht="15.75" hidden="1" customHeight="1">
      <c r="A279" s="108">
        <f>A278+0.01</f>
        <v>2.62</v>
      </c>
      <c r="B279" s="102" t="s">
        <v>555</v>
      </c>
      <c r="C279" s="90" t="s">
        <v>556</v>
      </c>
      <c r="D279" s="91" t="s">
        <v>506</v>
      </c>
      <c r="E279" s="92" t="str">
        <f t="shared" si="2"/>
        <v>RO</v>
      </c>
      <c r="F279" s="91"/>
      <c r="G279" s="91"/>
      <c r="H279" s="91">
        <f t="shared" ref="H279:I279" si="211">+N($E279)*N(F279)</f>
        <v>0</v>
      </c>
      <c r="I279" s="91">
        <f t="shared" si="211"/>
        <v>0</v>
      </c>
      <c r="J279" s="91">
        <f t="shared" si="4"/>
        <v>0</v>
      </c>
      <c r="K279" s="93"/>
      <c r="L279" s="94"/>
      <c r="M279" s="95"/>
      <c r="N279" s="95"/>
      <c r="O279" s="95"/>
      <c r="P279" s="95"/>
      <c r="Q279" s="95"/>
      <c r="R279" s="95"/>
      <c r="S279" s="95"/>
      <c r="T279" s="95"/>
      <c r="U279" s="95"/>
      <c r="V279" s="95"/>
      <c r="W279" s="95"/>
      <c r="X279" s="95"/>
      <c r="Y279" s="95"/>
      <c r="Z279" s="95"/>
    </row>
    <row r="280" ht="15.75" hidden="1" customHeight="1">
      <c r="A280" s="90"/>
      <c r="B280" s="102"/>
      <c r="C280" s="90"/>
      <c r="D280" s="91"/>
      <c r="E280" s="92" t="str">
        <f t="shared" si="2"/>
        <v/>
      </c>
      <c r="F280" s="91"/>
      <c r="G280" s="91"/>
      <c r="H280" s="91">
        <f t="shared" ref="H280:I280" si="212">+N($E280)*N(F280)</f>
        <v>0</v>
      </c>
      <c r="I280" s="91">
        <f t="shared" si="212"/>
        <v>0</v>
      </c>
      <c r="J280" s="91">
        <f t="shared" si="4"/>
        <v>0</v>
      </c>
      <c r="K280" s="93"/>
      <c r="L280" s="94"/>
      <c r="M280" s="95"/>
      <c r="N280" s="95"/>
      <c r="O280" s="95"/>
      <c r="P280" s="95"/>
      <c r="Q280" s="95"/>
      <c r="R280" s="95"/>
      <c r="S280" s="95"/>
      <c r="T280" s="95"/>
      <c r="U280" s="95"/>
      <c r="V280" s="95"/>
      <c r="W280" s="95"/>
      <c r="X280" s="95"/>
      <c r="Y280" s="95"/>
      <c r="Z280" s="95"/>
    </row>
    <row r="281" ht="15.75" hidden="1" customHeight="1">
      <c r="A281" s="108">
        <f>A279+0.01</f>
        <v>2.63</v>
      </c>
      <c r="B281" s="102" t="s">
        <v>588</v>
      </c>
      <c r="C281" s="90" t="s">
        <v>554</v>
      </c>
      <c r="D281" s="91" t="s">
        <v>506</v>
      </c>
      <c r="E281" s="92" t="str">
        <f t="shared" si="2"/>
        <v>RO</v>
      </c>
      <c r="F281" s="91"/>
      <c r="G281" s="91"/>
      <c r="H281" s="91">
        <f t="shared" ref="H281:I281" si="213">+N($E281)*N(F281)</f>
        <v>0</v>
      </c>
      <c r="I281" s="91">
        <f t="shared" si="213"/>
        <v>0</v>
      </c>
      <c r="J281" s="91">
        <f t="shared" si="4"/>
        <v>0</v>
      </c>
      <c r="K281" s="93"/>
      <c r="L281" s="94"/>
      <c r="M281" s="95"/>
      <c r="N281" s="95"/>
      <c r="O281" s="95"/>
      <c r="P281" s="95"/>
      <c r="Q281" s="95"/>
      <c r="R281" s="95"/>
      <c r="S281" s="95"/>
      <c r="T281" s="95"/>
      <c r="U281" s="95"/>
      <c r="V281" s="95"/>
      <c r="W281" s="95"/>
      <c r="X281" s="95"/>
      <c r="Y281" s="95"/>
      <c r="Z281" s="95"/>
    </row>
    <row r="282" ht="15.75" hidden="1" customHeight="1">
      <c r="A282" s="108">
        <f>A281+0.01</f>
        <v>2.64</v>
      </c>
      <c r="B282" s="102" t="s">
        <v>555</v>
      </c>
      <c r="C282" s="90" t="s">
        <v>556</v>
      </c>
      <c r="D282" s="91" t="s">
        <v>506</v>
      </c>
      <c r="E282" s="92" t="str">
        <f t="shared" si="2"/>
        <v>RO</v>
      </c>
      <c r="F282" s="91"/>
      <c r="G282" s="91"/>
      <c r="H282" s="91">
        <f t="shared" ref="H282:I282" si="214">+N($E282)*N(F282)</f>
        <v>0</v>
      </c>
      <c r="I282" s="91">
        <f t="shared" si="214"/>
        <v>0</v>
      </c>
      <c r="J282" s="91">
        <f t="shared" si="4"/>
        <v>0</v>
      </c>
      <c r="K282" s="93"/>
      <c r="L282" s="94"/>
      <c r="M282" s="95"/>
      <c r="N282" s="95"/>
      <c r="O282" s="95"/>
      <c r="P282" s="95"/>
      <c r="Q282" s="95"/>
      <c r="R282" s="95"/>
      <c r="S282" s="95"/>
      <c r="T282" s="95"/>
      <c r="U282" s="95"/>
      <c r="V282" s="95"/>
      <c r="W282" s="95"/>
      <c r="X282" s="95"/>
      <c r="Y282" s="95"/>
      <c r="Z282" s="95"/>
    </row>
    <row r="283" ht="15.75" hidden="1" customHeight="1">
      <c r="A283" s="90"/>
      <c r="B283" s="102"/>
      <c r="C283" s="90"/>
      <c r="D283" s="91"/>
      <c r="E283" s="92" t="str">
        <f t="shared" si="2"/>
        <v/>
      </c>
      <c r="F283" s="91"/>
      <c r="G283" s="91"/>
      <c r="H283" s="91">
        <f t="shared" ref="H283:I283" si="215">+N($E283)*N(F283)</f>
        <v>0</v>
      </c>
      <c r="I283" s="91">
        <f t="shared" si="215"/>
        <v>0</v>
      </c>
      <c r="J283" s="91">
        <f t="shared" si="4"/>
        <v>0</v>
      </c>
      <c r="K283" s="93"/>
      <c r="L283" s="94"/>
      <c r="M283" s="95"/>
      <c r="N283" s="95"/>
      <c r="O283" s="95"/>
      <c r="P283" s="95"/>
      <c r="Q283" s="95"/>
      <c r="R283" s="95"/>
      <c r="S283" s="95"/>
      <c r="T283" s="95"/>
      <c r="U283" s="95"/>
      <c r="V283" s="95"/>
      <c r="W283" s="95"/>
      <c r="X283" s="95"/>
      <c r="Y283" s="95"/>
      <c r="Z283" s="95"/>
    </row>
    <row r="284" ht="15.75" hidden="1" customHeight="1">
      <c r="A284" s="108">
        <f>A282+0.01</f>
        <v>2.65</v>
      </c>
      <c r="B284" s="102" t="s">
        <v>589</v>
      </c>
      <c r="C284" s="90" t="s">
        <v>554</v>
      </c>
      <c r="D284" s="91" t="s">
        <v>506</v>
      </c>
      <c r="E284" s="92" t="str">
        <f t="shared" si="2"/>
        <v>RO</v>
      </c>
      <c r="F284" s="91"/>
      <c r="G284" s="91"/>
      <c r="H284" s="91">
        <f t="shared" ref="H284:I284" si="216">+N($E284)*N(F284)</f>
        <v>0</v>
      </c>
      <c r="I284" s="91">
        <f t="shared" si="216"/>
        <v>0</v>
      </c>
      <c r="J284" s="91">
        <f t="shared" si="4"/>
        <v>0</v>
      </c>
      <c r="K284" s="93"/>
      <c r="L284" s="94"/>
      <c r="M284" s="95"/>
      <c r="N284" s="95"/>
      <c r="O284" s="95"/>
      <c r="P284" s="95"/>
      <c r="Q284" s="95"/>
      <c r="R284" s="95"/>
      <c r="S284" s="95"/>
      <c r="T284" s="95"/>
      <c r="U284" s="95"/>
      <c r="V284" s="95"/>
      <c r="W284" s="95"/>
      <c r="X284" s="95"/>
      <c r="Y284" s="95"/>
      <c r="Z284" s="95"/>
    </row>
    <row r="285" ht="15.75" hidden="1" customHeight="1">
      <c r="A285" s="108">
        <f>A284+0.01</f>
        <v>2.66</v>
      </c>
      <c r="B285" s="102" t="s">
        <v>555</v>
      </c>
      <c r="C285" s="90" t="s">
        <v>556</v>
      </c>
      <c r="D285" s="91" t="s">
        <v>506</v>
      </c>
      <c r="E285" s="92" t="str">
        <f t="shared" si="2"/>
        <v>RO</v>
      </c>
      <c r="F285" s="91"/>
      <c r="G285" s="91"/>
      <c r="H285" s="91">
        <f t="shared" ref="H285:I285" si="217">+N($E285)*N(F285)</f>
        <v>0</v>
      </c>
      <c r="I285" s="91">
        <f t="shared" si="217"/>
        <v>0</v>
      </c>
      <c r="J285" s="91">
        <f t="shared" si="4"/>
        <v>0</v>
      </c>
      <c r="K285" s="93"/>
      <c r="L285" s="94"/>
      <c r="M285" s="95"/>
      <c r="N285" s="95"/>
      <c r="O285" s="95"/>
      <c r="P285" s="95"/>
      <c r="Q285" s="95"/>
      <c r="R285" s="95"/>
      <c r="S285" s="95"/>
      <c r="T285" s="95"/>
      <c r="U285" s="95"/>
      <c r="V285" s="95"/>
      <c r="W285" s="95"/>
      <c r="X285" s="95"/>
      <c r="Y285" s="95"/>
      <c r="Z285" s="95"/>
    </row>
    <row r="286" ht="15.75" hidden="1" customHeight="1">
      <c r="A286" s="90"/>
      <c r="B286" s="102"/>
      <c r="C286" s="90"/>
      <c r="D286" s="91"/>
      <c r="E286" s="92" t="str">
        <f t="shared" si="2"/>
        <v/>
      </c>
      <c r="F286" s="91"/>
      <c r="G286" s="91"/>
      <c r="H286" s="91">
        <f t="shared" ref="H286:I286" si="218">+N($E286)*N(F286)</f>
        <v>0</v>
      </c>
      <c r="I286" s="91">
        <f t="shared" si="218"/>
        <v>0</v>
      </c>
      <c r="J286" s="91">
        <f t="shared" si="4"/>
        <v>0</v>
      </c>
      <c r="K286" s="93"/>
      <c r="L286" s="94"/>
      <c r="M286" s="95"/>
      <c r="N286" s="95"/>
      <c r="O286" s="95"/>
      <c r="P286" s="95"/>
      <c r="Q286" s="95"/>
      <c r="R286" s="95"/>
      <c r="S286" s="95"/>
      <c r="T286" s="95"/>
      <c r="U286" s="95"/>
      <c r="V286" s="95"/>
      <c r="W286" s="95"/>
      <c r="X286" s="95"/>
      <c r="Y286" s="95"/>
      <c r="Z286" s="95"/>
    </row>
    <row r="287" ht="15.75" customHeight="1">
      <c r="A287" s="108">
        <f>A285+0.01</f>
        <v>2.67</v>
      </c>
      <c r="B287" s="102" t="s">
        <v>590</v>
      </c>
      <c r="C287" s="90" t="s">
        <v>554</v>
      </c>
      <c r="D287" s="90">
        <v>225.0</v>
      </c>
      <c r="E287" s="92">
        <f t="shared" si="2"/>
        <v>225</v>
      </c>
      <c r="F287" s="109">
        <v>283.0</v>
      </c>
      <c r="G287" s="109">
        <v>29.0</v>
      </c>
      <c r="H287" s="91">
        <f t="shared" ref="H287:I287" si="219">+N($E287)*N(F287)</f>
        <v>63675</v>
      </c>
      <c r="I287" s="91">
        <f t="shared" si="219"/>
        <v>6525</v>
      </c>
      <c r="J287" s="91">
        <f t="shared" si="4"/>
        <v>70200</v>
      </c>
      <c r="K287" s="93"/>
      <c r="L287" s="106"/>
      <c r="M287" s="95"/>
      <c r="N287" s="95"/>
      <c r="O287" s="95"/>
      <c r="P287" s="95"/>
      <c r="Q287" s="95"/>
      <c r="R287" s="95"/>
      <c r="S287" s="95"/>
      <c r="T287" s="95"/>
      <c r="U287" s="95"/>
      <c r="V287" s="95"/>
      <c r="W287" s="95"/>
      <c r="X287" s="95"/>
      <c r="Y287" s="95"/>
      <c r="Z287" s="95"/>
    </row>
    <row r="288" ht="15.75" customHeight="1">
      <c r="A288" s="108">
        <f>A287+0.01</f>
        <v>2.68</v>
      </c>
      <c r="B288" s="102" t="s">
        <v>555</v>
      </c>
      <c r="C288" s="90" t="s">
        <v>556</v>
      </c>
      <c r="D288" s="90">
        <v>18.0</v>
      </c>
      <c r="E288" s="92">
        <f t="shared" si="2"/>
        <v>18</v>
      </c>
      <c r="F288" s="109">
        <v>73.0</v>
      </c>
      <c r="G288" s="109">
        <v>19.0</v>
      </c>
      <c r="H288" s="91">
        <f t="shared" ref="H288:I288" si="220">+N($E288)*N(F288)</f>
        <v>1314</v>
      </c>
      <c r="I288" s="91">
        <f t="shared" si="220"/>
        <v>342</v>
      </c>
      <c r="J288" s="91">
        <f t="shared" si="4"/>
        <v>1656</v>
      </c>
      <c r="K288" s="93"/>
      <c r="L288" s="106"/>
      <c r="M288" s="95"/>
      <c r="N288" s="95"/>
      <c r="O288" s="95"/>
      <c r="P288" s="95"/>
      <c r="Q288" s="95"/>
      <c r="R288" s="95"/>
      <c r="S288" s="95"/>
      <c r="T288" s="95"/>
      <c r="U288" s="95"/>
      <c r="V288" s="95"/>
      <c r="W288" s="95"/>
      <c r="X288" s="95"/>
      <c r="Y288" s="95"/>
      <c r="Z288" s="95"/>
    </row>
    <row r="289" ht="15.75" hidden="1" customHeight="1">
      <c r="A289" s="90"/>
      <c r="B289" s="102"/>
      <c r="C289" s="90"/>
      <c r="D289" s="91"/>
      <c r="E289" s="92" t="str">
        <f t="shared" si="2"/>
        <v/>
      </c>
      <c r="F289" s="91"/>
      <c r="G289" s="91"/>
      <c r="H289" s="91">
        <f t="shared" ref="H289:I289" si="221">+N($E289)*N(F289)</f>
        <v>0</v>
      </c>
      <c r="I289" s="91">
        <f t="shared" si="221"/>
        <v>0</v>
      </c>
      <c r="J289" s="91">
        <f t="shared" si="4"/>
        <v>0</v>
      </c>
      <c r="K289" s="93"/>
      <c r="L289" s="94"/>
      <c r="M289" s="95"/>
      <c r="N289" s="95"/>
      <c r="O289" s="95"/>
      <c r="P289" s="95"/>
      <c r="Q289" s="95"/>
      <c r="R289" s="95"/>
      <c r="S289" s="95"/>
      <c r="T289" s="95"/>
      <c r="U289" s="95"/>
      <c r="V289" s="95"/>
      <c r="W289" s="95"/>
      <c r="X289" s="95"/>
      <c r="Y289" s="95"/>
      <c r="Z289" s="95"/>
    </row>
    <row r="290" ht="15.75" customHeight="1">
      <c r="A290" s="108">
        <f>A288+0.01</f>
        <v>2.69</v>
      </c>
      <c r="B290" s="102" t="s">
        <v>591</v>
      </c>
      <c r="C290" s="90" t="s">
        <v>554</v>
      </c>
      <c r="D290" s="90">
        <v>225.0</v>
      </c>
      <c r="E290" s="92">
        <f t="shared" si="2"/>
        <v>225</v>
      </c>
      <c r="F290" s="109">
        <v>187.0</v>
      </c>
      <c r="G290" s="109">
        <v>29.0</v>
      </c>
      <c r="H290" s="91">
        <f t="shared" ref="H290:I290" si="222">+N($E290)*N(F290)</f>
        <v>42075</v>
      </c>
      <c r="I290" s="91">
        <f t="shared" si="222"/>
        <v>6525</v>
      </c>
      <c r="J290" s="91">
        <f t="shared" si="4"/>
        <v>48600</v>
      </c>
      <c r="K290" s="93"/>
      <c r="L290" s="106"/>
      <c r="M290" s="95"/>
      <c r="N290" s="95"/>
      <c r="O290" s="95"/>
      <c r="P290" s="95"/>
      <c r="Q290" s="95"/>
      <c r="R290" s="95"/>
      <c r="S290" s="95"/>
      <c r="T290" s="95"/>
      <c r="U290" s="95"/>
      <c r="V290" s="95"/>
      <c r="W290" s="95"/>
      <c r="X290" s="95"/>
      <c r="Y290" s="95"/>
      <c r="Z290" s="95"/>
    </row>
    <row r="291" ht="15.75" customHeight="1">
      <c r="A291" s="108">
        <f>A290+0.01</f>
        <v>2.7</v>
      </c>
      <c r="B291" s="102" t="s">
        <v>555</v>
      </c>
      <c r="C291" s="90" t="s">
        <v>556</v>
      </c>
      <c r="D291" s="90">
        <v>18.0</v>
      </c>
      <c r="E291" s="92">
        <f t="shared" si="2"/>
        <v>18</v>
      </c>
      <c r="F291" s="109">
        <v>73.0</v>
      </c>
      <c r="G291" s="109">
        <v>19.0</v>
      </c>
      <c r="H291" s="91">
        <f t="shared" ref="H291:I291" si="223">+N($E291)*N(F291)</f>
        <v>1314</v>
      </c>
      <c r="I291" s="91">
        <f t="shared" si="223"/>
        <v>342</v>
      </c>
      <c r="J291" s="91">
        <f t="shared" si="4"/>
        <v>1656</v>
      </c>
      <c r="K291" s="93"/>
      <c r="L291" s="106"/>
      <c r="M291" s="95"/>
      <c r="N291" s="95"/>
      <c r="O291" s="95"/>
      <c r="P291" s="95"/>
      <c r="Q291" s="95"/>
      <c r="R291" s="95"/>
      <c r="S291" s="95"/>
      <c r="T291" s="95"/>
      <c r="U291" s="95"/>
      <c r="V291" s="95"/>
      <c r="W291" s="95"/>
      <c r="X291" s="95"/>
      <c r="Y291" s="95"/>
      <c r="Z291" s="95"/>
    </row>
    <row r="292" ht="15.75" hidden="1" customHeight="1">
      <c r="A292" s="90"/>
      <c r="B292" s="102"/>
      <c r="C292" s="90"/>
      <c r="D292" s="91"/>
      <c r="E292" s="92" t="str">
        <f t="shared" si="2"/>
        <v/>
      </c>
      <c r="F292" s="91"/>
      <c r="G292" s="91"/>
      <c r="H292" s="91">
        <f t="shared" ref="H292:I292" si="224">+N($E292)*N(F292)</f>
        <v>0</v>
      </c>
      <c r="I292" s="91">
        <f t="shared" si="224"/>
        <v>0</v>
      </c>
      <c r="J292" s="91">
        <f t="shared" si="4"/>
        <v>0</v>
      </c>
      <c r="K292" s="93"/>
      <c r="L292" s="94"/>
      <c r="M292" s="95"/>
      <c r="N292" s="95"/>
      <c r="O292" s="95"/>
      <c r="P292" s="95"/>
      <c r="Q292" s="95"/>
      <c r="R292" s="95"/>
      <c r="S292" s="95"/>
      <c r="T292" s="95"/>
      <c r="U292" s="95"/>
      <c r="V292" s="95"/>
      <c r="W292" s="95"/>
      <c r="X292" s="95"/>
      <c r="Y292" s="95"/>
      <c r="Z292" s="95"/>
    </row>
    <row r="293" ht="15.75" hidden="1" customHeight="1">
      <c r="A293" s="108">
        <f>A291+0.01</f>
        <v>2.71</v>
      </c>
      <c r="B293" s="102" t="s">
        <v>592</v>
      </c>
      <c r="C293" s="90" t="s">
        <v>554</v>
      </c>
      <c r="D293" s="91" t="s">
        <v>506</v>
      </c>
      <c r="E293" s="92" t="str">
        <f t="shared" si="2"/>
        <v>RO</v>
      </c>
      <c r="F293" s="91"/>
      <c r="G293" s="91"/>
      <c r="H293" s="91">
        <f t="shared" ref="H293:I293" si="225">+N($E293)*N(F293)</f>
        <v>0</v>
      </c>
      <c r="I293" s="91">
        <f t="shared" si="225"/>
        <v>0</v>
      </c>
      <c r="J293" s="91">
        <f t="shared" si="4"/>
        <v>0</v>
      </c>
      <c r="K293" s="93"/>
      <c r="L293" s="94"/>
      <c r="M293" s="95"/>
      <c r="N293" s="95"/>
      <c r="O293" s="95"/>
      <c r="P293" s="95"/>
      <c r="Q293" s="95"/>
      <c r="R293" s="95"/>
      <c r="S293" s="95"/>
      <c r="T293" s="95"/>
      <c r="U293" s="95"/>
      <c r="V293" s="95"/>
      <c r="W293" s="95"/>
      <c r="X293" s="95"/>
      <c r="Y293" s="95"/>
      <c r="Z293" s="95"/>
    </row>
    <row r="294" ht="15.75" hidden="1" customHeight="1">
      <c r="A294" s="108">
        <f>A293+0.01</f>
        <v>2.72</v>
      </c>
      <c r="B294" s="102" t="s">
        <v>555</v>
      </c>
      <c r="C294" s="90" t="s">
        <v>556</v>
      </c>
      <c r="D294" s="91" t="s">
        <v>506</v>
      </c>
      <c r="E294" s="92" t="str">
        <f t="shared" si="2"/>
        <v>RO</v>
      </c>
      <c r="F294" s="91"/>
      <c r="G294" s="91"/>
      <c r="H294" s="91">
        <f t="shared" ref="H294:I294" si="226">+N($E294)*N(F294)</f>
        <v>0</v>
      </c>
      <c r="I294" s="91">
        <f t="shared" si="226"/>
        <v>0</v>
      </c>
      <c r="J294" s="91">
        <f t="shared" si="4"/>
        <v>0</v>
      </c>
      <c r="K294" s="93"/>
      <c r="L294" s="94"/>
      <c r="M294" s="95"/>
      <c r="N294" s="95"/>
      <c r="O294" s="95"/>
      <c r="P294" s="95"/>
      <c r="Q294" s="95"/>
      <c r="R294" s="95"/>
      <c r="S294" s="95"/>
      <c r="T294" s="95"/>
      <c r="U294" s="95"/>
      <c r="V294" s="95"/>
      <c r="W294" s="95"/>
      <c r="X294" s="95"/>
      <c r="Y294" s="95"/>
      <c r="Z294" s="95"/>
    </row>
    <row r="295" ht="15.75" hidden="1" customHeight="1">
      <c r="A295" s="90"/>
      <c r="B295" s="102"/>
      <c r="C295" s="90"/>
      <c r="D295" s="91"/>
      <c r="E295" s="92" t="str">
        <f t="shared" si="2"/>
        <v/>
      </c>
      <c r="F295" s="91"/>
      <c r="G295" s="91"/>
      <c r="H295" s="91">
        <f t="shared" ref="H295:I295" si="227">+N($E295)*N(F295)</f>
        <v>0</v>
      </c>
      <c r="I295" s="91">
        <f t="shared" si="227"/>
        <v>0</v>
      </c>
      <c r="J295" s="91">
        <f t="shared" si="4"/>
        <v>0</v>
      </c>
      <c r="K295" s="93"/>
      <c r="L295" s="94"/>
      <c r="M295" s="95"/>
      <c r="N295" s="95"/>
      <c r="O295" s="95"/>
      <c r="P295" s="95"/>
      <c r="Q295" s="95"/>
      <c r="R295" s="95"/>
      <c r="S295" s="95"/>
      <c r="T295" s="95"/>
      <c r="U295" s="95"/>
      <c r="V295" s="95"/>
      <c r="W295" s="95"/>
      <c r="X295" s="95"/>
      <c r="Y295" s="95"/>
      <c r="Z295" s="95"/>
    </row>
    <row r="296" ht="15.75" customHeight="1">
      <c r="A296" s="108">
        <f>A294+0.01</f>
        <v>2.73</v>
      </c>
      <c r="B296" s="102" t="s">
        <v>593</v>
      </c>
      <c r="C296" s="90" t="s">
        <v>554</v>
      </c>
      <c r="D296" s="91">
        <v>150.0</v>
      </c>
      <c r="E296" s="92">
        <f t="shared" si="2"/>
        <v>150</v>
      </c>
      <c r="F296" s="109">
        <v>73.0</v>
      </c>
      <c r="G296" s="109">
        <v>19.0</v>
      </c>
      <c r="H296" s="91">
        <f t="shared" ref="H296:I296" si="228">+N($E296)*N(F296)</f>
        <v>10950</v>
      </c>
      <c r="I296" s="91">
        <f t="shared" si="228"/>
        <v>2850</v>
      </c>
      <c r="J296" s="91">
        <f t="shared" si="4"/>
        <v>13800</v>
      </c>
      <c r="K296" s="93"/>
      <c r="L296" s="106"/>
      <c r="M296" s="95"/>
      <c r="N296" s="95"/>
      <c r="O296" s="95"/>
      <c r="P296" s="95"/>
      <c r="Q296" s="95"/>
      <c r="R296" s="95"/>
      <c r="S296" s="95"/>
      <c r="T296" s="95"/>
      <c r="U296" s="95"/>
      <c r="V296" s="95"/>
      <c r="W296" s="95"/>
      <c r="X296" s="95"/>
      <c r="Y296" s="95"/>
      <c r="Z296" s="95"/>
    </row>
    <row r="297" ht="15.75" customHeight="1">
      <c r="A297" s="108">
        <f>A296+0.01</f>
        <v>2.74</v>
      </c>
      <c r="B297" s="102" t="s">
        <v>555</v>
      </c>
      <c r="C297" s="90" t="s">
        <v>556</v>
      </c>
      <c r="D297" s="91">
        <v>12.0</v>
      </c>
      <c r="E297" s="92">
        <f t="shared" si="2"/>
        <v>12</v>
      </c>
      <c r="F297" s="109">
        <v>63.0</v>
      </c>
      <c r="G297" s="109">
        <v>19.0</v>
      </c>
      <c r="H297" s="91">
        <f t="shared" ref="H297:I297" si="229">+N($E297)*N(F297)</f>
        <v>756</v>
      </c>
      <c r="I297" s="91">
        <f t="shared" si="229"/>
        <v>228</v>
      </c>
      <c r="J297" s="91">
        <f t="shared" si="4"/>
        <v>984</v>
      </c>
      <c r="K297" s="93"/>
      <c r="L297" s="106"/>
      <c r="M297" s="95"/>
      <c r="N297" s="95"/>
      <c r="O297" s="95"/>
      <c r="P297" s="95"/>
      <c r="Q297" s="95"/>
      <c r="R297" s="95"/>
      <c r="S297" s="95"/>
      <c r="T297" s="95"/>
      <c r="U297" s="95"/>
      <c r="V297" s="95"/>
      <c r="W297" s="95"/>
      <c r="X297" s="95"/>
      <c r="Y297" s="95"/>
      <c r="Z297" s="95"/>
    </row>
    <row r="298" ht="15.75" hidden="1" customHeight="1">
      <c r="A298" s="90"/>
      <c r="B298" s="102"/>
      <c r="C298" s="90"/>
      <c r="D298" s="91"/>
      <c r="E298" s="92" t="str">
        <f t="shared" si="2"/>
        <v/>
      </c>
      <c r="F298" s="91"/>
      <c r="G298" s="91"/>
      <c r="H298" s="91">
        <f t="shared" ref="H298:I298" si="230">+N($E298)*N(F298)</f>
        <v>0</v>
      </c>
      <c r="I298" s="91">
        <f t="shared" si="230"/>
        <v>0</v>
      </c>
      <c r="J298" s="91">
        <f t="shared" si="4"/>
        <v>0</v>
      </c>
      <c r="K298" s="93"/>
      <c r="L298" s="94"/>
      <c r="M298" s="95"/>
      <c r="N298" s="95"/>
      <c r="O298" s="95"/>
      <c r="P298" s="95"/>
      <c r="Q298" s="95"/>
      <c r="R298" s="95"/>
      <c r="S298" s="95"/>
      <c r="T298" s="95"/>
      <c r="U298" s="95"/>
      <c r="V298" s="95"/>
      <c r="W298" s="95"/>
      <c r="X298" s="95"/>
      <c r="Y298" s="95"/>
      <c r="Z298" s="95"/>
    </row>
    <row r="299" ht="15.75" hidden="1" customHeight="1">
      <c r="A299" s="108">
        <f>A297+0.01</f>
        <v>2.75</v>
      </c>
      <c r="B299" s="102" t="s">
        <v>594</v>
      </c>
      <c r="C299" s="90" t="s">
        <v>554</v>
      </c>
      <c r="D299" s="91" t="s">
        <v>506</v>
      </c>
      <c r="E299" s="92" t="str">
        <f t="shared" si="2"/>
        <v>RO</v>
      </c>
      <c r="F299" s="91"/>
      <c r="G299" s="91"/>
      <c r="H299" s="91">
        <f t="shared" ref="H299:I299" si="231">+N($E299)*N(F299)</f>
        <v>0</v>
      </c>
      <c r="I299" s="91">
        <f t="shared" si="231"/>
        <v>0</v>
      </c>
      <c r="J299" s="91">
        <f t="shared" si="4"/>
        <v>0</v>
      </c>
      <c r="K299" s="93"/>
      <c r="L299" s="94"/>
      <c r="M299" s="95"/>
      <c r="N299" s="95"/>
      <c r="O299" s="95"/>
      <c r="P299" s="95"/>
      <c r="Q299" s="95"/>
      <c r="R299" s="95"/>
      <c r="S299" s="95"/>
      <c r="T299" s="95"/>
      <c r="U299" s="95"/>
      <c r="V299" s="95"/>
      <c r="W299" s="95"/>
      <c r="X299" s="95"/>
      <c r="Y299" s="95"/>
      <c r="Z299" s="95"/>
    </row>
    <row r="300" ht="15.75" hidden="1" customHeight="1">
      <c r="A300" s="108">
        <f>A299+0.01</f>
        <v>2.76</v>
      </c>
      <c r="B300" s="102" t="s">
        <v>555</v>
      </c>
      <c r="C300" s="90" t="s">
        <v>556</v>
      </c>
      <c r="D300" s="91" t="s">
        <v>506</v>
      </c>
      <c r="E300" s="92" t="str">
        <f t="shared" si="2"/>
        <v>RO</v>
      </c>
      <c r="F300" s="91"/>
      <c r="G300" s="91"/>
      <c r="H300" s="91">
        <f t="shared" ref="H300:I300" si="232">+N($E300)*N(F300)</f>
        <v>0</v>
      </c>
      <c r="I300" s="91">
        <f t="shared" si="232"/>
        <v>0</v>
      </c>
      <c r="J300" s="91">
        <f t="shared" si="4"/>
        <v>0</v>
      </c>
      <c r="K300" s="93"/>
      <c r="L300" s="94"/>
      <c r="M300" s="95"/>
      <c r="N300" s="95"/>
      <c r="O300" s="95"/>
      <c r="P300" s="95"/>
      <c r="Q300" s="95"/>
      <c r="R300" s="95"/>
      <c r="S300" s="95"/>
      <c r="T300" s="95"/>
      <c r="U300" s="95"/>
      <c r="V300" s="95"/>
      <c r="W300" s="95"/>
      <c r="X300" s="95"/>
      <c r="Y300" s="95"/>
      <c r="Z300" s="95"/>
    </row>
    <row r="301" ht="15.75" hidden="1" customHeight="1">
      <c r="A301" s="90"/>
      <c r="B301" s="102"/>
      <c r="C301" s="90"/>
      <c r="D301" s="91"/>
      <c r="E301" s="92" t="str">
        <f t="shared" si="2"/>
        <v/>
      </c>
      <c r="F301" s="91"/>
      <c r="G301" s="91"/>
      <c r="H301" s="91">
        <f t="shared" ref="H301:I301" si="233">+N($E301)*N(F301)</f>
        <v>0</v>
      </c>
      <c r="I301" s="91">
        <f t="shared" si="233"/>
        <v>0</v>
      </c>
      <c r="J301" s="91">
        <f t="shared" si="4"/>
        <v>0</v>
      </c>
      <c r="K301" s="93"/>
      <c r="L301" s="94"/>
      <c r="M301" s="95"/>
      <c r="N301" s="95"/>
      <c r="O301" s="95"/>
      <c r="P301" s="95"/>
      <c r="Q301" s="95"/>
      <c r="R301" s="95"/>
      <c r="S301" s="95"/>
      <c r="T301" s="95"/>
      <c r="U301" s="95"/>
      <c r="V301" s="95"/>
      <c r="W301" s="95"/>
      <c r="X301" s="95"/>
      <c r="Y301" s="95"/>
      <c r="Z301" s="95"/>
    </row>
    <row r="302" ht="15.75" hidden="1" customHeight="1">
      <c r="A302" s="108">
        <f>A300+0.01</f>
        <v>2.77</v>
      </c>
      <c r="B302" s="102" t="s">
        <v>595</v>
      </c>
      <c r="C302" s="90" t="s">
        <v>554</v>
      </c>
      <c r="D302" s="91" t="s">
        <v>506</v>
      </c>
      <c r="E302" s="92" t="str">
        <f t="shared" si="2"/>
        <v>RO</v>
      </c>
      <c r="F302" s="91"/>
      <c r="G302" s="91"/>
      <c r="H302" s="91">
        <f t="shared" ref="H302:I302" si="234">+N($E302)*N(F302)</f>
        <v>0</v>
      </c>
      <c r="I302" s="91">
        <f t="shared" si="234"/>
        <v>0</v>
      </c>
      <c r="J302" s="91">
        <f t="shared" si="4"/>
        <v>0</v>
      </c>
      <c r="K302" s="93"/>
      <c r="L302" s="94"/>
      <c r="M302" s="95"/>
      <c r="N302" s="95"/>
      <c r="O302" s="95"/>
      <c r="P302" s="95"/>
      <c r="Q302" s="95"/>
      <c r="R302" s="95"/>
      <c r="S302" s="95"/>
      <c r="T302" s="95"/>
      <c r="U302" s="95"/>
      <c r="V302" s="95"/>
      <c r="W302" s="95"/>
      <c r="X302" s="95"/>
      <c r="Y302" s="95"/>
      <c r="Z302" s="95"/>
    </row>
    <row r="303" ht="15.75" hidden="1" customHeight="1">
      <c r="A303" s="108">
        <f>A302+0.01</f>
        <v>2.78</v>
      </c>
      <c r="B303" s="102" t="s">
        <v>555</v>
      </c>
      <c r="C303" s="90" t="s">
        <v>556</v>
      </c>
      <c r="D303" s="91" t="s">
        <v>506</v>
      </c>
      <c r="E303" s="92" t="str">
        <f t="shared" si="2"/>
        <v>RO</v>
      </c>
      <c r="F303" s="91"/>
      <c r="G303" s="91"/>
      <c r="H303" s="91">
        <f t="shared" ref="H303:I303" si="235">+N($E303)*N(F303)</f>
        <v>0</v>
      </c>
      <c r="I303" s="91">
        <f t="shared" si="235"/>
        <v>0</v>
      </c>
      <c r="J303" s="91">
        <f t="shared" si="4"/>
        <v>0</v>
      </c>
      <c r="K303" s="93"/>
      <c r="L303" s="94"/>
      <c r="M303" s="95"/>
      <c r="N303" s="95"/>
      <c r="O303" s="95"/>
      <c r="P303" s="95"/>
      <c r="Q303" s="95"/>
      <c r="R303" s="95"/>
      <c r="S303" s="95"/>
      <c r="T303" s="95"/>
      <c r="U303" s="95"/>
      <c r="V303" s="95"/>
      <c r="W303" s="95"/>
      <c r="X303" s="95"/>
      <c r="Y303" s="95"/>
      <c r="Z303" s="95"/>
    </row>
    <row r="304" ht="15.75" hidden="1" customHeight="1">
      <c r="A304" s="90"/>
      <c r="B304" s="102"/>
      <c r="C304" s="90"/>
      <c r="D304" s="91"/>
      <c r="E304" s="92" t="str">
        <f t="shared" si="2"/>
        <v/>
      </c>
      <c r="F304" s="91"/>
      <c r="G304" s="91"/>
      <c r="H304" s="91">
        <f t="shared" ref="H304:I304" si="236">+N($E304)*N(F304)</f>
        <v>0</v>
      </c>
      <c r="I304" s="91">
        <f t="shared" si="236"/>
        <v>0</v>
      </c>
      <c r="J304" s="91">
        <f t="shared" si="4"/>
        <v>0</v>
      </c>
      <c r="K304" s="93"/>
      <c r="L304" s="94"/>
      <c r="M304" s="95"/>
      <c r="N304" s="95"/>
      <c r="O304" s="95"/>
      <c r="P304" s="95"/>
      <c r="Q304" s="95"/>
      <c r="R304" s="95"/>
      <c r="S304" s="95"/>
      <c r="T304" s="95"/>
      <c r="U304" s="95"/>
      <c r="V304" s="95"/>
      <c r="W304" s="95"/>
      <c r="X304" s="95"/>
      <c r="Y304" s="95"/>
      <c r="Z304" s="95"/>
    </row>
    <row r="305" ht="15.75" hidden="1" customHeight="1">
      <c r="A305" s="108">
        <f>A303+0.01</f>
        <v>2.79</v>
      </c>
      <c r="B305" s="102" t="s">
        <v>596</v>
      </c>
      <c r="C305" s="90" t="s">
        <v>554</v>
      </c>
      <c r="D305" s="91" t="s">
        <v>506</v>
      </c>
      <c r="E305" s="92" t="str">
        <f t="shared" si="2"/>
        <v>RO</v>
      </c>
      <c r="F305" s="91"/>
      <c r="G305" s="91"/>
      <c r="H305" s="91">
        <f t="shared" ref="H305:I305" si="237">+N($E305)*N(F305)</f>
        <v>0</v>
      </c>
      <c r="I305" s="91">
        <f t="shared" si="237"/>
        <v>0</v>
      </c>
      <c r="J305" s="91">
        <f t="shared" si="4"/>
        <v>0</v>
      </c>
      <c r="K305" s="93"/>
      <c r="L305" s="94"/>
      <c r="M305" s="95"/>
      <c r="N305" s="95"/>
      <c r="O305" s="95"/>
      <c r="P305" s="95"/>
      <c r="Q305" s="95"/>
      <c r="R305" s="95"/>
      <c r="S305" s="95"/>
      <c r="T305" s="95"/>
      <c r="U305" s="95"/>
      <c r="V305" s="95"/>
      <c r="W305" s="95"/>
      <c r="X305" s="95"/>
      <c r="Y305" s="95"/>
      <c r="Z305" s="95"/>
    </row>
    <row r="306" ht="15.75" hidden="1" customHeight="1">
      <c r="A306" s="108">
        <f>A305+0.01</f>
        <v>2.8</v>
      </c>
      <c r="B306" s="102" t="s">
        <v>555</v>
      </c>
      <c r="C306" s="90" t="s">
        <v>556</v>
      </c>
      <c r="D306" s="91" t="s">
        <v>506</v>
      </c>
      <c r="E306" s="92" t="str">
        <f t="shared" si="2"/>
        <v>RO</v>
      </c>
      <c r="F306" s="91"/>
      <c r="G306" s="91"/>
      <c r="H306" s="91">
        <f t="shared" ref="H306:I306" si="238">+N($E306)*N(F306)</f>
        <v>0</v>
      </c>
      <c r="I306" s="91">
        <f t="shared" si="238"/>
        <v>0</v>
      </c>
      <c r="J306" s="91">
        <f t="shared" si="4"/>
        <v>0</v>
      </c>
      <c r="K306" s="93"/>
      <c r="L306" s="94"/>
      <c r="M306" s="95"/>
      <c r="N306" s="95"/>
      <c r="O306" s="95"/>
      <c r="P306" s="95"/>
      <c r="Q306" s="95"/>
      <c r="R306" s="95"/>
      <c r="S306" s="95"/>
      <c r="T306" s="95"/>
      <c r="U306" s="95"/>
      <c r="V306" s="95"/>
      <c r="W306" s="95"/>
      <c r="X306" s="95"/>
      <c r="Y306" s="95"/>
      <c r="Z306" s="95"/>
    </row>
    <row r="307" ht="15.75" hidden="1" customHeight="1">
      <c r="A307" s="90"/>
      <c r="B307" s="102"/>
      <c r="C307" s="90"/>
      <c r="D307" s="91"/>
      <c r="E307" s="92" t="str">
        <f t="shared" si="2"/>
        <v/>
      </c>
      <c r="F307" s="91"/>
      <c r="G307" s="91"/>
      <c r="H307" s="91">
        <f t="shared" ref="H307:I307" si="239">+N($E307)*N(F307)</f>
        <v>0</v>
      </c>
      <c r="I307" s="91">
        <f t="shared" si="239"/>
        <v>0</v>
      </c>
      <c r="J307" s="91">
        <f t="shared" si="4"/>
        <v>0</v>
      </c>
      <c r="K307" s="93"/>
      <c r="L307" s="94"/>
      <c r="M307" s="95"/>
      <c r="N307" s="95"/>
      <c r="O307" s="95"/>
      <c r="P307" s="95"/>
      <c r="Q307" s="95"/>
      <c r="R307" s="95"/>
      <c r="S307" s="95"/>
      <c r="T307" s="95"/>
      <c r="U307" s="95"/>
      <c r="V307" s="95"/>
      <c r="W307" s="95"/>
      <c r="X307" s="95"/>
      <c r="Y307" s="95"/>
      <c r="Z307" s="95"/>
    </row>
    <row r="308" ht="15.75" hidden="1" customHeight="1">
      <c r="A308" s="108">
        <f>A306+0.01</f>
        <v>2.81</v>
      </c>
      <c r="B308" s="102" t="s">
        <v>597</v>
      </c>
      <c r="C308" s="90" t="s">
        <v>554</v>
      </c>
      <c r="D308" s="91" t="s">
        <v>506</v>
      </c>
      <c r="E308" s="92" t="str">
        <f t="shared" si="2"/>
        <v>RO</v>
      </c>
      <c r="F308" s="91"/>
      <c r="G308" s="91"/>
      <c r="H308" s="91">
        <f t="shared" ref="H308:I308" si="240">+N($E308)*N(F308)</f>
        <v>0</v>
      </c>
      <c r="I308" s="91">
        <f t="shared" si="240"/>
        <v>0</v>
      </c>
      <c r="J308" s="91">
        <f t="shared" si="4"/>
        <v>0</v>
      </c>
      <c r="K308" s="93"/>
      <c r="L308" s="94"/>
      <c r="M308" s="95"/>
      <c r="N308" s="95"/>
      <c r="O308" s="95"/>
      <c r="P308" s="95"/>
      <c r="Q308" s="95"/>
      <c r="R308" s="95"/>
      <c r="S308" s="95"/>
      <c r="T308" s="95"/>
      <c r="U308" s="95"/>
      <c r="V308" s="95"/>
      <c r="W308" s="95"/>
      <c r="X308" s="95"/>
      <c r="Y308" s="95"/>
      <c r="Z308" s="95"/>
    </row>
    <row r="309" ht="15.75" hidden="1" customHeight="1">
      <c r="A309" s="108">
        <f>A308+0.01</f>
        <v>2.82</v>
      </c>
      <c r="B309" s="102" t="s">
        <v>555</v>
      </c>
      <c r="C309" s="90" t="s">
        <v>556</v>
      </c>
      <c r="D309" s="91" t="s">
        <v>506</v>
      </c>
      <c r="E309" s="92" t="str">
        <f t="shared" si="2"/>
        <v>RO</v>
      </c>
      <c r="F309" s="91"/>
      <c r="G309" s="91"/>
      <c r="H309" s="91">
        <f t="shared" ref="H309:I309" si="241">+N($E309)*N(F309)</f>
        <v>0</v>
      </c>
      <c r="I309" s="91">
        <f t="shared" si="241"/>
        <v>0</v>
      </c>
      <c r="J309" s="91">
        <f t="shared" si="4"/>
        <v>0</v>
      </c>
      <c r="K309" s="93"/>
      <c r="L309" s="94"/>
      <c r="M309" s="95"/>
      <c r="N309" s="95"/>
      <c r="O309" s="95"/>
      <c r="P309" s="95"/>
      <c r="Q309" s="95"/>
      <c r="R309" s="95"/>
      <c r="S309" s="95"/>
      <c r="T309" s="95"/>
      <c r="U309" s="95"/>
      <c r="V309" s="95"/>
      <c r="W309" s="95"/>
      <c r="X309" s="95"/>
      <c r="Y309" s="95"/>
      <c r="Z309" s="95"/>
    </row>
    <row r="310" ht="15.75" hidden="1" customHeight="1">
      <c r="A310" s="90"/>
      <c r="B310" s="102"/>
      <c r="C310" s="90"/>
      <c r="D310" s="91"/>
      <c r="E310" s="92" t="str">
        <f t="shared" si="2"/>
        <v/>
      </c>
      <c r="F310" s="91"/>
      <c r="G310" s="91"/>
      <c r="H310" s="91">
        <f t="shared" ref="H310:I310" si="242">+N($E310)*N(F310)</f>
        <v>0</v>
      </c>
      <c r="I310" s="91">
        <f t="shared" si="242"/>
        <v>0</v>
      </c>
      <c r="J310" s="91">
        <f t="shared" si="4"/>
        <v>0</v>
      </c>
      <c r="K310" s="93"/>
      <c r="L310" s="94"/>
      <c r="M310" s="95"/>
      <c r="N310" s="95"/>
      <c r="O310" s="95"/>
      <c r="P310" s="95"/>
      <c r="Q310" s="95"/>
      <c r="R310" s="95"/>
      <c r="S310" s="95"/>
      <c r="T310" s="95"/>
      <c r="U310" s="95"/>
      <c r="V310" s="95"/>
      <c r="W310" s="95"/>
      <c r="X310" s="95"/>
      <c r="Y310" s="95"/>
      <c r="Z310" s="95"/>
    </row>
    <row r="311" ht="15.75" hidden="1" customHeight="1">
      <c r="A311" s="108">
        <f>A309+0.01</f>
        <v>2.83</v>
      </c>
      <c r="B311" s="102" t="s">
        <v>598</v>
      </c>
      <c r="C311" s="90" t="s">
        <v>554</v>
      </c>
      <c r="D311" s="91" t="s">
        <v>506</v>
      </c>
      <c r="E311" s="92" t="str">
        <f t="shared" si="2"/>
        <v>RO</v>
      </c>
      <c r="F311" s="91"/>
      <c r="G311" s="91"/>
      <c r="H311" s="91">
        <f t="shared" ref="H311:I311" si="243">+N($E311)*N(F311)</f>
        <v>0</v>
      </c>
      <c r="I311" s="91">
        <f t="shared" si="243"/>
        <v>0</v>
      </c>
      <c r="J311" s="91">
        <f t="shared" si="4"/>
        <v>0</v>
      </c>
      <c r="K311" s="93"/>
      <c r="L311" s="94"/>
      <c r="M311" s="95"/>
      <c r="N311" s="95"/>
      <c r="O311" s="95"/>
      <c r="P311" s="95"/>
      <c r="Q311" s="95"/>
      <c r="R311" s="95"/>
      <c r="S311" s="95"/>
      <c r="T311" s="95"/>
      <c r="U311" s="95"/>
      <c r="V311" s="95"/>
      <c r="W311" s="95"/>
      <c r="X311" s="95"/>
      <c r="Y311" s="95"/>
      <c r="Z311" s="95"/>
    </row>
    <row r="312" ht="15.75" hidden="1" customHeight="1">
      <c r="A312" s="108">
        <f>A311+0.01</f>
        <v>2.84</v>
      </c>
      <c r="B312" s="102" t="s">
        <v>555</v>
      </c>
      <c r="C312" s="90" t="s">
        <v>556</v>
      </c>
      <c r="D312" s="91" t="s">
        <v>506</v>
      </c>
      <c r="E312" s="92" t="str">
        <f t="shared" si="2"/>
        <v>RO</v>
      </c>
      <c r="F312" s="91"/>
      <c r="G312" s="91"/>
      <c r="H312" s="91">
        <f t="shared" ref="H312:I312" si="244">+N($E312)*N(F312)</f>
        <v>0</v>
      </c>
      <c r="I312" s="91">
        <f t="shared" si="244"/>
        <v>0</v>
      </c>
      <c r="J312" s="91">
        <f t="shared" si="4"/>
        <v>0</v>
      </c>
      <c r="K312" s="93"/>
      <c r="L312" s="94"/>
      <c r="M312" s="95"/>
      <c r="N312" s="95"/>
      <c r="O312" s="95"/>
      <c r="P312" s="95"/>
      <c r="Q312" s="95"/>
      <c r="R312" s="95"/>
      <c r="S312" s="95"/>
      <c r="T312" s="95"/>
      <c r="U312" s="95"/>
      <c r="V312" s="95"/>
      <c r="W312" s="95"/>
      <c r="X312" s="95"/>
      <c r="Y312" s="95"/>
      <c r="Z312" s="95"/>
    </row>
    <row r="313" ht="15.75" hidden="1" customHeight="1">
      <c r="A313" s="90"/>
      <c r="B313" s="102"/>
      <c r="C313" s="90"/>
      <c r="D313" s="91"/>
      <c r="E313" s="92" t="str">
        <f t="shared" si="2"/>
        <v/>
      </c>
      <c r="F313" s="91"/>
      <c r="G313" s="91"/>
      <c r="H313" s="91">
        <f t="shared" ref="H313:I313" si="245">+N($E313)*N(F313)</f>
        <v>0</v>
      </c>
      <c r="I313" s="91">
        <f t="shared" si="245"/>
        <v>0</v>
      </c>
      <c r="J313" s="91">
        <f t="shared" si="4"/>
        <v>0</v>
      </c>
      <c r="K313" s="93"/>
      <c r="L313" s="94"/>
      <c r="M313" s="95"/>
      <c r="N313" s="95"/>
      <c r="O313" s="95"/>
      <c r="P313" s="95"/>
      <c r="Q313" s="95"/>
      <c r="R313" s="95"/>
      <c r="S313" s="95"/>
      <c r="T313" s="95"/>
      <c r="U313" s="95"/>
      <c r="V313" s="95"/>
      <c r="W313" s="95"/>
      <c r="X313" s="95"/>
      <c r="Y313" s="95"/>
      <c r="Z313" s="95"/>
    </row>
    <row r="314" ht="15.75" hidden="1" customHeight="1">
      <c r="A314" s="108">
        <f>A312+0.01</f>
        <v>2.85</v>
      </c>
      <c r="B314" s="102" t="s">
        <v>599</v>
      </c>
      <c r="C314" s="90" t="s">
        <v>554</v>
      </c>
      <c r="D314" s="91" t="s">
        <v>506</v>
      </c>
      <c r="E314" s="92" t="str">
        <f t="shared" si="2"/>
        <v>RO</v>
      </c>
      <c r="F314" s="91"/>
      <c r="G314" s="91"/>
      <c r="H314" s="91">
        <f t="shared" ref="H314:I314" si="246">+N($E314)*N(F314)</f>
        <v>0</v>
      </c>
      <c r="I314" s="91">
        <f t="shared" si="246"/>
        <v>0</v>
      </c>
      <c r="J314" s="91">
        <f t="shared" si="4"/>
        <v>0</v>
      </c>
      <c r="K314" s="93"/>
      <c r="L314" s="94"/>
      <c r="M314" s="95"/>
      <c r="N314" s="95"/>
      <c r="O314" s="95"/>
      <c r="P314" s="95"/>
      <c r="Q314" s="95"/>
      <c r="R314" s="95"/>
      <c r="S314" s="95"/>
      <c r="T314" s="95"/>
      <c r="U314" s="95"/>
      <c r="V314" s="95"/>
      <c r="W314" s="95"/>
      <c r="X314" s="95"/>
      <c r="Y314" s="95"/>
      <c r="Z314" s="95"/>
    </row>
    <row r="315" ht="15.75" hidden="1" customHeight="1">
      <c r="A315" s="108">
        <f>A314+0.01</f>
        <v>2.86</v>
      </c>
      <c r="B315" s="102" t="s">
        <v>555</v>
      </c>
      <c r="C315" s="90" t="s">
        <v>556</v>
      </c>
      <c r="D315" s="91" t="s">
        <v>506</v>
      </c>
      <c r="E315" s="92" t="str">
        <f t="shared" si="2"/>
        <v>RO</v>
      </c>
      <c r="F315" s="91"/>
      <c r="G315" s="91"/>
      <c r="H315" s="91">
        <f t="shared" ref="H315:I315" si="247">+N($E315)*N(F315)</f>
        <v>0</v>
      </c>
      <c r="I315" s="91">
        <f t="shared" si="247"/>
        <v>0</v>
      </c>
      <c r="J315" s="91">
        <f t="shared" si="4"/>
        <v>0</v>
      </c>
      <c r="K315" s="93"/>
      <c r="L315" s="94"/>
      <c r="M315" s="95"/>
      <c r="N315" s="95"/>
      <c r="O315" s="95"/>
      <c r="P315" s="95"/>
      <c r="Q315" s="95"/>
      <c r="R315" s="95"/>
      <c r="S315" s="95"/>
      <c r="T315" s="95"/>
      <c r="U315" s="95"/>
      <c r="V315" s="95"/>
      <c r="W315" s="95"/>
      <c r="X315" s="95"/>
      <c r="Y315" s="95"/>
      <c r="Z315" s="95"/>
    </row>
    <row r="316" ht="15.75" hidden="1" customHeight="1">
      <c r="A316" s="90"/>
      <c r="B316" s="102"/>
      <c r="C316" s="90"/>
      <c r="D316" s="91"/>
      <c r="E316" s="92" t="str">
        <f t="shared" si="2"/>
        <v/>
      </c>
      <c r="F316" s="91"/>
      <c r="G316" s="91"/>
      <c r="H316" s="91">
        <f t="shared" ref="H316:I316" si="248">+N($E316)*N(F316)</f>
        <v>0</v>
      </c>
      <c r="I316" s="91">
        <f t="shared" si="248"/>
        <v>0</v>
      </c>
      <c r="J316" s="91">
        <f t="shared" si="4"/>
        <v>0</v>
      </c>
      <c r="K316" s="93"/>
      <c r="L316" s="94"/>
      <c r="M316" s="95"/>
      <c r="N316" s="95"/>
      <c r="O316" s="95"/>
      <c r="P316" s="95"/>
      <c r="Q316" s="95"/>
      <c r="R316" s="95"/>
      <c r="S316" s="95"/>
      <c r="T316" s="95"/>
      <c r="U316" s="95"/>
      <c r="V316" s="95"/>
      <c r="W316" s="95"/>
      <c r="X316" s="95"/>
      <c r="Y316" s="95"/>
      <c r="Z316" s="95"/>
    </row>
    <row r="317" ht="15.75" hidden="1" customHeight="1">
      <c r="A317" s="108">
        <f>A315+0.01</f>
        <v>2.87</v>
      </c>
      <c r="B317" s="102" t="s">
        <v>600</v>
      </c>
      <c r="C317" s="90" t="s">
        <v>554</v>
      </c>
      <c r="D317" s="91" t="s">
        <v>506</v>
      </c>
      <c r="E317" s="92" t="str">
        <f t="shared" si="2"/>
        <v>RO</v>
      </c>
      <c r="F317" s="91"/>
      <c r="G317" s="91"/>
      <c r="H317" s="91">
        <f t="shared" ref="H317:I317" si="249">+N($E317)*N(F317)</f>
        <v>0</v>
      </c>
      <c r="I317" s="91">
        <f t="shared" si="249"/>
        <v>0</v>
      </c>
      <c r="J317" s="91">
        <f t="shared" si="4"/>
        <v>0</v>
      </c>
      <c r="K317" s="93"/>
      <c r="L317" s="94"/>
      <c r="M317" s="95"/>
      <c r="N317" s="95"/>
      <c r="O317" s="95"/>
      <c r="P317" s="95"/>
      <c r="Q317" s="95"/>
      <c r="R317" s="95"/>
      <c r="S317" s="95"/>
      <c r="T317" s="95"/>
      <c r="U317" s="95"/>
      <c r="V317" s="95"/>
      <c r="W317" s="95"/>
      <c r="X317" s="95"/>
      <c r="Y317" s="95"/>
      <c r="Z317" s="95"/>
    </row>
    <row r="318" ht="15.75" hidden="1" customHeight="1">
      <c r="A318" s="108">
        <f>A317+0.01</f>
        <v>2.88</v>
      </c>
      <c r="B318" s="102" t="s">
        <v>555</v>
      </c>
      <c r="C318" s="90" t="s">
        <v>556</v>
      </c>
      <c r="D318" s="91" t="s">
        <v>506</v>
      </c>
      <c r="E318" s="92" t="str">
        <f t="shared" si="2"/>
        <v>RO</v>
      </c>
      <c r="F318" s="91"/>
      <c r="G318" s="91"/>
      <c r="H318" s="91">
        <f t="shared" ref="H318:I318" si="250">+N($E318)*N(F318)</f>
        <v>0</v>
      </c>
      <c r="I318" s="91">
        <f t="shared" si="250"/>
        <v>0</v>
      </c>
      <c r="J318" s="91">
        <f t="shared" si="4"/>
        <v>0</v>
      </c>
      <c r="K318" s="93"/>
      <c r="L318" s="94"/>
      <c r="M318" s="95"/>
      <c r="N318" s="95"/>
      <c r="O318" s="95"/>
      <c r="P318" s="95"/>
      <c r="Q318" s="95"/>
      <c r="R318" s="95"/>
      <c r="S318" s="95"/>
      <c r="T318" s="95"/>
      <c r="U318" s="95"/>
      <c r="V318" s="95"/>
      <c r="W318" s="95"/>
      <c r="X318" s="95"/>
      <c r="Y318" s="95"/>
      <c r="Z318" s="95"/>
    </row>
    <row r="319" ht="15.75" hidden="1" customHeight="1">
      <c r="A319" s="90"/>
      <c r="B319" s="102"/>
      <c r="C319" s="90"/>
      <c r="D319" s="91"/>
      <c r="E319" s="92" t="str">
        <f t="shared" si="2"/>
        <v/>
      </c>
      <c r="F319" s="91"/>
      <c r="G319" s="91"/>
      <c r="H319" s="91">
        <f t="shared" ref="H319:I319" si="251">+N($E319)*N(F319)</f>
        <v>0</v>
      </c>
      <c r="I319" s="91">
        <f t="shared" si="251"/>
        <v>0</v>
      </c>
      <c r="J319" s="91">
        <f t="shared" si="4"/>
        <v>0</v>
      </c>
      <c r="K319" s="93"/>
      <c r="L319" s="94"/>
      <c r="M319" s="95"/>
      <c r="N319" s="95"/>
      <c r="O319" s="95"/>
      <c r="P319" s="95"/>
      <c r="Q319" s="95"/>
      <c r="R319" s="95"/>
      <c r="S319" s="95"/>
      <c r="T319" s="95"/>
      <c r="U319" s="95"/>
      <c r="V319" s="95"/>
      <c r="W319" s="95"/>
      <c r="X319" s="95"/>
      <c r="Y319" s="95"/>
      <c r="Z319" s="95"/>
    </row>
    <row r="320" ht="15.75" hidden="1" customHeight="1">
      <c r="A320" s="108">
        <f>A318+0.01</f>
        <v>2.89</v>
      </c>
      <c r="B320" s="102" t="s">
        <v>601</v>
      </c>
      <c r="C320" s="90" t="s">
        <v>554</v>
      </c>
      <c r="D320" s="91" t="s">
        <v>506</v>
      </c>
      <c r="E320" s="92" t="str">
        <f t="shared" si="2"/>
        <v>RO</v>
      </c>
      <c r="F320" s="91"/>
      <c r="G320" s="91"/>
      <c r="H320" s="91">
        <f t="shared" ref="H320:I320" si="252">+N($E320)*N(F320)</f>
        <v>0</v>
      </c>
      <c r="I320" s="91">
        <f t="shared" si="252"/>
        <v>0</v>
      </c>
      <c r="J320" s="91">
        <f t="shared" si="4"/>
        <v>0</v>
      </c>
      <c r="K320" s="93"/>
      <c r="L320" s="94"/>
      <c r="M320" s="95"/>
      <c r="N320" s="95"/>
      <c r="O320" s="95"/>
      <c r="P320" s="95"/>
      <c r="Q320" s="95"/>
      <c r="R320" s="95"/>
      <c r="S320" s="95"/>
      <c r="T320" s="95"/>
      <c r="U320" s="95"/>
      <c r="V320" s="95"/>
      <c r="W320" s="95"/>
      <c r="X320" s="95"/>
      <c r="Y320" s="95"/>
      <c r="Z320" s="95"/>
    </row>
    <row r="321" ht="15.75" hidden="1" customHeight="1">
      <c r="A321" s="108">
        <f>A320+0.01</f>
        <v>2.9</v>
      </c>
      <c r="B321" s="102" t="s">
        <v>555</v>
      </c>
      <c r="C321" s="90" t="s">
        <v>556</v>
      </c>
      <c r="D321" s="91" t="s">
        <v>506</v>
      </c>
      <c r="E321" s="92" t="str">
        <f t="shared" si="2"/>
        <v>RO</v>
      </c>
      <c r="F321" s="91"/>
      <c r="G321" s="91"/>
      <c r="H321" s="91">
        <f t="shared" ref="H321:I321" si="253">+N($E321)*N(F321)</f>
        <v>0</v>
      </c>
      <c r="I321" s="91">
        <f t="shared" si="253"/>
        <v>0</v>
      </c>
      <c r="J321" s="91">
        <f t="shared" si="4"/>
        <v>0</v>
      </c>
      <c r="K321" s="93"/>
      <c r="L321" s="94"/>
      <c r="M321" s="95"/>
      <c r="N321" s="95"/>
      <c r="O321" s="95"/>
      <c r="P321" s="95"/>
      <c r="Q321" s="95"/>
      <c r="R321" s="95"/>
      <c r="S321" s="95"/>
      <c r="T321" s="95"/>
      <c r="U321" s="95"/>
      <c r="V321" s="95"/>
      <c r="W321" s="95"/>
      <c r="X321" s="95"/>
      <c r="Y321" s="95"/>
      <c r="Z321" s="95"/>
    </row>
    <row r="322" ht="15.75" hidden="1" customHeight="1">
      <c r="A322" s="90"/>
      <c r="B322" s="102"/>
      <c r="C322" s="90"/>
      <c r="D322" s="91"/>
      <c r="E322" s="92" t="str">
        <f t="shared" si="2"/>
        <v/>
      </c>
      <c r="F322" s="91"/>
      <c r="G322" s="91"/>
      <c r="H322" s="91">
        <f t="shared" ref="H322:I322" si="254">+N($E322)*N(F322)</f>
        <v>0</v>
      </c>
      <c r="I322" s="91">
        <f t="shared" si="254"/>
        <v>0</v>
      </c>
      <c r="J322" s="91">
        <f t="shared" si="4"/>
        <v>0</v>
      </c>
      <c r="K322" s="93"/>
      <c r="L322" s="94"/>
      <c r="M322" s="95"/>
      <c r="N322" s="95"/>
      <c r="O322" s="95"/>
      <c r="P322" s="95"/>
      <c r="Q322" s="95"/>
      <c r="R322" s="95"/>
      <c r="S322" s="95"/>
      <c r="T322" s="95"/>
      <c r="U322" s="95"/>
      <c r="V322" s="95"/>
      <c r="W322" s="95"/>
      <c r="X322" s="95"/>
      <c r="Y322" s="95"/>
      <c r="Z322" s="95"/>
    </row>
    <row r="323" ht="15.75" hidden="1" customHeight="1">
      <c r="A323" s="108">
        <f>A321+0.01</f>
        <v>2.91</v>
      </c>
      <c r="B323" s="102" t="s">
        <v>602</v>
      </c>
      <c r="C323" s="90" t="s">
        <v>554</v>
      </c>
      <c r="D323" s="91" t="s">
        <v>506</v>
      </c>
      <c r="E323" s="92" t="str">
        <f t="shared" si="2"/>
        <v>RO</v>
      </c>
      <c r="F323" s="91"/>
      <c r="G323" s="91"/>
      <c r="H323" s="91">
        <f t="shared" ref="H323:I323" si="255">+N($E323)*N(F323)</f>
        <v>0</v>
      </c>
      <c r="I323" s="91">
        <f t="shared" si="255"/>
        <v>0</v>
      </c>
      <c r="J323" s="91">
        <f t="shared" si="4"/>
        <v>0</v>
      </c>
      <c r="K323" s="93"/>
      <c r="L323" s="94"/>
      <c r="M323" s="95"/>
      <c r="N323" s="95"/>
      <c r="O323" s="95"/>
      <c r="P323" s="95"/>
      <c r="Q323" s="95"/>
      <c r="R323" s="95"/>
      <c r="S323" s="95"/>
      <c r="T323" s="95"/>
      <c r="U323" s="95"/>
      <c r="V323" s="95"/>
      <c r="W323" s="95"/>
      <c r="X323" s="95"/>
      <c r="Y323" s="95"/>
      <c r="Z323" s="95"/>
    </row>
    <row r="324" ht="15.75" hidden="1" customHeight="1">
      <c r="A324" s="108">
        <f>A323+0.01</f>
        <v>2.92</v>
      </c>
      <c r="B324" s="102" t="s">
        <v>555</v>
      </c>
      <c r="C324" s="90" t="s">
        <v>556</v>
      </c>
      <c r="D324" s="91" t="s">
        <v>506</v>
      </c>
      <c r="E324" s="92" t="str">
        <f t="shared" si="2"/>
        <v>RO</v>
      </c>
      <c r="F324" s="91"/>
      <c r="G324" s="91"/>
      <c r="H324" s="91">
        <f t="shared" ref="H324:I324" si="256">+N($E324)*N(F324)</f>
        <v>0</v>
      </c>
      <c r="I324" s="91">
        <f t="shared" si="256"/>
        <v>0</v>
      </c>
      <c r="J324" s="91">
        <f t="shared" si="4"/>
        <v>0</v>
      </c>
      <c r="K324" s="93"/>
      <c r="L324" s="94"/>
      <c r="M324" s="95"/>
      <c r="N324" s="95"/>
      <c r="O324" s="95"/>
      <c r="P324" s="95"/>
      <c r="Q324" s="95"/>
      <c r="R324" s="95"/>
      <c r="S324" s="95"/>
      <c r="T324" s="95"/>
      <c r="U324" s="95"/>
      <c r="V324" s="95"/>
      <c r="W324" s="95"/>
      <c r="X324" s="95"/>
      <c r="Y324" s="95"/>
      <c r="Z324" s="95"/>
    </row>
    <row r="325" ht="15.75" hidden="1" customHeight="1">
      <c r="A325" s="90"/>
      <c r="B325" s="102"/>
      <c r="C325" s="90"/>
      <c r="D325" s="91"/>
      <c r="E325" s="92" t="str">
        <f t="shared" si="2"/>
        <v/>
      </c>
      <c r="F325" s="91"/>
      <c r="G325" s="91"/>
      <c r="H325" s="91">
        <f t="shared" ref="H325:I325" si="257">+N($E325)*N(F325)</f>
        <v>0</v>
      </c>
      <c r="I325" s="91">
        <f t="shared" si="257"/>
        <v>0</v>
      </c>
      <c r="J325" s="91">
        <f t="shared" si="4"/>
        <v>0</v>
      </c>
      <c r="K325" s="93"/>
      <c r="L325" s="94"/>
      <c r="M325" s="95"/>
      <c r="N325" s="95"/>
      <c r="O325" s="95"/>
      <c r="P325" s="95"/>
      <c r="Q325" s="95"/>
      <c r="R325" s="95"/>
      <c r="S325" s="95"/>
      <c r="T325" s="95"/>
      <c r="U325" s="95"/>
      <c r="V325" s="95"/>
      <c r="W325" s="95"/>
      <c r="X325" s="95"/>
      <c r="Y325" s="95"/>
      <c r="Z325" s="95"/>
    </row>
    <row r="326" ht="15.75" hidden="1" customHeight="1">
      <c r="A326" s="108">
        <f>A324+0.01</f>
        <v>2.93</v>
      </c>
      <c r="B326" s="102" t="s">
        <v>603</v>
      </c>
      <c r="C326" s="90" t="s">
        <v>554</v>
      </c>
      <c r="D326" s="91" t="s">
        <v>506</v>
      </c>
      <c r="E326" s="92" t="str">
        <f t="shared" si="2"/>
        <v>RO</v>
      </c>
      <c r="F326" s="91"/>
      <c r="G326" s="91"/>
      <c r="H326" s="91">
        <f t="shared" ref="H326:I326" si="258">+N($E326)*N(F326)</f>
        <v>0</v>
      </c>
      <c r="I326" s="91">
        <f t="shared" si="258"/>
        <v>0</v>
      </c>
      <c r="J326" s="91">
        <f t="shared" si="4"/>
        <v>0</v>
      </c>
      <c r="K326" s="93"/>
      <c r="L326" s="94"/>
      <c r="M326" s="95"/>
      <c r="N326" s="95"/>
      <c r="O326" s="95"/>
      <c r="P326" s="95"/>
      <c r="Q326" s="95"/>
      <c r="R326" s="95"/>
      <c r="S326" s="95"/>
      <c r="T326" s="95"/>
      <c r="U326" s="95"/>
      <c r="V326" s="95"/>
      <c r="W326" s="95"/>
      <c r="X326" s="95"/>
      <c r="Y326" s="95"/>
      <c r="Z326" s="95"/>
    </row>
    <row r="327" ht="15.75" hidden="1" customHeight="1">
      <c r="A327" s="108">
        <f>A326+0.01</f>
        <v>2.94</v>
      </c>
      <c r="B327" s="102" t="s">
        <v>555</v>
      </c>
      <c r="C327" s="90" t="s">
        <v>556</v>
      </c>
      <c r="D327" s="91" t="s">
        <v>506</v>
      </c>
      <c r="E327" s="92" t="str">
        <f t="shared" si="2"/>
        <v>RO</v>
      </c>
      <c r="F327" s="91"/>
      <c r="G327" s="91"/>
      <c r="H327" s="91">
        <f t="shared" ref="H327:I327" si="259">+N($E327)*N(F327)</f>
        <v>0</v>
      </c>
      <c r="I327" s="91">
        <f t="shared" si="259"/>
        <v>0</v>
      </c>
      <c r="J327" s="91">
        <f t="shared" si="4"/>
        <v>0</v>
      </c>
      <c r="K327" s="93"/>
      <c r="L327" s="94"/>
      <c r="M327" s="95"/>
      <c r="N327" s="95"/>
      <c r="O327" s="95"/>
      <c r="P327" s="95"/>
      <c r="Q327" s="95"/>
      <c r="R327" s="95"/>
      <c r="S327" s="95"/>
      <c r="T327" s="95"/>
      <c r="U327" s="95"/>
      <c r="V327" s="95"/>
      <c r="W327" s="95"/>
      <c r="X327" s="95"/>
      <c r="Y327" s="95"/>
      <c r="Z327" s="95"/>
    </row>
    <row r="328" ht="15.75" hidden="1" customHeight="1">
      <c r="A328" s="90"/>
      <c r="B328" s="102"/>
      <c r="C328" s="90"/>
      <c r="D328" s="91"/>
      <c r="E328" s="92" t="str">
        <f t="shared" si="2"/>
        <v/>
      </c>
      <c r="F328" s="91"/>
      <c r="G328" s="91"/>
      <c r="H328" s="91">
        <f t="shared" ref="H328:I328" si="260">+N($E328)*N(F328)</f>
        <v>0</v>
      </c>
      <c r="I328" s="91">
        <f t="shared" si="260"/>
        <v>0</v>
      </c>
      <c r="J328" s="91">
        <f t="shared" si="4"/>
        <v>0</v>
      </c>
      <c r="K328" s="93"/>
      <c r="L328" s="94"/>
      <c r="M328" s="95"/>
      <c r="N328" s="95"/>
      <c r="O328" s="95"/>
      <c r="P328" s="95"/>
      <c r="Q328" s="95"/>
      <c r="R328" s="95"/>
      <c r="S328" s="95"/>
      <c r="T328" s="95"/>
      <c r="U328" s="95"/>
      <c r="V328" s="95"/>
      <c r="W328" s="95"/>
      <c r="X328" s="95"/>
      <c r="Y328" s="95"/>
      <c r="Z328" s="95"/>
    </row>
    <row r="329" ht="15.75" hidden="1" customHeight="1">
      <c r="A329" s="108">
        <f>A327+0.01</f>
        <v>2.95</v>
      </c>
      <c r="B329" s="102" t="s">
        <v>604</v>
      </c>
      <c r="C329" s="90" t="s">
        <v>554</v>
      </c>
      <c r="D329" s="91" t="s">
        <v>506</v>
      </c>
      <c r="E329" s="92" t="str">
        <f t="shared" si="2"/>
        <v>RO</v>
      </c>
      <c r="F329" s="91"/>
      <c r="G329" s="91"/>
      <c r="H329" s="91">
        <f t="shared" ref="H329:I329" si="261">+N($E329)*N(F329)</f>
        <v>0</v>
      </c>
      <c r="I329" s="91">
        <f t="shared" si="261"/>
        <v>0</v>
      </c>
      <c r="J329" s="91">
        <f t="shared" si="4"/>
        <v>0</v>
      </c>
      <c r="K329" s="93"/>
      <c r="L329" s="94"/>
      <c r="M329" s="95"/>
      <c r="N329" s="95"/>
      <c r="O329" s="95"/>
      <c r="P329" s="95"/>
      <c r="Q329" s="95"/>
      <c r="R329" s="95"/>
      <c r="S329" s="95"/>
      <c r="T329" s="95"/>
      <c r="U329" s="95"/>
      <c r="V329" s="95"/>
      <c r="W329" s="95"/>
      <c r="X329" s="95"/>
      <c r="Y329" s="95"/>
      <c r="Z329" s="95"/>
    </row>
    <row r="330" ht="15.75" hidden="1" customHeight="1">
      <c r="A330" s="108">
        <f>A329+0.01</f>
        <v>2.96</v>
      </c>
      <c r="B330" s="102" t="s">
        <v>555</v>
      </c>
      <c r="C330" s="90" t="s">
        <v>556</v>
      </c>
      <c r="D330" s="91" t="s">
        <v>506</v>
      </c>
      <c r="E330" s="92" t="str">
        <f t="shared" si="2"/>
        <v>RO</v>
      </c>
      <c r="F330" s="91"/>
      <c r="G330" s="91"/>
      <c r="H330" s="91">
        <f t="shared" ref="H330:I330" si="262">+N($E330)*N(F330)</f>
        <v>0</v>
      </c>
      <c r="I330" s="91">
        <f t="shared" si="262"/>
        <v>0</v>
      </c>
      <c r="J330" s="91">
        <f t="shared" si="4"/>
        <v>0</v>
      </c>
      <c r="K330" s="93"/>
      <c r="L330" s="94"/>
      <c r="M330" s="95"/>
      <c r="N330" s="95"/>
      <c r="O330" s="95"/>
      <c r="P330" s="95"/>
      <c r="Q330" s="95"/>
      <c r="R330" s="95"/>
      <c r="S330" s="95"/>
      <c r="T330" s="95"/>
      <c r="U330" s="95"/>
      <c r="V330" s="95"/>
      <c r="W330" s="95"/>
      <c r="X330" s="95"/>
      <c r="Y330" s="95"/>
      <c r="Z330" s="95"/>
    </row>
    <row r="331" ht="15.75" hidden="1" customHeight="1">
      <c r="A331" s="90"/>
      <c r="B331" s="102"/>
      <c r="C331" s="90"/>
      <c r="D331" s="91"/>
      <c r="E331" s="92" t="str">
        <f t="shared" si="2"/>
        <v/>
      </c>
      <c r="F331" s="91"/>
      <c r="G331" s="91"/>
      <c r="H331" s="91">
        <f t="shared" ref="H331:I331" si="263">+N($E331)*N(F331)</f>
        <v>0</v>
      </c>
      <c r="I331" s="91">
        <f t="shared" si="263"/>
        <v>0</v>
      </c>
      <c r="J331" s="91">
        <f t="shared" si="4"/>
        <v>0</v>
      </c>
      <c r="K331" s="93"/>
      <c r="L331" s="94"/>
      <c r="M331" s="95"/>
      <c r="N331" s="95"/>
      <c r="O331" s="95"/>
      <c r="P331" s="95"/>
      <c r="Q331" s="95"/>
      <c r="R331" s="95"/>
      <c r="S331" s="95"/>
      <c r="T331" s="95"/>
      <c r="U331" s="95"/>
      <c r="V331" s="95"/>
      <c r="W331" s="95"/>
      <c r="X331" s="95"/>
      <c r="Y331" s="95"/>
      <c r="Z331" s="95"/>
    </row>
    <row r="332" ht="15.75" hidden="1" customHeight="1">
      <c r="A332" s="108">
        <f>A330+0.01</f>
        <v>2.97</v>
      </c>
      <c r="B332" s="102" t="s">
        <v>605</v>
      </c>
      <c r="C332" s="90" t="s">
        <v>554</v>
      </c>
      <c r="D332" s="91" t="s">
        <v>506</v>
      </c>
      <c r="E332" s="92" t="str">
        <f t="shared" si="2"/>
        <v>RO</v>
      </c>
      <c r="F332" s="91"/>
      <c r="G332" s="91"/>
      <c r="H332" s="91">
        <f t="shared" ref="H332:I332" si="264">+N($E332)*N(F332)</f>
        <v>0</v>
      </c>
      <c r="I332" s="91">
        <f t="shared" si="264"/>
        <v>0</v>
      </c>
      <c r="J332" s="91">
        <f t="shared" si="4"/>
        <v>0</v>
      </c>
      <c r="K332" s="93"/>
      <c r="L332" s="94"/>
      <c r="M332" s="95"/>
      <c r="N332" s="95"/>
      <c r="O332" s="95"/>
      <c r="P332" s="95"/>
      <c r="Q332" s="95"/>
      <c r="R332" s="95"/>
      <c r="S332" s="95"/>
      <c r="T332" s="95"/>
      <c r="U332" s="95"/>
      <c r="V332" s="95"/>
      <c r="W332" s="95"/>
      <c r="X332" s="95"/>
      <c r="Y332" s="95"/>
      <c r="Z332" s="95"/>
    </row>
    <row r="333" ht="15.75" hidden="1" customHeight="1">
      <c r="A333" s="108">
        <f>A332+0.01</f>
        <v>2.98</v>
      </c>
      <c r="B333" s="102" t="s">
        <v>555</v>
      </c>
      <c r="C333" s="90" t="s">
        <v>556</v>
      </c>
      <c r="D333" s="91" t="s">
        <v>506</v>
      </c>
      <c r="E333" s="92" t="str">
        <f t="shared" si="2"/>
        <v>RO</v>
      </c>
      <c r="F333" s="91"/>
      <c r="G333" s="91"/>
      <c r="H333" s="91">
        <f t="shared" ref="H333:I333" si="265">+N($E333)*N(F333)</f>
        <v>0</v>
      </c>
      <c r="I333" s="91">
        <f t="shared" si="265"/>
        <v>0</v>
      </c>
      <c r="J333" s="91">
        <f t="shared" si="4"/>
        <v>0</v>
      </c>
      <c r="K333" s="93"/>
      <c r="L333" s="94"/>
      <c r="M333" s="95"/>
      <c r="N333" s="95"/>
      <c r="O333" s="95"/>
      <c r="P333" s="95"/>
      <c r="Q333" s="95"/>
      <c r="R333" s="95"/>
      <c r="S333" s="95"/>
      <c r="T333" s="95"/>
      <c r="U333" s="95"/>
      <c r="V333" s="95"/>
      <c r="W333" s="95"/>
      <c r="X333" s="95"/>
      <c r="Y333" s="95"/>
      <c r="Z333" s="95"/>
    </row>
    <row r="334" ht="15.75" hidden="1" customHeight="1">
      <c r="A334" s="90"/>
      <c r="B334" s="102"/>
      <c r="C334" s="90"/>
      <c r="D334" s="91"/>
      <c r="E334" s="92" t="str">
        <f t="shared" si="2"/>
        <v/>
      </c>
      <c r="F334" s="91"/>
      <c r="G334" s="91"/>
      <c r="H334" s="91">
        <f t="shared" ref="H334:I334" si="266">+N($E334)*N(F334)</f>
        <v>0</v>
      </c>
      <c r="I334" s="91">
        <f t="shared" si="266"/>
        <v>0</v>
      </c>
      <c r="J334" s="91">
        <f t="shared" si="4"/>
        <v>0</v>
      </c>
      <c r="K334" s="93"/>
      <c r="L334" s="94"/>
      <c r="M334" s="95"/>
      <c r="N334" s="95"/>
      <c r="O334" s="95"/>
      <c r="P334" s="95"/>
      <c r="Q334" s="95"/>
      <c r="R334" s="95"/>
      <c r="S334" s="95"/>
      <c r="T334" s="95"/>
      <c r="U334" s="95"/>
      <c r="V334" s="95"/>
      <c r="W334" s="95"/>
      <c r="X334" s="95"/>
      <c r="Y334" s="95"/>
      <c r="Z334" s="95"/>
    </row>
    <row r="335" ht="15.75" hidden="1" customHeight="1">
      <c r="A335" s="108">
        <f>A333+0.01</f>
        <v>2.99</v>
      </c>
      <c r="B335" s="102" t="s">
        <v>606</v>
      </c>
      <c r="C335" s="90" t="s">
        <v>554</v>
      </c>
      <c r="D335" s="91" t="s">
        <v>506</v>
      </c>
      <c r="E335" s="92" t="str">
        <f t="shared" si="2"/>
        <v>RO</v>
      </c>
      <c r="F335" s="91"/>
      <c r="G335" s="91"/>
      <c r="H335" s="91">
        <f t="shared" ref="H335:I335" si="267">+N($E335)*N(F335)</f>
        <v>0</v>
      </c>
      <c r="I335" s="91">
        <f t="shared" si="267"/>
        <v>0</v>
      </c>
      <c r="J335" s="91">
        <f t="shared" si="4"/>
        <v>0</v>
      </c>
      <c r="K335" s="93"/>
      <c r="L335" s="94"/>
      <c r="M335" s="95"/>
      <c r="N335" s="95"/>
      <c r="O335" s="95"/>
      <c r="P335" s="95"/>
      <c r="Q335" s="95"/>
      <c r="R335" s="95"/>
      <c r="S335" s="95"/>
      <c r="T335" s="95"/>
      <c r="U335" s="95"/>
      <c r="V335" s="95"/>
      <c r="W335" s="95"/>
      <c r="X335" s="95"/>
      <c r="Y335" s="95"/>
      <c r="Z335" s="95"/>
    </row>
    <row r="336" ht="15.75" hidden="1" customHeight="1">
      <c r="A336" s="110">
        <v>2.1</v>
      </c>
      <c r="B336" s="102" t="s">
        <v>555</v>
      </c>
      <c r="C336" s="90" t="s">
        <v>556</v>
      </c>
      <c r="D336" s="91" t="s">
        <v>506</v>
      </c>
      <c r="E336" s="92" t="str">
        <f t="shared" si="2"/>
        <v>RO</v>
      </c>
      <c r="F336" s="91"/>
      <c r="G336" s="91"/>
      <c r="H336" s="91">
        <f t="shared" ref="H336:I336" si="268">+N($E336)*N(F336)</f>
        <v>0</v>
      </c>
      <c r="I336" s="91">
        <f t="shared" si="268"/>
        <v>0</v>
      </c>
      <c r="J336" s="91">
        <f t="shared" si="4"/>
        <v>0</v>
      </c>
      <c r="K336" s="93"/>
      <c r="L336" s="94"/>
      <c r="M336" s="95"/>
      <c r="N336" s="95"/>
      <c r="O336" s="95"/>
      <c r="P336" s="95"/>
      <c r="Q336" s="95"/>
      <c r="R336" s="95"/>
      <c r="S336" s="95"/>
      <c r="T336" s="95"/>
      <c r="U336" s="95"/>
      <c r="V336" s="95"/>
      <c r="W336" s="95"/>
      <c r="X336" s="95"/>
      <c r="Y336" s="95"/>
      <c r="Z336" s="95"/>
    </row>
    <row r="337" ht="15.75" hidden="1" customHeight="1">
      <c r="A337" s="90"/>
      <c r="B337" s="102"/>
      <c r="C337" s="90"/>
      <c r="D337" s="91"/>
      <c r="E337" s="92" t="str">
        <f t="shared" si="2"/>
        <v/>
      </c>
      <c r="F337" s="91"/>
      <c r="G337" s="91"/>
      <c r="H337" s="91">
        <f t="shared" ref="H337:I337" si="269">+N($E337)*N(F337)</f>
        <v>0</v>
      </c>
      <c r="I337" s="91">
        <f t="shared" si="269"/>
        <v>0</v>
      </c>
      <c r="J337" s="91">
        <f t="shared" si="4"/>
        <v>0</v>
      </c>
      <c r="K337" s="93"/>
      <c r="L337" s="94"/>
      <c r="M337" s="95"/>
      <c r="N337" s="95"/>
      <c r="O337" s="95"/>
      <c r="P337" s="95"/>
      <c r="Q337" s="95"/>
      <c r="R337" s="95"/>
      <c r="S337" s="95"/>
      <c r="T337" s="95"/>
      <c r="U337" s="95"/>
      <c r="V337" s="95"/>
      <c r="W337" s="95"/>
      <c r="X337" s="95"/>
      <c r="Y337" s="95"/>
      <c r="Z337" s="95"/>
    </row>
    <row r="338" ht="15.75" hidden="1" customHeight="1">
      <c r="A338" s="103" t="s">
        <v>183</v>
      </c>
      <c r="B338" s="88" t="s">
        <v>607</v>
      </c>
      <c r="C338" s="90"/>
      <c r="D338" s="91"/>
      <c r="E338" s="92" t="str">
        <f t="shared" si="2"/>
        <v/>
      </c>
      <c r="F338" s="91"/>
      <c r="G338" s="91"/>
      <c r="H338" s="91">
        <f t="shared" ref="H338:I338" si="270">+N($E338)*N(F338)</f>
        <v>0</v>
      </c>
      <c r="I338" s="91">
        <f t="shared" si="270"/>
        <v>0</v>
      </c>
      <c r="J338" s="91">
        <f t="shared" si="4"/>
        <v>0</v>
      </c>
      <c r="K338" s="93"/>
      <c r="L338" s="94"/>
      <c r="M338" s="95"/>
      <c r="N338" s="95"/>
      <c r="O338" s="95"/>
      <c r="P338" s="95"/>
      <c r="Q338" s="95"/>
      <c r="R338" s="95"/>
      <c r="S338" s="95"/>
      <c r="T338" s="95"/>
      <c r="U338" s="95"/>
      <c r="V338" s="95"/>
      <c r="W338" s="95"/>
      <c r="X338" s="95"/>
      <c r="Y338" s="95"/>
      <c r="Z338" s="95"/>
    </row>
    <row r="339" ht="15.75" hidden="1" customHeight="1">
      <c r="A339" s="90"/>
      <c r="B339" s="102"/>
      <c r="C339" s="90"/>
      <c r="D339" s="91"/>
      <c r="E339" s="92" t="str">
        <f t="shared" si="2"/>
        <v/>
      </c>
      <c r="F339" s="91"/>
      <c r="G339" s="91"/>
      <c r="H339" s="91">
        <f t="shared" ref="H339:I339" si="271">+N($E339)*N(F339)</f>
        <v>0</v>
      </c>
      <c r="I339" s="91">
        <f t="shared" si="271"/>
        <v>0</v>
      </c>
      <c r="J339" s="91">
        <f t="shared" si="4"/>
        <v>0</v>
      </c>
      <c r="K339" s="93"/>
      <c r="L339" s="94"/>
      <c r="M339" s="95"/>
      <c r="N339" s="95"/>
      <c r="O339" s="95"/>
      <c r="P339" s="95"/>
      <c r="Q339" s="95"/>
      <c r="R339" s="95"/>
      <c r="S339" s="95"/>
      <c r="T339" s="95"/>
      <c r="U339" s="95"/>
      <c r="V339" s="95"/>
      <c r="W339" s="95"/>
      <c r="X339" s="95"/>
      <c r="Y339" s="95"/>
      <c r="Z339" s="95"/>
    </row>
    <row r="340" ht="15.75" hidden="1" customHeight="1">
      <c r="A340" s="110">
        <f>A336+0.001</f>
        <v>2.101</v>
      </c>
      <c r="B340" s="102" t="s">
        <v>608</v>
      </c>
      <c r="C340" s="90" t="s">
        <v>554</v>
      </c>
      <c r="D340" s="91" t="s">
        <v>506</v>
      </c>
      <c r="E340" s="92" t="str">
        <f t="shared" si="2"/>
        <v>RO</v>
      </c>
      <c r="F340" s="91"/>
      <c r="G340" s="91"/>
      <c r="H340" s="91">
        <f t="shared" ref="H340:I340" si="272">+N($E340)*N(F340)</f>
        <v>0</v>
      </c>
      <c r="I340" s="91">
        <f t="shared" si="272"/>
        <v>0</v>
      </c>
      <c r="J340" s="91">
        <f t="shared" si="4"/>
        <v>0</v>
      </c>
      <c r="K340" s="93"/>
      <c r="L340" s="94"/>
      <c r="M340" s="95"/>
      <c r="N340" s="95"/>
      <c r="O340" s="95"/>
      <c r="P340" s="95"/>
      <c r="Q340" s="95"/>
      <c r="R340" s="95"/>
      <c r="S340" s="95"/>
      <c r="T340" s="95"/>
      <c r="U340" s="95"/>
      <c r="V340" s="95"/>
      <c r="W340" s="95"/>
      <c r="X340" s="95"/>
      <c r="Y340" s="95"/>
      <c r="Z340" s="95"/>
    </row>
    <row r="341" ht="15.75" hidden="1" customHeight="1">
      <c r="A341" s="110">
        <f>A340+0.001</f>
        <v>2.102</v>
      </c>
      <c r="B341" s="102" t="s">
        <v>555</v>
      </c>
      <c r="C341" s="90" t="s">
        <v>556</v>
      </c>
      <c r="D341" s="91" t="s">
        <v>506</v>
      </c>
      <c r="E341" s="92" t="str">
        <f t="shared" si="2"/>
        <v>RO</v>
      </c>
      <c r="F341" s="91"/>
      <c r="G341" s="91"/>
      <c r="H341" s="91">
        <f t="shared" ref="H341:I341" si="273">+N($E341)*N(F341)</f>
        <v>0</v>
      </c>
      <c r="I341" s="91">
        <f t="shared" si="273"/>
        <v>0</v>
      </c>
      <c r="J341" s="91">
        <f t="shared" si="4"/>
        <v>0</v>
      </c>
      <c r="K341" s="93"/>
      <c r="L341" s="94"/>
      <c r="M341" s="95"/>
      <c r="N341" s="95"/>
      <c r="O341" s="95"/>
      <c r="P341" s="95"/>
      <c r="Q341" s="95"/>
      <c r="R341" s="95"/>
      <c r="S341" s="95"/>
      <c r="T341" s="95"/>
      <c r="U341" s="95"/>
      <c r="V341" s="95"/>
      <c r="W341" s="95"/>
      <c r="X341" s="95"/>
      <c r="Y341" s="95"/>
      <c r="Z341" s="95"/>
    </row>
    <row r="342" ht="15.75" hidden="1" customHeight="1">
      <c r="A342" s="90"/>
      <c r="B342" s="102"/>
      <c r="C342" s="90"/>
      <c r="D342" s="91"/>
      <c r="E342" s="92" t="str">
        <f t="shared" si="2"/>
        <v/>
      </c>
      <c r="F342" s="91"/>
      <c r="G342" s="91"/>
      <c r="H342" s="91">
        <f t="shared" ref="H342:I342" si="274">+N($E342)*N(F342)</f>
        <v>0</v>
      </c>
      <c r="I342" s="91">
        <f t="shared" si="274"/>
        <v>0</v>
      </c>
      <c r="J342" s="91">
        <f t="shared" si="4"/>
        <v>0</v>
      </c>
      <c r="K342" s="93"/>
      <c r="L342" s="94"/>
      <c r="M342" s="95"/>
      <c r="N342" s="95"/>
      <c r="O342" s="95"/>
      <c r="P342" s="95"/>
      <c r="Q342" s="95"/>
      <c r="R342" s="95"/>
      <c r="S342" s="95"/>
      <c r="T342" s="95"/>
      <c r="U342" s="95"/>
      <c r="V342" s="95"/>
      <c r="W342" s="95"/>
      <c r="X342" s="95"/>
      <c r="Y342" s="95"/>
      <c r="Z342" s="95"/>
    </row>
    <row r="343" ht="15.75" customHeight="1">
      <c r="A343" s="110">
        <f>A341+0.001</f>
        <v>2.103</v>
      </c>
      <c r="B343" s="102" t="s">
        <v>597</v>
      </c>
      <c r="C343" s="90" t="s">
        <v>554</v>
      </c>
      <c r="D343" s="91">
        <f>210-50</f>
        <v>160</v>
      </c>
      <c r="E343" s="92">
        <f t="shared" si="2"/>
        <v>160</v>
      </c>
      <c r="F343" s="109">
        <v>349.0</v>
      </c>
      <c r="G343" s="109">
        <v>29.0</v>
      </c>
      <c r="H343" s="91">
        <f t="shared" ref="H343:I343" si="275">+N($E343)*N(F343)</f>
        <v>55840</v>
      </c>
      <c r="I343" s="91">
        <f t="shared" si="275"/>
        <v>4640</v>
      </c>
      <c r="J343" s="91">
        <f t="shared" si="4"/>
        <v>60480</v>
      </c>
      <c r="K343" s="93"/>
      <c r="L343" s="106"/>
      <c r="M343" s="95"/>
      <c r="N343" s="95"/>
      <c r="O343" s="95"/>
      <c r="P343" s="95"/>
      <c r="Q343" s="95"/>
      <c r="R343" s="95"/>
      <c r="S343" s="95"/>
      <c r="T343" s="95"/>
      <c r="U343" s="95"/>
      <c r="V343" s="95"/>
      <c r="W343" s="95"/>
      <c r="X343" s="95"/>
      <c r="Y343" s="95"/>
      <c r="Z343" s="95"/>
    </row>
    <row r="344" ht="15.75" customHeight="1">
      <c r="A344" s="110">
        <f>A343+0.001</f>
        <v>2.104</v>
      </c>
      <c r="B344" s="102" t="s">
        <v>555</v>
      </c>
      <c r="C344" s="90" t="s">
        <v>556</v>
      </c>
      <c r="D344" s="91">
        <f>12-4</f>
        <v>8</v>
      </c>
      <c r="E344" s="92">
        <f t="shared" si="2"/>
        <v>8</v>
      </c>
      <c r="F344" s="109">
        <v>73.0</v>
      </c>
      <c r="G344" s="109">
        <v>19.0</v>
      </c>
      <c r="H344" s="91">
        <f t="shared" ref="H344:I344" si="276">+N($E344)*N(F344)</f>
        <v>584</v>
      </c>
      <c r="I344" s="91">
        <f t="shared" si="276"/>
        <v>152</v>
      </c>
      <c r="J344" s="91">
        <f t="shared" si="4"/>
        <v>736</v>
      </c>
      <c r="K344" s="93"/>
      <c r="L344" s="111"/>
      <c r="M344" s="95"/>
      <c r="N344" s="95"/>
      <c r="O344" s="95"/>
      <c r="P344" s="95"/>
      <c r="Q344" s="95"/>
      <c r="R344" s="95"/>
      <c r="S344" s="95"/>
      <c r="T344" s="95"/>
      <c r="U344" s="95"/>
      <c r="V344" s="95"/>
      <c r="W344" s="95"/>
      <c r="X344" s="95"/>
      <c r="Y344" s="95"/>
      <c r="Z344" s="95"/>
    </row>
    <row r="345" ht="15.75" hidden="1" customHeight="1">
      <c r="A345" s="90"/>
      <c r="B345" s="102"/>
      <c r="C345" s="90"/>
      <c r="D345" s="91"/>
      <c r="E345" s="92" t="str">
        <f t="shared" si="2"/>
        <v/>
      </c>
      <c r="F345" s="91"/>
      <c r="G345" s="91"/>
      <c r="H345" s="91">
        <f t="shared" ref="H345:I345" si="277">+N($E345)*N(F345)</f>
        <v>0</v>
      </c>
      <c r="I345" s="91">
        <f t="shared" si="277"/>
        <v>0</v>
      </c>
      <c r="J345" s="91">
        <f t="shared" si="4"/>
        <v>0</v>
      </c>
      <c r="K345" s="93"/>
      <c r="L345" s="94"/>
      <c r="M345" s="95"/>
      <c r="N345" s="95"/>
      <c r="O345" s="95"/>
      <c r="P345" s="95"/>
      <c r="Q345" s="95"/>
      <c r="R345" s="95"/>
      <c r="S345" s="95"/>
      <c r="T345" s="95"/>
      <c r="U345" s="95"/>
      <c r="V345" s="95"/>
      <c r="W345" s="95"/>
      <c r="X345" s="95"/>
      <c r="Y345" s="95"/>
      <c r="Z345" s="95"/>
    </row>
    <row r="346" ht="15.75" customHeight="1">
      <c r="A346" s="110">
        <f>A344+0.001</f>
        <v>2.105</v>
      </c>
      <c r="B346" s="102" t="s">
        <v>598</v>
      </c>
      <c r="C346" s="90" t="s">
        <v>554</v>
      </c>
      <c r="D346" s="91">
        <v>30.0</v>
      </c>
      <c r="E346" s="92">
        <f t="shared" si="2"/>
        <v>30</v>
      </c>
      <c r="F346" s="109">
        <v>244.0</v>
      </c>
      <c r="G346" s="109">
        <v>29.0</v>
      </c>
      <c r="H346" s="91">
        <f t="shared" ref="H346:I346" si="278">+N($E346)*N(F346)</f>
        <v>7320</v>
      </c>
      <c r="I346" s="91">
        <f t="shared" si="278"/>
        <v>870</v>
      </c>
      <c r="J346" s="91">
        <f t="shared" si="4"/>
        <v>8190</v>
      </c>
      <c r="K346" s="93"/>
      <c r="L346" s="106"/>
      <c r="M346" s="95"/>
      <c r="N346" s="95"/>
      <c r="O346" s="95"/>
      <c r="P346" s="95"/>
      <c r="Q346" s="95"/>
      <c r="R346" s="95"/>
      <c r="S346" s="95"/>
      <c r="T346" s="95"/>
      <c r="U346" s="95"/>
      <c r="V346" s="95"/>
      <c r="W346" s="95"/>
      <c r="X346" s="95"/>
      <c r="Y346" s="95"/>
      <c r="Z346" s="95"/>
    </row>
    <row r="347" ht="15.75" customHeight="1">
      <c r="A347" s="110">
        <f>A346+0.001</f>
        <v>2.106</v>
      </c>
      <c r="B347" s="102" t="s">
        <v>555</v>
      </c>
      <c r="C347" s="90" t="s">
        <v>556</v>
      </c>
      <c r="D347" s="91">
        <v>2.0</v>
      </c>
      <c r="E347" s="92">
        <f t="shared" si="2"/>
        <v>2</v>
      </c>
      <c r="F347" s="109">
        <v>63.0</v>
      </c>
      <c r="G347" s="109">
        <v>19.0</v>
      </c>
      <c r="H347" s="91">
        <f t="shared" ref="H347:I347" si="279">+N($E347)*N(F347)</f>
        <v>126</v>
      </c>
      <c r="I347" s="91">
        <f t="shared" si="279"/>
        <v>38</v>
      </c>
      <c r="J347" s="91">
        <f t="shared" si="4"/>
        <v>164</v>
      </c>
      <c r="K347" s="93"/>
      <c r="L347" s="111"/>
      <c r="M347" s="95"/>
      <c r="N347" s="95"/>
      <c r="O347" s="95"/>
      <c r="P347" s="95"/>
      <c r="Q347" s="95"/>
      <c r="R347" s="95"/>
      <c r="S347" s="95"/>
      <c r="T347" s="95"/>
      <c r="U347" s="95"/>
      <c r="V347" s="95"/>
      <c r="W347" s="95"/>
      <c r="X347" s="95"/>
      <c r="Y347" s="95"/>
      <c r="Z347" s="95"/>
    </row>
    <row r="348" ht="15.75" hidden="1" customHeight="1">
      <c r="A348" s="90"/>
      <c r="B348" s="102"/>
      <c r="C348" s="90"/>
      <c r="D348" s="91"/>
      <c r="E348" s="92" t="str">
        <f t="shared" si="2"/>
        <v/>
      </c>
      <c r="F348" s="91"/>
      <c r="G348" s="91"/>
      <c r="H348" s="91">
        <f t="shared" ref="H348:I348" si="280">+N($E348)*N(F348)</f>
        <v>0</v>
      </c>
      <c r="I348" s="91">
        <f t="shared" si="280"/>
        <v>0</v>
      </c>
      <c r="J348" s="91">
        <f t="shared" si="4"/>
        <v>0</v>
      </c>
      <c r="K348" s="93"/>
      <c r="L348" s="94"/>
      <c r="M348" s="95"/>
      <c r="N348" s="95"/>
      <c r="O348" s="95"/>
      <c r="P348" s="95"/>
      <c r="Q348" s="95"/>
      <c r="R348" s="95"/>
      <c r="S348" s="95"/>
      <c r="T348" s="95"/>
      <c r="U348" s="95"/>
      <c r="V348" s="95"/>
      <c r="W348" s="95"/>
      <c r="X348" s="95"/>
      <c r="Y348" s="95"/>
      <c r="Z348" s="95"/>
    </row>
    <row r="349" ht="15.75" hidden="1" customHeight="1">
      <c r="A349" s="110">
        <f>A347+0.001</f>
        <v>2.107</v>
      </c>
      <c r="B349" s="102" t="s">
        <v>599</v>
      </c>
      <c r="C349" s="90" t="s">
        <v>554</v>
      </c>
      <c r="D349" s="91" t="s">
        <v>506</v>
      </c>
      <c r="E349" s="92" t="str">
        <f t="shared" si="2"/>
        <v>RO</v>
      </c>
      <c r="F349" s="91"/>
      <c r="G349" s="91"/>
      <c r="H349" s="91">
        <f t="shared" ref="H349:I349" si="281">+N($E349)*N(F349)</f>
        <v>0</v>
      </c>
      <c r="I349" s="91">
        <f t="shared" si="281"/>
        <v>0</v>
      </c>
      <c r="J349" s="91">
        <f t="shared" si="4"/>
        <v>0</v>
      </c>
      <c r="K349" s="93"/>
      <c r="L349" s="94"/>
      <c r="M349" s="95"/>
      <c r="N349" s="95"/>
      <c r="O349" s="95"/>
      <c r="P349" s="95"/>
      <c r="Q349" s="95"/>
      <c r="R349" s="95"/>
      <c r="S349" s="95"/>
      <c r="T349" s="95"/>
      <c r="U349" s="95"/>
      <c r="V349" s="95"/>
      <c r="W349" s="95"/>
      <c r="X349" s="95"/>
      <c r="Y349" s="95"/>
      <c r="Z349" s="95"/>
    </row>
    <row r="350" ht="15.75" hidden="1" customHeight="1">
      <c r="A350" s="110">
        <f>A349+0.001</f>
        <v>2.108</v>
      </c>
      <c r="B350" s="102" t="s">
        <v>555</v>
      </c>
      <c r="C350" s="90" t="s">
        <v>556</v>
      </c>
      <c r="D350" s="91" t="s">
        <v>506</v>
      </c>
      <c r="E350" s="92" t="str">
        <f t="shared" si="2"/>
        <v>RO</v>
      </c>
      <c r="F350" s="91"/>
      <c r="G350" s="91"/>
      <c r="H350" s="91">
        <f t="shared" ref="H350:I350" si="282">+N($E350)*N(F350)</f>
        <v>0</v>
      </c>
      <c r="I350" s="91">
        <f t="shared" si="282"/>
        <v>0</v>
      </c>
      <c r="J350" s="91">
        <f t="shared" si="4"/>
        <v>0</v>
      </c>
      <c r="K350" s="93"/>
      <c r="L350" s="94"/>
      <c r="M350" s="95"/>
      <c r="N350" s="95"/>
      <c r="O350" s="95"/>
      <c r="P350" s="95"/>
      <c r="Q350" s="95"/>
      <c r="R350" s="95"/>
      <c r="S350" s="95"/>
      <c r="T350" s="95"/>
      <c r="U350" s="95"/>
      <c r="V350" s="95"/>
      <c r="W350" s="95"/>
      <c r="X350" s="95"/>
      <c r="Y350" s="95"/>
      <c r="Z350" s="95"/>
    </row>
    <row r="351" ht="15.75" hidden="1" customHeight="1">
      <c r="A351" s="90"/>
      <c r="B351" s="102"/>
      <c r="C351" s="90"/>
      <c r="D351" s="91"/>
      <c r="E351" s="92" t="str">
        <f t="shared" si="2"/>
        <v/>
      </c>
      <c r="F351" s="91"/>
      <c r="G351" s="91"/>
      <c r="H351" s="91">
        <f t="shared" ref="H351:I351" si="283">+N($E351)*N(F351)</f>
        <v>0</v>
      </c>
      <c r="I351" s="91">
        <f t="shared" si="283"/>
        <v>0</v>
      </c>
      <c r="J351" s="91">
        <f t="shared" si="4"/>
        <v>0</v>
      </c>
      <c r="K351" s="93"/>
      <c r="L351" s="94"/>
      <c r="M351" s="95"/>
      <c r="N351" s="95"/>
      <c r="O351" s="95"/>
      <c r="P351" s="95"/>
      <c r="Q351" s="95"/>
      <c r="R351" s="95"/>
      <c r="S351" s="95"/>
      <c r="T351" s="95"/>
      <c r="U351" s="95"/>
      <c r="V351" s="95"/>
      <c r="W351" s="95"/>
      <c r="X351" s="95"/>
      <c r="Y351" s="95"/>
      <c r="Z351" s="95"/>
    </row>
    <row r="352" ht="15.75" hidden="1" customHeight="1">
      <c r="A352" s="110">
        <f>A350+0.001</f>
        <v>2.109</v>
      </c>
      <c r="B352" s="102" t="s">
        <v>600</v>
      </c>
      <c r="C352" s="90" t="s">
        <v>554</v>
      </c>
      <c r="D352" s="91" t="s">
        <v>506</v>
      </c>
      <c r="E352" s="92" t="str">
        <f t="shared" si="2"/>
        <v>RO</v>
      </c>
      <c r="F352" s="91"/>
      <c r="G352" s="91"/>
      <c r="H352" s="91">
        <f t="shared" ref="H352:I352" si="284">+N($E352)*N(F352)</f>
        <v>0</v>
      </c>
      <c r="I352" s="91">
        <f t="shared" si="284"/>
        <v>0</v>
      </c>
      <c r="J352" s="91">
        <f t="shared" si="4"/>
        <v>0</v>
      </c>
      <c r="K352" s="93"/>
      <c r="L352" s="94"/>
      <c r="M352" s="95"/>
      <c r="N352" s="95"/>
      <c r="O352" s="95"/>
      <c r="P352" s="95"/>
      <c r="Q352" s="95"/>
      <c r="R352" s="95"/>
      <c r="S352" s="95"/>
      <c r="T352" s="95"/>
      <c r="U352" s="95"/>
      <c r="V352" s="95"/>
      <c r="W352" s="95"/>
      <c r="X352" s="95"/>
      <c r="Y352" s="95"/>
      <c r="Z352" s="95"/>
    </row>
    <row r="353" ht="15.75" hidden="1" customHeight="1">
      <c r="A353" s="110">
        <f>A352+0.001</f>
        <v>2.11</v>
      </c>
      <c r="B353" s="102" t="s">
        <v>555</v>
      </c>
      <c r="C353" s="90" t="s">
        <v>556</v>
      </c>
      <c r="D353" s="91" t="s">
        <v>506</v>
      </c>
      <c r="E353" s="92" t="str">
        <f t="shared" si="2"/>
        <v>RO</v>
      </c>
      <c r="F353" s="91"/>
      <c r="G353" s="91"/>
      <c r="H353" s="91">
        <f t="shared" ref="H353:I353" si="285">+N($E353)*N(F353)</f>
        <v>0</v>
      </c>
      <c r="I353" s="91">
        <f t="shared" si="285"/>
        <v>0</v>
      </c>
      <c r="J353" s="91">
        <f t="shared" si="4"/>
        <v>0</v>
      </c>
      <c r="K353" s="93"/>
      <c r="L353" s="94"/>
      <c r="M353" s="95"/>
      <c r="N353" s="95"/>
      <c r="O353" s="95"/>
      <c r="P353" s="95"/>
      <c r="Q353" s="95"/>
      <c r="R353" s="95"/>
      <c r="S353" s="95"/>
      <c r="T353" s="95"/>
      <c r="U353" s="95"/>
      <c r="V353" s="95"/>
      <c r="W353" s="95"/>
      <c r="X353" s="95"/>
      <c r="Y353" s="95"/>
      <c r="Z353" s="95"/>
    </row>
    <row r="354" ht="15.75" hidden="1" customHeight="1">
      <c r="A354" s="90"/>
      <c r="B354" s="102"/>
      <c r="C354" s="90"/>
      <c r="D354" s="91"/>
      <c r="E354" s="92" t="str">
        <f t="shared" si="2"/>
        <v/>
      </c>
      <c r="F354" s="91"/>
      <c r="G354" s="91"/>
      <c r="H354" s="91">
        <f t="shared" ref="H354:I354" si="286">+N($E354)*N(F354)</f>
        <v>0</v>
      </c>
      <c r="I354" s="91">
        <f t="shared" si="286"/>
        <v>0</v>
      </c>
      <c r="J354" s="91">
        <f t="shared" si="4"/>
        <v>0</v>
      </c>
      <c r="K354" s="93"/>
      <c r="L354" s="94"/>
      <c r="M354" s="95"/>
      <c r="N354" s="95"/>
      <c r="O354" s="95"/>
      <c r="P354" s="95"/>
      <c r="Q354" s="95"/>
      <c r="R354" s="95"/>
      <c r="S354" s="95"/>
      <c r="T354" s="95"/>
      <c r="U354" s="95"/>
      <c r="V354" s="95"/>
      <c r="W354" s="95"/>
      <c r="X354" s="95"/>
      <c r="Y354" s="95"/>
      <c r="Z354" s="95"/>
    </row>
    <row r="355" ht="15.75" hidden="1" customHeight="1">
      <c r="A355" s="110">
        <f>A353+0.001</f>
        <v>2.111</v>
      </c>
      <c r="B355" s="102" t="s">
        <v>609</v>
      </c>
      <c r="C355" s="90" t="s">
        <v>554</v>
      </c>
      <c r="D355" s="91" t="s">
        <v>506</v>
      </c>
      <c r="E355" s="92" t="str">
        <f t="shared" si="2"/>
        <v>RO</v>
      </c>
      <c r="F355" s="91"/>
      <c r="G355" s="91"/>
      <c r="H355" s="91">
        <f t="shared" ref="H355:I355" si="287">+N($E355)*N(F355)</f>
        <v>0</v>
      </c>
      <c r="I355" s="91">
        <f t="shared" si="287"/>
        <v>0</v>
      </c>
      <c r="J355" s="91">
        <f t="shared" si="4"/>
        <v>0</v>
      </c>
      <c r="K355" s="93"/>
      <c r="L355" s="94"/>
      <c r="M355" s="95"/>
      <c r="N355" s="95"/>
      <c r="O355" s="95"/>
      <c r="P355" s="95"/>
      <c r="Q355" s="95"/>
      <c r="R355" s="95"/>
      <c r="S355" s="95"/>
      <c r="T355" s="95"/>
      <c r="U355" s="95"/>
      <c r="V355" s="95"/>
      <c r="W355" s="95"/>
      <c r="X355" s="95"/>
      <c r="Y355" s="95"/>
      <c r="Z355" s="95"/>
    </row>
    <row r="356" ht="15.75" hidden="1" customHeight="1">
      <c r="A356" s="110">
        <f>A355+0.001</f>
        <v>2.112</v>
      </c>
      <c r="B356" s="102" t="s">
        <v>555</v>
      </c>
      <c r="C356" s="90" t="s">
        <v>556</v>
      </c>
      <c r="D356" s="91" t="s">
        <v>506</v>
      </c>
      <c r="E356" s="92" t="str">
        <f t="shared" si="2"/>
        <v>RO</v>
      </c>
      <c r="F356" s="91"/>
      <c r="G356" s="91"/>
      <c r="H356" s="91">
        <f t="shared" ref="H356:I356" si="288">+N($E356)*N(F356)</f>
        <v>0</v>
      </c>
      <c r="I356" s="91">
        <f t="shared" si="288"/>
        <v>0</v>
      </c>
      <c r="J356" s="91">
        <f t="shared" si="4"/>
        <v>0</v>
      </c>
      <c r="K356" s="93"/>
      <c r="L356" s="94"/>
      <c r="M356" s="95"/>
      <c r="N356" s="95"/>
      <c r="O356" s="95"/>
      <c r="P356" s="95"/>
      <c r="Q356" s="95"/>
      <c r="R356" s="95"/>
      <c r="S356" s="95"/>
      <c r="T356" s="95"/>
      <c r="U356" s="95"/>
      <c r="V356" s="95"/>
      <c r="W356" s="95"/>
      <c r="X356" s="95"/>
      <c r="Y356" s="95"/>
      <c r="Z356" s="95"/>
    </row>
    <row r="357" ht="15.75" hidden="1" customHeight="1">
      <c r="A357" s="90"/>
      <c r="B357" s="102"/>
      <c r="C357" s="90"/>
      <c r="D357" s="91"/>
      <c r="E357" s="92" t="str">
        <f t="shared" si="2"/>
        <v/>
      </c>
      <c r="F357" s="91"/>
      <c r="G357" s="91"/>
      <c r="H357" s="91">
        <f t="shared" ref="H357:I357" si="289">+N($E357)*N(F357)</f>
        <v>0</v>
      </c>
      <c r="I357" s="91">
        <f t="shared" si="289"/>
        <v>0</v>
      </c>
      <c r="J357" s="91">
        <f t="shared" si="4"/>
        <v>0</v>
      </c>
      <c r="K357" s="93"/>
      <c r="L357" s="94"/>
      <c r="M357" s="95"/>
      <c r="N357" s="95"/>
      <c r="O357" s="95"/>
      <c r="P357" s="95"/>
      <c r="Q357" s="95"/>
      <c r="R357" s="95"/>
      <c r="S357" s="95"/>
      <c r="T357" s="95"/>
      <c r="U357" s="95"/>
      <c r="V357" s="95"/>
      <c r="W357" s="95"/>
      <c r="X357" s="95"/>
      <c r="Y357" s="95"/>
      <c r="Z357" s="95"/>
    </row>
    <row r="358" ht="15.75" customHeight="1">
      <c r="A358" s="110">
        <f>A356+0.001</f>
        <v>2.113</v>
      </c>
      <c r="B358" s="102" t="s">
        <v>610</v>
      </c>
      <c r="C358" s="90" t="s">
        <v>554</v>
      </c>
      <c r="D358" s="91">
        <v>70.0</v>
      </c>
      <c r="E358" s="92">
        <f t="shared" si="2"/>
        <v>70</v>
      </c>
      <c r="F358" s="109">
        <v>1090.0</v>
      </c>
      <c r="G358" s="109">
        <v>37.0</v>
      </c>
      <c r="H358" s="91">
        <f t="shared" ref="H358:I358" si="290">+N($E358)*N(F358)</f>
        <v>76300</v>
      </c>
      <c r="I358" s="91">
        <f t="shared" si="290"/>
        <v>2590</v>
      </c>
      <c r="J358" s="91">
        <f t="shared" si="4"/>
        <v>78890</v>
      </c>
      <c r="K358" s="93"/>
      <c r="L358" s="106"/>
      <c r="M358" s="95"/>
      <c r="N358" s="95"/>
      <c r="O358" s="95"/>
      <c r="P358" s="95"/>
      <c r="Q358" s="95"/>
      <c r="R358" s="95"/>
      <c r="S358" s="95"/>
      <c r="T358" s="95"/>
      <c r="U358" s="95"/>
      <c r="V358" s="95"/>
      <c r="W358" s="95"/>
      <c r="X358" s="95"/>
      <c r="Y358" s="95"/>
      <c r="Z358" s="95"/>
    </row>
    <row r="359" ht="15.75" customHeight="1">
      <c r="A359" s="110">
        <f>A358+0.001</f>
        <v>2.114</v>
      </c>
      <c r="B359" s="102" t="s">
        <v>555</v>
      </c>
      <c r="C359" s="90" t="s">
        <v>556</v>
      </c>
      <c r="D359" s="91">
        <v>6.0</v>
      </c>
      <c r="E359" s="92">
        <f t="shared" si="2"/>
        <v>6</v>
      </c>
      <c r="F359" s="109">
        <v>125.0</v>
      </c>
      <c r="G359" s="109">
        <v>37.0</v>
      </c>
      <c r="H359" s="91">
        <f t="shared" ref="H359:I359" si="291">+N($E359)*N(F359)</f>
        <v>750</v>
      </c>
      <c r="I359" s="91">
        <f t="shared" si="291"/>
        <v>222</v>
      </c>
      <c r="J359" s="91">
        <f t="shared" si="4"/>
        <v>972</v>
      </c>
      <c r="K359" s="93"/>
      <c r="L359" s="106"/>
      <c r="M359" s="95"/>
      <c r="N359" s="95"/>
      <c r="O359" s="95"/>
      <c r="P359" s="95"/>
      <c r="Q359" s="95"/>
      <c r="R359" s="95"/>
      <c r="S359" s="95"/>
      <c r="T359" s="95"/>
      <c r="U359" s="95"/>
      <c r="V359" s="95"/>
      <c r="W359" s="95"/>
      <c r="X359" s="95"/>
      <c r="Y359" s="95"/>
      <c r="Z359" s="95"/>
    </row>
    <row r="360" ht="15.75" hidden="1" customHeight="1">
      <c r="A360" s="90"/>
      <c r="B360" s="102"/>
      <c r="C360" s="90"/>
      <c r="D360" s="91"/>
      <c r="E360" s="92" t="str">
        <f t="shared" si="2"/>
        <v/>
      </c>
      <c r="F360" s="91"/>
      <c r="G360" s="91"/>
      <c r="H360" s="91">
        <f t="shared" ref="H360:I360" si="292">+N($E360)*N(F360)</f>
        <v>0</v>
      </c>
      <c r="I360" s="91">
        <f t="shared" si="292"/>
        <v>0</v>
      </c>
      <c r="J360" s="91">
        <f t="shared" si="4"/>
        <v>0</v>
      </c>
      <c r="K360" s="93"/>
      <c r="L360" s="94"/>
      <c r="M360" s="95"/>
      <c r="N360" s="95"/>
      <c r="O360" s="95"/>
      <c r="P360" s="95"/>
      <c r="Q360" s="95"/>
      <c r="R360" s="95"/>
      <c r="S360" s="95"/>
      <c r="T360" s="95"/>
      <c r="U360" s="95"/>
      <c r="V360" s="95"/>
      <c r="W360" s="95"/>
      <c r="X360" s="95"/>
      <c r="Y360" s="95"/>
      <c r="Z360" s="95"/>
    </row>
    <row r="361" ht="15.75" customHeight="1">
      <c r="A361" s="110">
        <f>A359+0.001</f>
        <v>2.115</v>
      </c>
      <c r="B361" s="102" t="s">
        <v>601</v>
      </c>
      <c r="C361" s="90" t="s">
        <v>554</v>
      </c>
      <c r="D361" s="91">
        <f>20+20</f>
        <v>40</v>
      </c>
      <c r="E361" s="92">
        <f t="shared" si="2"/>
        <v>40</v>
      </c>
      <c r="F361" s="109">
        <v>739.0</v>
      </c>
      <c r="G361" s="109">
        <v>29.0</v>
      </c>
      <c r="H361" s="91">
        <f t="shared" ref="H361:I361" si="293">+N($E361)*N(F361)</f>
        <v>29560</v>
      </c>
      <c r="I361" s="91">
        <f t="shared" si="293"/>
        <v>1160</v>
      </c>
      <c r="J361" s="91">
        <f t="shared" si="4"/>
        <v>30720</v>
      </c>
      <c r="K361" s="93"/>
      <c r="L361" s="106"/>
      <c r="M361" s="95"/>
      <c r="N361" s="95"/>
      <c r="O361" s="95"/>
      <c r="P361" s="95"/>
      <c r="Q361" s="95"/>
      <c r="R361" s="95"/>
      <c r="S361" s="95"/>
      <c r="T361" s="95"/>
      <c r="U361" s="95"/>
      <c r="V361" s="95"/>
      <c r="W361" s="95"/>
      <c r="X361" s="95"/>
      <c r="Y361" s="95"/>
      <c r="Z361" s="95"/>
    </row>
    <row r="362" ht="15.75" customHeight="1">
      <c r="A362" s="110">
        <f>A361+0.001</f>
        <v>2.116</v>
      </c>
      <c r="B362" s="102" t="s">
        <v>555</v>
      </c>
      <c r="C362" s="90" t="s">
        <v>556</v>
      </c>
      <c r="D362" s="91">
        <f>2+2</f>
        <v>4</v>
      </c>
      <c r="E362" s="92">
        <f t="shared" si="2"/>
        <v>4</v>
      </c>
      <c r="F362" s="109">
        <v>89.0</v>
      </c>
      <c r="G362" s="109">
        <v>29.0</v>
      </c>
      <c r="H362" s="91">
        <f t="shared" ref="H362:I362" si="294">+N($E362)*N(F362)</f>
        <v>356</v>
      </c>
      <c r="I362" s="91">
        <f t="shared" si="294"/>
        <v>116</v>
      </c>
      <c r="J362" s="91">
        <f t="shared" si="4"/>
        <v>472</v>
      </c>
      <c r="K362" s="93"/>
      <c r="L362" s="111"/>
      <c r="M362" s="95"/>
      <c r="N362" s="95"/>
      <c r="O362" s="95"/>
      <c r="P362" s="95"/>
      <c r="Q362" s="95"/>
      <c r="R362" s="95"/>
      <c r="S362" s="95"/>
      <c r="T362" s="95"/>
      <c r="U362" s="95"/>
      <c r="V362" s="95"/>
      <c r="W362" s="95"/>
      <c r="X362" s="95"/>
      <c r="Y362" s="95"/>
      <c r="Z362" s="95"/>
    </row>
    <row r="363" ht="15.75" hidden="1" customHeight="1">
      <c r="A363" s="90"/>
      <c r="B363" s="102"/>
      <c r="C363" s="90"/>
      <c r="D363" s="91"/>
      <c r="E363" s="92" t="str">
        <f t="shared" si="2"/>
        <v/>
      </c>
      <c r="F363" s="91"/>
      <c r="G363" s="91"/>
      <c r="H363" s="91">
        <f t="shared" ref="H363:I363" si="295">+N($E363)*N(F363)</f>
        <v>0</v>
      </c>
      <c r="I363" s="91">
        <f t="shared" si="295"/>
        <v>0</v>
      </c>
      <c r="J363" s="91">
        <f t="shared" si="4"/>
        <v>0</v>
      </c>
      <c r="K363" s="93"/>
      <c r="L363" s="94"/>
      <c r="M363" s="95"/>
      <c r="N363" s="95"/>
      <c r="O363" s="95"/>
      <c r="P363" s="95"/>
      <c r="Q363" s="95"/>
      <c r="R363" s="95"/>
      <c r="S363" s="95"/>
      <c r="T363" s="95"/>
      <c r="U363" s="95"/>
      <c r="V363" s="95"/>
      <c r="W363" s="95"/>
      <c r="X363" s="95"/>
      <c r="Y363" s="95"/>
      <c r="Z363" s="95"/>
    </row>
    <row r="364" ht="15.75" hidden="1" customHeight="1">
      <c r="A364" s="110">
        <f>A362+0.001</f>
        <v>2.117</v>
      </c>
      <c r="B364" s="102" t="s">
        <v>602</v>
      </c>
      <c r="C364" s="90" t="s">
        <v>554</v>
      </c>
      <c r="D364" s="91" t="s">
        <v>506</v>
      </c>
      <c r="E364" s="92" t="str">
        <f t="shared" si="2"/>
        <v>RO</v>
      </c>
      <c r="F364" s="91"/>
      <c r="G364" s="91"/>
      <c r="H364" s="91">
        <f t="shared" ref="H364:I364" si="296">+N($E364)*N(F364)</f>
        <v>0</v>
      </c>
      <c r="I364" s="91">
        <f t="shared" si="296"/>
        <v>0</v>
      </c>
      <c r="J364" s="91">
        <f t="shared" si="4"/>
        <v>0</v>
      </c>
      <c r="K364" s="93"/>
      <c r="L364" s="94"/>
      <c r="M364" s="95"/>
      <c r="N364" s="95"/>
      <c r="O364" s="95"/>
      <c r="P364" s="95"/>
      <c r="Q364" s="95"/>
      <c r="R364" s="95"/>
      <c r="S364" s="95"/>
      <c r="T364" s="95"/>
      <c r="U364" s="95"/>
      <c r="V364" s="95"/>
      <c r="W364" s="95"/>
      <c r="X364" s="95"/>
      <c r="Y364" s="95"/>
      <c r="Z364" s="95"/>
    </row>
    <row r="365" ht="15.75" hidden="1" customHeight="1">
      <c r="A365" s="110">
        <f>A364+0.001</f>
        <v>2.118</v>
      </c>
      <c r="B365" s="102" t="s">
        <v>555</v>
      </c>
      <c r="C365" s="90" t="s">
        <v>556</v>
      </c>
      <c r="D365" s="91" t="s">
        <v>506</v>
      </c>
      <c r="E365" s="92" t="str">
        <f t="shared" si="2"/>
        <v>RO</v>
      </c>
      <c r="F365" s="91"/>
      <c r="G365" s="91"/>
      <c r="H365" s="91">
        <f t="shared" ref="H365:I365" si="297">+N($E365)*N(F365)</f>
        <v>0</v>
      </c>
      <c r="I365" s="91">
        <f t="shared" si="297"/>
        <v>0</v>
      </c>
      <c r="J365" s="91">
        <f t="shared" si="4"/>
        <v>0</v>
      </c>
      <c r="K365" s="93"/>
      <c r="L365" s="94"/>
      <c r="M365" s="95"/>
      <c r="N365" s="95"/>
      <c r="O365" s="95"/>
      <c r="P365" s="95"/>
      <c r="Q365" s="95"/>
      <c r="R365" s="95"/>
      <c r="S365" s="95"/>
      <c r="T365" s="95"/>
      <c r="U365" s="95"/>
      <c r="V365" s="95"/>
      <c r="W365" s="95"/>
      <c r="X365" s="95"/>
      <c r="Y365" s="95"/>
      <c r="Z365" s="95"/>
    </row>
    <row r="366" ht="15.75" hidden="1" customHeight="1">
      <c r="A366" s="90"/>
      <c r="B366" s="102"/>
      <c r="C366" s="90"/>
      <c r="D366" s="91"/>
      <c r="E366" s="92" t="str">
        <f t="shared" si="2"/>
        <v/>
      </c>
      <c r="F366" s="91"/>
      <c r="G366" s="91"/>
      <c r="H366" s="91">
        <f t="shared" ref="H366:I366" si="298">+N($E366)*N(F366)</f>
        <v>0</v>
      </c>
      <c r="I366" s="91">
        <f t="shared" si="298"/>
        <v>0</v>
      </c>
      <c r="J366" s="91">
        <f t="shared" si="4"/>
        <v>0</v>
      </c>
      <c r="K366" s="93"/>
      <c r="L366" s="94"/>
      <c r="M366" s="95"/>
      <c r="N366" s="95"/>
      <c r="O366" s="95"/>
      <c r="P366" s="95"/>
      <c r="Q366" s="95"/>
      <c r="R366" s="95"/>
      <c r="S366" s="95"/>
      <c r="T366" s="95"/>
      <c r="U366" s="95"/>
      <c r="V366" s="95"/>
      <c r="W366" s="95"/>
      <c r="X366" s="95"/>
      <c r="Y366" s="95"/>
      <c r="Z366" s="95"/>
    </row>
    <row r="367" ht="15.75" hidden="1" customHeight="1">
      <c r="A367" s="110">
        <f>A365+0.001</f>
        <v>2.119</v>
      </c>
      <c r="B367" s="102" t="s">
        <v>611</v>
      </c>
      <c r="C367" s="90" t="s">
        <v>554</v>
      </c>
      <c r="D367" s="91" t="s">
        <v>506</v>
      </c>
      <c r="E367" s="92" t="str">
        <f t="shared" si="2"/>
        <v>RO</v>
      </c>
      <c r="F367" s="91"/>
      <c r="G367" s="91"/>
      <c r="H367" s="91">
        <f t="shared" ref="H367:I367" si="299">+N($E367)*N(F367)</f>
        <v>0</v>
      </c>
      <c r="I367" s="91">
        <f t="shared" si="299"/>
        <v>0</v>
      </c>
      <c r="J367" s="91">
        <f t="shared" si="4"/>
        <v>0</v>
      </c>
      <c r="K367" s="93"/>
      <c r="L367" s="94"/>
      <c r="M367" s="95"/>
      <c r="N367" s="95"/>
      <c r="O367" s="95"/>
      <c r="P367" s="95"/>
      <c r="Q367" s="95"/>
      <c r="R367" s="95"/>
      <c r="S367" s="95"/>
      <c r="T367" s="95"/>
      <c r="U367" s="95"/>
      <c r="V367" s="95"/>
      <c r="W367" s="95"/>
      <c r="X367" s="95"/>
      <c r="Y367" s="95"/>
      <c r="Z367" s="95"/>
    </row>
    <row r="368" ht="15.75" hidden="1" customHeight="1">
      <c r="A368" s="110">
        <f>A367+0.001</f>
        <v>2.12</v>
      </c>
      <c r="B368" s="102" t="s">
        <v>555</v>
      </c>
      <c r="C368" s="90" t="s">
        <v>556</v>
      </c>
      <c r="D368" s="91" t="s">
        <v>506</v>
      </c>
      <c r="E368" s="92" t="str">
        <f t="shared" si="2"/>
        <v>RO</v>
      </c>
      <c r="F368" s="91"/>
      <c r="G368" s="91"/>
      <c r="H368" s="91">
        <f t="shared" ref="H368:I368" si="300">+N($E368)*N(F368)</f>
        <v>0</v>
      </c>
      <c r="I368" s="91">
        <f t="shared" si="300"/>
        <v>0</v>
      </c>
      <c r="J368" s="91">
        <f t="shared" si="4"/>
        <v>0</v>
      </c>
      <c r="K368" s="93"/>
      <c r="L368" s="94"/>
      <c r="M368" s="95"/>
      <c r="N368" s="95"/>
      <c r="O368" s="95"/>
      <c r="P368" s="95"/>
      <c r="Q368" s="95"/>
      <c r="R368" s="95"/>
      <c r="S368" s="95"/>
      <c r="T368" s="95"/>
      <c r="U368" s="95"/>
      <c r="V368" s="95"/>
      <c r="W368" s="95"/>
      <c r="X368" s="95"/>
      <c r="Y368" s="95"/>
      <c r="Z368" s="95"/>
    </row>
    <row r="369" ht="15.75" hidden="1" customHeight="1">
      <c r="A369" s="90"/>
      <c r="B369" s="102"/>
      <c r="C369" s="90"/>
      <c r="D369" s="91"/>
      <c r="E369" s="92" t="str">
        <f t="shared" si="2"/>
        <v/>
      </c>
      <c r="F369" s="91"/>
      <c r="G369" s="91"/>
      <c r="H369" s="91">
        <f t="shared" ref="H369:I369" si="301">+N($E369)*N(F369)</f>
        <v>0</v>
      </c>
      <c r="I369" s="91">
        <f t="shared" si="301"/>
        <v>0</v>
      </c>
      <c r="J369" s="91">
        <f t="shared" si="4"/>
        <v>0</v>
      </c>
      <c r="K369" s="93"/>
      <c r="L369" s="94"/>
      <c r="M369" s="95"/>
      <c r="N369" s="95"/>
      <c r="O369" s="95"/>
      <c r="P369" s="95"/>
      <c r="Q369" s="95"/>
      <c r="R369" s="95"/>
      <c r="S369" s="95"/>
      <c r="T369" s="95"/>
      <c r="U369" s="95"/>
      <c r="V369" s="95"/>
      <c r="W369" s="95"/>
      <c r="X369" s="95"/>
      <c r="Y369" s="95"/>
      <c r="Z369" s="95"/>
    </row>
    <row r="370" ht="15.75" hidden="1" customHeight="1">
      <c r="A370" s="110">
        <f>A368+0.001</f>
        <v>2.121</v>
      </c>
      <c r="B370" s="102" t="s">
        <v>612</v>
      </c>
      <c r="C370" s="90" t="s">
        <v>554</v>
      </c>
      <c r="D370" s="91" t="s">
        <v>506</v>
      </c>
      <c r="E370" s="92" t="str">
        <f t="shared" si="2"/>
        <v>RO</v>
      </c>
      <c r="F370" s="91"/>
      <c r="G370" s="91"/>
      <c r="H370" s="91">
        <f t="shared" ref="H370:I370" si="302">+N($E370)*N(F370)</f>
        <v>0</v>
      </c>
      <c r="I370" s="91">
        <f t="shared" si="302"/>
        <v>0</v>
      </c>
      <c r="J370" s="91">
        <f t="shared" si="4"/>
        <v>0</v>
      </c>
      <c r="K370" s="93"/>
      <c r="L370" s="94"/>
      <c r="M370" s="95"/>
      <c r="N370" s="95"/>
      <c r="O370" s="95"/>
      <c r="P370" s="95"/>
      <c r="Q370" s="95"/>
      <c r="R370" s="95"/>
      <c r="S370" s="95"/>
      <c r="T370" s="95"/>
      <c r="U370" s="95"/>
      <c r="V370" s="95"/>
      <c r="W370" s="95"/>
      <c r="X370" s="95"/>
      <c r="Y370" s="95"/>
      <c r="Z370" s="95"/>
    </row>
    <row r="371" ht="15.75" hidden="1" customHeight="1">
      <c r="A371" s="110">
        <f>A370+0.001</f>
        <v>2.122</v>
      </c>
      <c r="B371" s="102" t="s">
        <v>555</v>
      </c>
      <c r="C371" s="90" t="s">
        <v>556</v>
      </c>
      <c r="D371" s="91" t="s">
        <v>506</v>
      </c>
      <c r="E371" s="92" t="str">
        <f t="shared" si="2"/>
        <v>RO</v>
      </c>
      <c r="F371" s="91"/>
      <c r="G371" s="91"/>
      <c r="H371" s="91">
        <f t="shared" ref="H371:I371" si="303">+N($E371)*N(F371)</f>
        <v>0</v>
      </c>
      <c r="I371" s="91">
        <f t="shared" si="303"/>
        <v>0</v>
      </c>
      <c r="J371" s="91">
        <f t="shared" si="4"/>
        <v>0</v>
      </c>
      <c r="K371" s="93"/>
      <c r="L371" s="94"/>
      <c r="M371" s="95"/>
      <c r="N371" s="95"/>
      <c r="O371" s="95"/>
      <c r="P371" s="95"/>
      <c r="Q371" s="95"/>
      <c r="R371" s="95"/>
      <c r="S371" s="95"/>
      <c r="T371" s="95"/>
      <c r="U371" s="95"/>
      <c r="V371" s="95"/>
      <c r="W371" s="95"/>
      <c r="X371" s="95"/>
      <c r="Y371" s="95"/>
      <c r="Z371" s="95"/>
    </row>
    <row r="372" ht="15.75" hidden="1" customHeight="1">
      <c r="A372" s="90"/>
      <c r="B372" s="102"/>
      <c r="C372" s="90"/>
      <c r="D372" s="91"/>
      <c r="E372" s="92" t="str">
        <f t="shared" si="2"/>
        <v/>
      </c>
      <c r="F372" s="93"/>
      <c r="G372" s="93"/>
      <c r="H372" s="91">
        <f t="shared" ref="H372:I372" si="304">+N($E372)*N(F372)</f>
        <v>0</v>
      </c>
      <c r="I372" s="91">
        <f t="shared" si="304"/>
        <v>0</v>
      </c>
      <c r="J372" s="91">
        <f t="shared" si="4"/>
        <v>0</v>
      </c>
      <c r="K372" s="93"/>
      <c r="L372" s="94"/>
      <c r="M372" s="95"/>
      <c r="N372" s="95"/>
      <c r="O372" s="95"/>
      <c r="P372" s="95"/>
      <c r="Q372" s="95"/>
      <c r="R372" s="95"/>
      <c r="S372" s="95"/>
      <c r="T372" s="95"/>
      <c r="U372" s="95"/>
      <c r="V372" s="95"/>
      <c r="W372" s="95"/>
      <c r="X372" s="95"/>
      <c r="Y372" s="95"/>
      <c r="Z372" s="95"/>
    </row>
    <row r="373" ht="15.75" hidden="1" customHeight="1">
      <c r="A373" s="103"/>
      <c r="B373" s="88" t="s">
        <v>613</v>
      </c>
      <c r="C373" s="103"/>
      <c r="D373" s="92"/>
      <c r="E373" s="92" t="str">
        <f t="shared" si="2"/>
        <v/>
      </c>
      <c r="F373" s="101"/>
      <c r="G373" s="101"/>
      <c r="H373" s="92">
        <f t="shared" ref="H373:I373" si="305">+N($E373)*N(F373)</f>
        <v>0</v>
      </c>
      <c r="I373" s="92">
        <f t="shared" si="305"/>
        <v>0</v>
      </c>
      <c r="J373" s="92">
        <f t="shared" si="4"/>
        <v>0</v>
      </c>
      <c r="K373" s="93"/>
      <c r="L373" s="94"/>
      <c r="M373" s="95"/>
      <c r="N373" s="95"/>
      <c r="O373" s="95"/>
      <c r="P373" s="95"/>
      <c r="Q373" s="95"/>
      <c r="R373" s="95"/>
      <c r="S373" s="95"/>
      <c r="T373" s="95"/>
      <c r="U373" s="95"/>
      <c r="V373" s="95"/>
      <c r="W373" s="95"/>
      <c r="X373" s="95"/>
      <c r="Y373" s="95"/>
      <c r="Z373" s="95"/>
    </row>
    <row r="374" ht="15.75" hidden="1" customHeight="1">
      <c r="A374" s="90"/>
      <c r="B374" s="102"/>
      <c r="C374" s="90"/>
      <c r="D374" s="91"/>
      <c r="E374" s="92" t="str">
        <f t="shared" si="2"/>
        <v/>
      </c>
      <c r="F374" s="93"/>
      <c r="G374" s="93"/>
      <c r="H374" s="91">
        <f t="shared" ref="H374:I374" si="306">+N($E374)*N(F374)</f>
        <v>0</v>
      </c>
      <c r="I374" s="91">
        <f t="shared" si="306"/>
        <v>0</v>
      </c>
      <c r="J374" s="91">
        <f t="shared" si="4"/>
        <v>0</v>
      </c>
      <c r="K374" s="93"/>
      <c r="L374" s="94"/>
      <c r="M374" s="95"/>
      <c r="N374" s="95"/>
      <c r="O374" s="95"/>
      <c r="P374" s="95"/>
      <c r="Q374" s="95"/>
      <c r="R374" s="95"/>
      <c r="S374" s="95"/>
      <c r="T374" s="95"/>
      <c r="U374" s="95"/>
      <c r="V374" s="95"/>
      <c r="W374" s="95"/>
      <c r="X374" s="95"/>
      <c r="Y374" s="95"/>
      <c r="Z374" s="95"/>
    </row>
    <row r="375" ht="15.75" hidden="1" customHeight="1">
      <c r="A375" s="90" t="str">
        <f>ROMAN(3)</f>
        <v>III</v>
      </c>
      <c r="B375" s="88" t="s">
        <v>614</v>
      </c>
      <c r="C375" s="90"/>
      <c r="D375" s="91"/>
      <c r="E375" s="92" t="str">
        <f t="shared" si="2"/>
        <v/>
      </c>
      <c r="F375" s="93"/>
      <c r="G375" s="93"/>
      <c r="H375" s="91">
        <f t="shared" ref="H375:I375" si="307">+N($E375)*N(F375)</f>
        <v>0</v>
      </c>
      <c r="I375" s="91">
        <f t="shared" si="307"/>
        <v>0</v>
      </c>
      <c r="J375" s="91">
        <f t="shared" si="4"/>
        <v>0</v>
      </c>
      <c r="K375" s="93"/>
      <c r="L375" s="94"/>
      <c r="M375" s="95"/>
      <c r="N375" s="95"/>
      <c r="O375" s="95"/>
      <c r="P375" s="95"/>
      <c r="Q375" s="95"/>
      <c r="R375" s="95"/>
      <c r="S375" s="95"/>
      <c r="T375" s="95"/>
      <c r="U375" s="95"/>
      <c r="V375" s="95"/>
      <c r="W375" s="95"/>
      <c r="X375" s="95"/>
      <c r="Y375" s="95"/>
      <c r="Z375" s="95"/>
    </row>
    <row r="376" ht="15.75" hidden="1" customHeight="1">
      <c r="A376" s="90"/>
      <c r="B376" s="102" t="s">
        <v>615</v>
      </c>
      <c r="C376" s="90"/>
      <c r="D376" s="91"/>
      <c r="E376" s="92" t="str">
        <f t="shared" si="2"/>
        <v/>
      </c>
      <c r="F376" s="93"/>
      <c r="G376" s="93"/>
      <c r="H376" s="91">
        <f t="shared" ref="H376:I376" si="308">+N($E376)*N(F376)</f>
        <v>0</v>
      </c>
      <c r="I376" s="91">
        <f t="shared" si="308"/>
        <v>0</v>
      </c>
      <c r="J376" s="91">
        <f t="shared" si="4"/>
        <v>0</v>
      </c>
      <c r="K376" s="93"/>
      <c r="L376" s="94"/>
      <c r="M376" s="95"/>
      <c r="N376" s="95"/>
      <c r="O376" s="95"/>
      <c r="P376" s="95"/>
      <c r="Q376" s="95"/>
      <c r="R376" s="95"/>
      <c r="S376" s="95"/>
      <c r="T376" s="95"/>
      <c r="U376" s="95"/>
      <c r="V376" s="95"/>
      <c r="W376" s="95"/>
      <c r="X376" s="95"/>
      <c r="Y376" s="95"/>
      <c r="Z376" s="95"/>
    </row>
    <row r="377" ht="15.75" hidden="1" customHeight="1">
      <c r="A377" s="90"/>
      <c r="B377" s="102" t="s">
        <v>616</v>
      </c>
      <c r="C377" s="90"/>
      <c r="D377" s="91"/>
      <c r="E377" s="92" t="str">
        <f t="shared" si="2"/>
        <v/>
      </c>
      <c r="F377" s="93"/>
      <c r="G377" s="93"/>
      <c r="H377" s="91">
        <f t="shared" ref="H377:I377" si="309">+N($E377)*N(F377)</f>
        <v>0</v>
      </c>
      <c r="I377" s="91">
        <f t="shared" si="309"/>
        <v>0</v>
      </c>
      <c r="J377" s="91">
        <f t="shared" si="4"/>
        <v>0</v>
      </c>
      <c r="K377" s="93"/>
      <c r="L377" s="94"/>
      <c r="M377" s="95"/>
      <c r="N377" s="95"/>
      <c r="O377" s="95"/>
      <c r="P377" s="95"/>
      <c r="Q377" s="95"/>
      <c r="R377" s="95"/>
      <c r="S377" s="95"/>
      <c r="T377" s="95"/>
      <c r="U377" s="95"/>
      <c r="V377" s="95"/>
      <c r="W377" s="95"/>
      <c r="X377" s="95"/>
      <c r="Y377" s="95"/>
      <c r="Z377" s="95"/>
    </row>
    <row r="378" ht="15.75" hidden="1" customHeight="1">
      <c r="A378" s="90"/>
      <c r="B378" s="102" t="s">
        <v>617</v>
      </c>
      <c r="C378" s="90"/>
      <c r="D378" s="91"/>
      <c r="E378" s="92" t="str">
        <f t="shared" si="2"/>
        <v/>
      </c>
      <c r="F378" s="93"/>
      <c r="G378" s="93"/>
      <c r="H378" s="91">
        <f t="shared" ref="H378:I378" si="310">+N($E378)*N(F378)</f>
        <v>0</v>
      </c>
      <c r="I378" s="91">
        <f t="shared" si="310"/>
        <v>0</v>
      </c>
      <c r="J378" s="91">
        <f t="shared" si="4"/>
        <v>0</v>
      </c>
      <c r="K378" s="93"/>
      <c r="L378" s="94"/>
      <c r="M378" s="95"/>
      <c r="N378" s="95"/>
      <c r="O378" s="95"/>
      <c r="P378" s="95"/>
      <c r="Q378" s="95"/>
      <c r="R378" s="95"/>
      <c r="S378" s="95"/>
      <c r="T378" s="95"/>
      <c r="U378" s="95"/>
      <c r="V378" s="95"/>
      <c r="W378" s="95"/>
      <c r="X378" s="95"/>
      <c r="Y378" s="95"/>
      <c r="Z378" s="95"/>
    </row>
    <row r="379" ht="15.75" hidden="1" customHeight="1">
      <c r="A379" s="90"/>
      <c r="B379" s="102" t="s">
        <v>618</v>
      </c>
      <c r="C379" s="90"/>
      <c r="D379" s="91"/>
      <c r="E379" s="92" t="str">
        <f t="shared" si="2"/>
        <v/>
      </c>
      <c r="F379" s="93"/>
      <c r="G379" s="93"/>
      <c r="H379" s="91">
        <f t="shared" ref="H379:I379" si="311">+N($E379)*N(F379)</f>
        <v>0</v>
      </c>
      <c r="I379" s="91">
        <f t="shared" si="311"/>
        <v>0</v>
      </c>
      <c r="J379" s="91">
        <f t="shared" si="4"/>
        <v>0</v>
      </c>
      <c r="K379" s="93"/>
      <c r="L379" s="94"/>
      <c r="M379" s="95"/>
      <c r="N379" s="95"/>
      <c r="O379" s="95"/>
      <c r="P379" s="95"/>
      <c r="Q379" s="95"/>
      <c r="R379" s="95"/>
      <c r="S379" s="95"/>
      <c r="T379" s="95"/>
      <c r="U379" s="95"/>
      <c r="V379" s="95"/>
      <c r="W379" s="95"/>
      <c r="X379" s="95"/>
      <c r="Y379" s="95"/>
      <c r="Z379" s="95"/>
    </row>
    <row r="380" ht="15.75" hidden="1" customHeight="1">
      <c r="A380" s="90"/>
      <c r="B380" s="102" t="s">
        <v>619</v>
      </c>
      <c r="C380" s="90"/>
      <c r="D380" s="91"/>
      <c r="E380" s="92" t="str">
        <f t="shared" si="2"/>
        <v/>
      </c>
      <c r="F380" s="93"/>
      <c r="G380" s="93"/>
      <c r="H380" s="91">
        <f t="shared" ref="H380:I380" si="312">+N($E380)*N(F380)</f>
        <v>0</v>
      </c>
      <c r="I380" s="91">
        <f t="shared" si="312"/>
        <v>0</v>
      </c>
      <c r="J380" s="91">
        <f t="shared" si="4"/>
        <v>0</v>
      </c>
      <c r="K380" s="93"/>
      <c r="L380" s="94"/>
      <c r="M380" s="95"/>
      <c r="N380" s="95"/>
      <c r="O380" s="95"/>
      <c r="P380" s="95"/>
      <c r="Q380" s="95"/>
      <c r="R380" s="95"/>
      <c r="S380" s="95"/>
      <c r="T380" s="95"/>
      <c r="U380" s="95"/>
      <c r="V380" s="95"/>
      <c r="W380" s="95"/>
      <c r="X380" s="95"/>
      <c r="Y380" s="95"/>
      <c r="Z380" s="95"/>
    </row>
    <row r="381" ht="15.75" hidden="1" customHeight="1">
      <c r="A381" s="90"/>
      <c r="B381" s="102" t="s">
        <v>620</v>
      </c>
      <c r="C381" s="90"/>
      <c r="D381" s="91"/>
      <c r="E381" s="92" t="str">
        <f t="shared" si="2"/>
        <v/>
      </c>
      <c r="F381" s="93"/>
      <c r="G381" s="93"/>
      <c r="H381" s="91">
        <f t="shared" ref="H381:I381" si="313">+N($E381)*N(F381)</f>
        <v>0</v>
      </c>
      <c r="I381" s="91">
        <f t="shared" si="313"/>
        <v>0</v>
      </c>
      <c r="J381" s="91">
        <f t="shared" si="4"/>
        <v>0</v>
      </c>
      <c r="K381" s="93"/>
      <c r="L381" s="94"/>
      <c r="M381" s="95"/>
      <c r="N381" s="95"/>
      <c r="O381" s="95"/>
      <c r="P381" s="95"/>
      <c r="Q381" s="95"/>
      <c r="R381" s="95"/>
      <c r="S381" s="95"/>
      <c r="T381" s="95"/>
      <c r="U381" s="95"/>
      <c r="V381" s="95"/>
      <c r="W381" s="95"/>
      <c r="X381" s="95"/>
      <c r="Y381" s="95"/>
      <c r="Z381" s="95"/>
    </row>
    <row r="382" ht="15.75" hidden="1" customHeight="1">
      <c r="A382" s="90"/>
      <c r="B382" s="102" t="s">
        <v>621</v>
      </c>
      <c r="C382" s="90"/>
      <c r="D382" s="91"/>
      <c r="E382" s="92" t="str">
        <f t="shared" si="2"/>
        <v/>
      </c>
      <c r="F382" s="93"/>
      <c r="G382" s="93"/>
      <c r="H382" s="91">
        <f t="shared" ref="H382:I382" si="314">+N($E382)*N(F382)</f>
        <v>0</v>
      </c>
      <c r="I382" s="91">
        <f t="shared" si="314"/>
        <v>0</v>
      </c>
      <c r="J382" s="91">
        <f t="shared" si="4"/>
        <v>0</v>
      </c>
      <c r="K382" s="93"/>
      <c r="L382" s="94"/>
      <c r="M382" s="95"/>
      <c r="N382" s="95"/>
      <c r="O382" s="95"/>
      <c r="P382" s="95"/>
      <c r="Q382" s="95"/>
      <c r="R382" s="95"/>
      <c r="S382" s="95"/>
      <c r="T382" s="95"/>
      <c r="U382" s="95"/>
      <c r="V382" s="95"/>
      <c r="W382" s="95"/>
      <c r="X382" s="95"/>
      <c r="Y382" s="95"/>
      <c r="Z382" s="95"/>
    </row>
    <row r="383" ht="15.75" hidden="1" customHeight="1">
      <c r="A383" s="90"/>
      <c r="B383" s="102" t="s">
        <v>622</v>
      </c>
      <c r="C383" s="90"/>
      <c r="D383" s="91"/>
      <c r="E383" s="92" t="str">
        <f t="shared" si="2"/>
        <v/>
      </c>
      <c r="F383" s="93"/>
      <c r="G383" s="93"/>
      <c r="H383" s="91">
        <f t="shared" ref="H383:I383" si="315">+N($E383)*N(F383)</f>
        <v>0</v>
      </c>
      <c r="I383" s="91">
        <f t="shared" si="315"/>
        <v>0</v>
      </c>
      <c r="J383" s="91">
        <f t="shared" si="4"/>
        <v>0</v>
      </c>
      <c r="K383" s="93"/>
      <c r="L383" s="94"/>
      <c r="M383" s="95"/>
      <c r="N383" s="95"/>
      <c r="O383" s="95"/>
      <c r="P383" s="95"/>
      <c r="Q383" s="95"/>
      <c r="R383" s="95"/>
      <c r="S383" s="95"/>
      <c r="T383" s="95"/>
      <c r="U383" s="95"/>
      <c r="V383" s="95"/>
      <c r="W383" s="95"/>
      <c r="X383" s="95"/>
      <c r="Y383" s="95"/>
      <c r="Z383" s="95"/>
    </row>
    <row r="384" ht="15.75" hidden="1" customHeight="1">
      <c r="A384" s="90"/>
      <c r="B384" s="102" t="s">
        <v>623</v>
      </c>
      <c r="C384" s="90"/>
      <c r="D384" s="91"/>
      <c r="E384" s="92" t="str">
        <f t="shared" si="2"/>
        <v/>
      </c>
      <c r="F384" s="93"/>
      <c r="G384" s="93"/>
      <c r="H384" s="91">
        <f t="shared" ref="H384:I384" si="316">+N($E384)*N(F384)</f>
        <v>0</v>
      </c>
      <c r="I384" s="91">
        <f t="shared" si="316"/>
        <v>0</v>
      </c>
      <c r="J384" s="91">
        <f t="shared" si="4"/>
        <v>0</v>
      </c>
      <c r="K384" s="93"/>
      <c r="L384" s="94"/>
      <c r="M384" s="95"/>
      <c r="N384" s="95"/>
      <c r="O384" s="95"/>
      <c r="P384" s="95"/>
      <c r="Q384" s="95"/>
      <c r="R384" s="95"/>
      <c r="S384" s="95"/>
      <c r="T384" s="95"/>
      <c r="U384" s="95"/>
      <c r="V384" s="95"/>
      <c r="W384" s="95"/>
      <c r="X384" s="95"/>
      <c r="Y384" s="95"/>
      <c r="Z384" s="95"/>
    </row>
    <row r="385" ht="15.75" hidden="1" customHeight="1">
      <c r="A385" s="90"/>
      <c r="B385" s="88" t="s">
        <v>455</v>
      </c>
      <c r="C385" s="90"/>
      <c r="D385" s="91"/>
      <c r="E385" s="92" t="str">
        <f t="shared" si="2"/>
        <v/>
      </c>
      <c r="F385" s="93"/>
      <c r="G385" s="93"/>
      <c r="H385" s="91">
        <f t="shared" ref="H385:I385" si="317">+N($E385)*N(F385)</f>
        <v>0</v>
      </c>
      <c r="I385" s="91">
        <f t="shared" si="317"/>
        <v>0</v>
      </c>
      <c r="J385" s="91">
        <f t="shared" si="4"/>
        <v>0</v>
      </c>
      <c r="K385" s="93"/>
      <c r="L385" s="94"/>
      <c r="M385" s="95"/>
      <c r="N385" s="95"/>
      <c r="O385" s="95"/>
      <c r="P385" s="95"/>
      <c r="Q385" s="95"/>
      <c r="R385" s="95"/>
      <c r="S385" s="95"/>
      <c r="T385" s="95"/>
      <c r="U385" s="95"/>
      <c r="V385" s="95"/>
      <c r="W385" s="95"/>
      <c r="X385" s="95"/>
      <c r="Y385" s="95"/>
      <c r="Z385" s="95"/>
    </row>
    <row r="386" ht="15.75" hidden="1" customHeight="1">
      <c r="A386" s="90"/>
      <c r="B386" s="102" t="s">
        <v>624</v>
      </c>
      <c r="C386" s="90"/>
      <c r="D386" s="91"/>
      <c r="E386" s="92" t="str">
        <f t="shared" si="2"/>
        <v/>
      </c>
      <c r="F386" s="93"/>
      <c r="G386" s="93"/>
      <c r="H386" s="91">
        <f t="shared" ref="H386:I386" si="318">+N($E386)*N(F386)</f>
        <v>0</v>
      </c>
      <c r="I386" s="91">
        <f t="shared" si="318"/>
        <v>0</v>
      </c>
      <c r="J386" s="91">
        <f t="shared" si="4"/>
        <v>0</v>
      </c>
      <c r="K386" s="93"/>
      <c r="L386" s="94"/>
      <c r="M386" s="95"/>
      <c r="N386" s="95"/>
      <c r="O386" s="95"/>
      <c r="P386" s="95"/>
      <c r="Q386" s="95"/>
      <c r="R386" s="95"/>
      <c r="S386" s="95"/>
      <c r="T386" s="95"/>
      <c r="U386" s="95"/>
      <c r="V386" s="95"/>
      <c r="W386" s="95"/>
      <c r="X386" s="95"/>
      <c r="Y386" s="95"/>
      <c r="Z386" s="95"/>
    </row>
    <row r="387" ht="15.75" hidden="1" customHeight="1">
      <c r="A387" s="90"/>
      <c r="B387" s="102" t="s">
        <v>625</v>
      </c>
      <c r="C387" s="90"/>
      <c r="D387" s="91"/>
      <c r="E387" s="92" t="str">
        <f t="shared" si="2"/>
        <v/>
      </c>
      <c r="F387" s="93"/>
      <c r="G387" s="93"/>
      <c r="H387" s="91">
        <f t="shared" ref="H387:I387" si="319">+N($E387)*N(F387)</f>
        <v>0</v>
      </c>
      <c r="I387" s="91">
        <f t="shared" si="319"/>
        <v>0</v>
      </c>
      <c r="J387" s="91">
        <f t="shared" si="4"/>
        <v>0</v>
      </c>
      <c r="K387" s="93"/>
      <c r="L387" s="94"/>
      <c r="M387" s="95"/>
      <c r="N387" s="95"/>
      <c r="O387" s="95"/>
      <c r="P387" s="95"/>
      <c r="Q387" s="95"/>
      <c r="R387" s="95"/>
      <c r="S387" s="95"/>
      <c r="T387" s="95"/>
      <c r="U387" s="95"/>
      <c r="V387" s="95"/>
      <c r="W387" s="95"/>
      <c r="X387" s="95"/>
      <c r="Y387" s="95"/>
      <c r="Z387" s="95"/>
    </row>
    <row r="388" ht="15.75" hidden="1" customHeight="1">
      <c r="A388" s="90"/>
      <c r="B388" s="102" t="s">
        <v>626</v>
      </c>
      <c r="C388" s="90"/>
      <c r="D388" s="91"/>
      <c r="E388" s="92" t="str">
        <f t="shared" si="2"/>
        <v/>
      </c>
      <c r="F388" s="93"/>
      <c r="G388" s="93"/>
      <c r="H388" s="91">
        <f t="shared" ref="H388:I388" si="320">+N($E388)*N(F388)</f>
        <v>0</v>
      </c>
      <c r="I388" s="91">
        <f t="shared" si="320"/>
        <v>0</v>
      </c>
      <c r="J388" s="91">
        <f t="shared" si="4"/>
        <v>0</v>
      </c>
      <c r="K388" s="93"/>
      <c r="L388" s="94"/>
      <c r="M388" s="95"/>
      <c r="N388" s="95"/>
      <c r="O388" s="95"/>
      <c r="P388" s="95"/>
      <c r="Q388" s="95"/>
      <c r="R388" s="95"/>
      <c r="S388" s="95"/>
      <c r="T388" s="95"/>
      <c r="U388" s="95"/>
      <c r="V388" s="95"/>
      <c r="W388" s="95"/>
      <c r="X388" s="95"/>
      <c r="Y388" s="95"/>
      <c r="Z388" s="95"/>
    </row>
    <row r="389" ht="15.75" hidden="1" customHeight="1">
      <c r="A389" s="90"/>
      <c r="B389" s="102" t="s">
        <v>627</v>
      </c>
      <c r="C389" s="90"/>
      <c r="D389" s="91"/>
      <c r="E389" s="92" t="str">
        <f t="shared" si="2"/>
        <v/>
      </c>
      <c r="F389" s="93"/>
      <c r="G389" s="93"/>
      <c r="H389" s="91">
        <f t="shared" ref="H389:I389" si="321">+N($E389)*N(F389)</f>
        <v>0</v>
      </c>
      <c r="I389" s="91">
        <f t="shared" si="321"/>
        <v>0</v>
      </c>
      <c r="J389" s="91">
        <f t="shared" si="4"/>
        <v>0</v>
      </c>
      <c r="K389" s="93"/>
      <c r="L389" s="94"/>
      <c r="M389" s="95"/>
      <c r="N389" s="95"/>
      <c r="O389" s="95"/>
      <c r="P389" s="95"/>
      <c r="Q389" s="95"/>
      <c r="R389" s="95"/>
      <c r="S389" s="95"/>
      <c r="T389" s="95"/>
      <c r="U389" s="95"/>
      <c r="V389" s="95"/>
      <c r="W389" s="95"/>
      <c r="X389" s="95"/>
      <c r="Y389" s="95"/>
      <c r="Z389" s="95"/>
    </row>
    <row r="390" ht="15.75" hidden="1" customHeight="1">
      <c r="A390" s="90"/>
      <c r="B390" s="102" t="s">
        <v>628</v>
      </c>
      <c r="C390" s="90"/>
      <c r="D390" s="91"/>
      <c r="E390" s="92" t="str">
        <f t="shared" si="2"/>
        <v/>
      </c>
      <c r="F390" s="93"/>
      <c r="G390" s="93"/>
      <c r="H390" s="91">
        <f t="shared" ref="H390:I390" si="322">+N($E390)*N(F390)</f>
        <v>0</v>
      </c>
      <c r="I390" s="91">
        <f t="shared" si="322"/>
        <v>0</v>
      </c>
      <c r="J390" s="91">
        <f t="shared" si="4"/>
        <v>0</v>
      </c>
      <c r="K390" s="93"/>
      <c r="L390" s="94"/>
      <c r="M390" s="95"/>
      <c r="N390" s="95"/>
      <c r="O390" s="95"/>
      <c r="P390" s="95"/>
      <c r="Q390" s="95"/>
      <c r="R390" s="95"/>
      <c r="S390" s="95"/>
      <c r="T390" s="95"/>
      <c r="U390" s="95"/>
      <c r="V390" s="95"/>
      <c r="W390" s="95"/>
      <c r="X390" s="95"/>
      <c r="Y390" s="95"/>
      <c r="Z390" s="95"/>
    </row>
    <row r="391" ht="15.75" hidden="1" customHeight="1">
      <c r="A391" s="90"/>
      <c r="B391" s="102" t="s">
        <v>629</v>
      </c>
      <c r="C391" s="90"/>
      <c r="D391" s="91"/>
      <c r="E391" s="92" t="str">
        <f t="shared" si="2"/>
        <v/>
      </c>
      <c r="F391" s="93"/>
      <c r="G391" s="93"/>
      <c r="H391" s="91">
        <f t="shared" ref="H391:I391" si="323">+N($E391)*N(F391)</f>
        <v>0</v>
      </c>
      <c r="I391" s="91">
        <f t="shared" si="323"/>
        <v>0</v>
      </c>
      <c r="J391" s="91">
        <f t="shared" si="4"/>
        <v>0</v>
      </c>
      <c r="K391" s="93"/>
      <c r="L391" s="94"/>
      <c r="M391" s="95"/>
      <c r="N391" s="95"/>
      <c r="O391" s="95"/>
      <c r="P391" s="95"/>
      <c r="Q391" s="95"/>
      <c r="R391" s="95"/>
      <c r="S391" s="95"/>
      <c r="T391" s="95"/>
      <c r="U391" s="95"/>
      <c r="V391" s="95"/>
      <c r="W391" s="95"/>
      <c r="X391" s="95"/>
      <c r="Y391" s="95"/>
      <c r="Z391" s="95"/>
    </row>
    <row r="392" ht="15.75" hidden="1" customHeight="1">
      <c r="A392" s="90"/>
      <c r="B392" s="102" t="s">
        <v>630</v>
      </c>
      <c r="C392" s="90"/>
      <c r="D392" s="91"/>
      <c r="E392" s="92" t="str">
        <f t="shared" si="2"/>
        <v/>
      </c>
      <c r="F392" s="93"/>
      <c r="G392" s="93"/>
      <c r="H392" s="91">
        <f t="shared" ref="H392:I392" si="324">+N($E392)*N(F392)</f>
        <v>0</v>
      </c>
      <c r="I392" s="91">
        <f t="shared" si="324"/>
        <v>0</v>
      </c>
      <c r="J392" s="91">
        <f t="shared" si="4"/>
        <v>0</v>
      </c>
      <c r="K392" s="93"/>
      <c r="L392" s="94"/>
      <c r="M392" s="95"/>
      <c r="N392" s="95"/>
      <c r="O392" s="95"/>
      <c r="P392" s="95"/>
      <c r="Q392" s="95"/>
      <c r="R392" s="95"/>
      <c r="S392" s="95"/>
      <c r="T392" s="95"/>
      <c r="U392" s="95"/>
      <c r="V392" s="95"/>
      <c r="W392" s="95"/>
      <c r="X392" s="95"/>
      <c r="Y392" s="95"/>
      <c r="Z392" s="95"/>
    </row>
    <row r="393" ht="15.75" hidden="1" customHeight="1">
      <c r="A393" s="90"/>
      <c r="B393" s="102" t="s">
        <v>631</v>
      </c>
      <c r="C393" s="90"/>
      <c r="D393" s="91"/>
      <c r="E393" s="92" t="str">
        <f t="shared" si="2"/>
        <v/>
      </c>
      <c r="F393" s="93"/>
      <c r="G393" s="93"/>
      <c r="H393" s="91">
        <f t="shared" ref="H393:I393" si="325">+N($E393)*N(F393)</f>
        <v>0</v>
      </c>
      <c r="I393" s="91">
        <f t="shared" si="325"/>
        <v>0</v>
      </c>
      <c r="J393" s="91">
        <f t="shared" si="4"/>
        <v>0</v>
      </c>
      <c r="K393" s="93"/>
      <c r="L393" s="94"/>
      <c r="M393" s="95"/>
      <c r="N393" s="95"/>
      <c r="O393" s="95"/>
      <c r="P393" s="95"/>
      <c r="Q393" s="95"/>
      <c r="R393" s="95"/>
      <c r="S393" s="95"/>
      <c r="T393" s="95"/>
      <c r="U393" s="95"/>
      <c r="V393" s="95"/>
      <c r="W393" s="95"/>
      <c r="X393" s="95"/>
      <c r="Y393" s="95"/>
      <c r="Z393" s="95"/>
    </row>
    <row r="394" ht="15.75" hidden="1" customHeight="1">
      <c r="A394" s="90"/>
      <c r="B394" s="102"/>
      <c r="C394" s="90"/>
      <c r="D394" s="91"/>
      <c r="E394" s="92" t="str">
        <f t="shared" si="2"/>
        <v/>
      </c>
      <c r="F394" s="93"/>
      <c r="G394" s="93"/>
      <c r="H394" s="91">
        <f t="shared" ref="H394:I394" si="326">+N($E394)*N(F394)</f>
        <v>0</v>
      </c>
      <c r="I394" s="91">
        <f t="shared" si="326"/>
        <v>0</v>
      </c>
      <c r="J394" s="91">
        <f t="shared" si="4"/>
        <v>0</v>
      </c>
      <c r="K394" s="93"/>
      <c r="L394" s="94"/>
      <c r="M394" s="95"/>
      <c r="N394" s="95"/>
      <c r="O394" s="95"/>
      <c r="P394" s="95"/>
      <c r="Q394" s="95"/>
      <c r="R394" s="95"/>
      <c r="S394" s="95"/>
      <c r="T394" s="95"/>
      <c r="U394" s="95"/>
      <c r="V394" s="95"/>
      <c r="W394" s="95"/>
      <c r="X394" s="95"/>
      <c r="Y394" s="95"/>
      <c r="Z394" s="95"/>
    </row>
    <row r="395" ht="15.75" hidden="1" customHeight="1">
      <c r="A395" s="103" t="s">
        <v>103</v>
      </c>
      <c r="B395" s="88" t="s">
        <v>632</v>
      </c>
      <c r="C395" s="90"/>
      <c r="D395" s="91"/>
      <c r="E395" s="92" t="str">
        <f t="shared" si="2"/>
        <v/>
      </c>
      <c r="F395" s="93"/>
      <c r="G395" s="93"/>
      <c r="H395" s="91">
        <f t="shared" ref="H395:I395" si="327">+N($E395)*N(F395)</f>
        <v>0</v>
      </c>
      <c r="I395" s="91">
        <f t="shared" si="327"/>
        <v>0</v>
      </c>
      <c r="J395" s="91">
        <f t="shared" si="4"/>
        <v>0</v>
      </c>
      <c r="K395" s="93"/>
      <c r="L395" s="94"/>
      <c r="M395" s="95"/>
      <c r="N395" s="95"/>
      <c r="O395" s="95"/>
      <c r="P395" s="95"/>
      <c r="Q395" s="95"/>
      <c r="R395" s="95"/>
      <c r="S395" s="95"/>
      <c r="T395" s="95"/>
      <c r="U395" s="95"/>
      <c r="V395" s="95"/>
      <c r="W395" s="95"/>
      <c r="X395" s="95"/>
      <c r="Y395" s="95"/>
      <c r="Z395" s="95"/>
    </row>
    <row r="396" ht="15.75" hidden="1" customHeight="1">
      <c r="A396" s="90">
        <v>3.1</v>
      </c>
      <c r="B396" s="112" t="s">
        <v>633</v>
      </c>
      <c r="C396" s="90"/>
      <c r="D396" s="91"/>
      <c r="E396" s="92" t="str">
        <f t="shared" si="2"/>
        <v/>
      </c>
      <c r="F396" s="93"/>
      <c r="G396" s="93"/>
      <c r="H396" s="91">
        <f t="shared" ref="H396:I396" si="328">+N($E396)*N(F396)</f>
        <v>0</v>
      </c>
      <c r="I396" s="91">
        <f t="shared" si="328"/>
        <v>0</v>
      </c>
      <c r="J396" s="91">
        <f t="shared" si="4"/>
        <v>0</v>
      </c>
      <c r="K396" s="93"/>
      <c r="L396" s="94"/>
      <c r="M396" s="95"/>
      <c r="N396" s="95"/>
      <c r="O396" s="95"/>
      <c r="P396" s="95"/>
      <c r="Q396" s="95"/>
      <c r="R396" s="95"/>
      <c r="S396" s="95"/>
      <c r="T396" s="95"/>
      <c r="U396" s="95"/>
      <c r="V396" s="95"/>
      <c r="W396" s="95"/>
      <c r="X396" s="95"/>
      <c r="Y396" s="95"/>
      <c r="Z396" s="95"/>
    </row>
    <row r="397" ht="15.75" hidden="1" customHeight="1">
      <c r="A397" s="90"/>
      <c r="B397" s="112" t="s">
        <v>634</v>
      </c>
      <c r="C397" s="90"/>
      <c r="D397" s="91"/>
      <c r="E397" s="92" t="str">
        <f t="shared" si="2"/>
        <v/>
      </c>
      <c r="F397" s="93"/>
      <c r="G397" s="93"/>
      <c r="H397" s="91">
        <f t="shared" ref="H397:I397" si="329">+N($E397)*N(F397)</f>
        <v>0</v>
      </c>
      <c r="I397" s="91">
        <f t="shared" si="329"/>
        <v>0</v>
      </c>
      <c r="J397" s="91">
        <f t="shared" si="4"/>
        <v>0</v>
      </c>
      <c r="K397" s="93"/>
      <c r="L397" s="94"/>
      <c r="M397" s="95"/>
      <c r="N397" s="95"/>
      <c r="O397" s="95"/>
      <c r="P397" s="95"/>
      <c r="Q397" s="95"/>
      <c r="R397" s="95"/>
      <c r="S397" s="95"/>
      <c r="T397" s="95"/>
      <c r="U397" s="95"/>
      <c r="V397" s="95"/>
      <c r="W397" s="95"/>
      <c r="X397" s="95"/>
      <c r="Y397" s="95"/>
      <c r="Z397" s="95"/>
    </row>
    <row r="398" ht="15.75" hidden="1" customHeight="1">
      <c r="A398" s="90"/>
      <c r="B398" s="112" t="s">
        <v>635</v>
      </c>
      <c r="C398" s="90" t="s">
        <v>503</v>
      </c>
      <c r="D398" s="91" t="s">
        <v>506</v>
      </c>
      <c r="E398" s="92" t="str">
        <f t="shared" si="2"/>
        <v>RO</v>
      </c>
      <c r="F398" s="93"/>
      <c r="G398" s="93"/>
      <c r="H398" s="91">
        <f t="shared" ref="H398:I398" si="330">+N($E398)*N(F398)</f>
        <v>0</v>
      </c>
      <c r="I398" s="91">
        <f t="shared" si="330"/>
        <v>0</v>
      </c>
      <c r="J398" s="91">
        <f t="shared" si="4"/>
        <v>0</v>
      </c>
      <c r="K398" s="93"/>
      <c r="L398" s="94"/>
      <c r="M398" s="95"/>
      <c r="N398" s="95"/>
      <c r="O398" s="95"/>
      <c r="P398" s="95"/>
      <c r="Q398" s="95"/>
      <c r="R398" s="95"/>
      <c r="S398" s="95"/>
      <c r="T398" s="95"/>
      <c r="U398" s="95"/>
      <c r="V398" s="95"/>
      <c r="W398" s="95"/>
      <c r="X398" s="95"/>
      <c r="Y398" s="95"/>
      <c r="Z398" s="95"/>
    </row>
    <row r="399" ht="15.75" hidden="1" customHeight="1">
      <c r="A399" s="90"/>
      <c r="B399" s="102"/>
      <c r="C399" s="90"/>
      <c r="D399" s="91"/>
      <c r="E399" s="92" t="str">
        <f t="shared" si="2"/>
        <v/>
      </c>
      <c r="F399" s="93"/>
      <c r="G399" s="93"/>
      <c r="H399" s="91">
        <f t="shared" ref="H399:I399" si="331">+N($E399)*N(F399)</f>
        <v>0</v>
      </c>
      <c r="I399" s="91">
        <f t="shared" si="331"/>
        <v>0</v>
      </c>
      <c r="J399" s="91">
        <f t="shared" si="4"/>
        <v>0</v>
      </c>
      <c r="K399" s="93"/>
      <c r="L399" s="94"/>
      <c r="M399" s="95"/>
      <c r="N399" s="95"/>
      <c r="O399" s="95"/>
      <c r="P399" s="95"/>
      <c r="Q399" s="95"/>
      <c r="R399" s="95"/>
      <c r="S399" s="95"/>
      <c r="T399" s="95"/>
      <c r="U399" s="95"/>
      <c r="V399" s="95"/>
      <c r="W399" s="95"/>
      <c r="X399" s="95"/>
      <c r="Y399" s="95"/>
      <c r="Z399" s="95"/>
    </row>
    <row r="400" ht="15.75" hidden="1" customHeight="1">
      <c r="A400" s="90">
        <f>A396+0.1</f>
        <v>3.2</v>
      </c>
      <c r="B400" s="112" t="s">
        <v>636</v>
      </c>
      <c r="C400" s="90"/>
      <c r="D400" s="91"/>
      <c r="E400" s="92" t="str">
        <f t="shared" si="2"/>
        <v/>
      </c>
      <c r="F400" s="93"/>
      <c r="G400" s="93"/>
      <c r="H400" s="91">
        <f t="shared" ref="H400:I400" si="332">+N($E400)*N(F400)</f>
        <v>0</v>
      </c>
      <c r="I400" s="91">
        <f t="shared" si="332"/>
        <v>0</v>
      </c>
      <c r="J400" s="91">
        <f t="shared" si="4"/>
        <v>0</v>
      </c>
      <c r="K400" s="93"/>
      <c r="L400" s="94"/>
      <c r="M400" s="95"/>
      <c r="N400" s="95"/>
      <c r="O400" s="95"/>
      <c r="P400" s="95"/>
      <c r="Q400" s="95"/>
      <c r="R400" s="95"/>
      <c r="S400" s="95"/>
      <c r="T400" s="95"/>
      <c r="U400" s="95"/>
      <c r="V400" s="95"/>
      <c r="W400" s="95"/>
      <c r="X400" s="95"/>
      <c r="Y400" s="95"/>
      <c r="Z400" s="95"/>
    </row>
    <row r="401" ht="15.75" hidden="1" customHeight="1">
      <c r="A401" s="90"/>
      <c r="B401" s="112" t="s">
        <v>637</v>
      </c>
      <c r="C401" s="90"/>
      <c r="D401" s="91"/>
      <c r="E401" s="92" t="str">
        <f t="shared" si="2"/>
        <v/>
      </c>
      <c r="F401" s="93"/>
      <c r="G401" s="93"/>
      <c r="H401" s="91">
        <f t="shared" ref="H401:I401" si="333">+N($E401)*N(F401)</f>
        <v>0</v>
      </c>
      <c r="I401" s="91">
        <f t="shared" si="333"/>
        <v>0</v>
      </c>
      <c r="J401" s="91">
        <f t="shared" si="4"/>
        <v>0</v>
      </c>
      <c r="K401" s="93"/>
      <c r="L401" s="94"/>
      <c r="M401" s="95"/>
      <c r="N401" s="95"/>
      <c r="O401" s="95"/>
      <c r="P401" s="95"/>
      <c r="Q401" s="95"/>
      <c r="R401" s="95"/>
      <c r="S401" s="95"/>
      <c r="T401" s="95"/>
      <c r="U401" s="95"/>
      <c r="V401" s="95"/>
      <c r="W401" s="95"/>
      <c r="X401" s="95"/>
      <c r="Y401" s="95"/>
      <c r="Z401" s="95"/>
    </row>
    <row r="402" ht="15.75" hidden="1" customHeight="1">
      <c r="A402" s="90"/>
      <c r="B402" s="112" t="s">
        <v>638</v>
      </c>
      <c r="C402" s="90"/>
      <c r="D402" s="91"/>
      <c r="E402" s="92" t="str">
        <f t="shared" si="2"/>
        <v/>
      </c>
      <c r="F402" s="93"/>
      <c r="G402" s="93"/>
      <c r="H402" s="91">
        <f t="shared" ref="H402:I402" si="334">+N($E402)*N(F402)</f>
        <v>0</v>
      </c>
      <c r="I402" s="91">
        <f t="shared" si="334"/>
        <v>0</v>
      </c>
      <c r="J402" s="91">
        <f t="shared" si="4"/>
        <v>0</v>
      </c>
      <c r="K402" s="93"/>
      <c r="L402" s="94"/>
      <c r="M402" s="95"/>
      <c r="N402" s="95"/>
      <c r="O402" s="95"/>
      <c r="P402" s="95"/>
      <c r="Q402" s="95"/>
      <c r="R402" s="95"/>
      <c r="S402" s="95"/>
      <c r="T402" s="95"/>
      <c r="U402" s="95"/>
      <c r="V402" s="95"/>
      <c r="W402" s="95"/>
      <c r="X402" s="95"/>
      <c r="Y402" s="95"/>
      <c r="Z402" s="95"/>
    </row>
    <row r="403" ht="15.75" customHeight="1">
      <c r="A403" s="90"/>
      <c r="B403" s="112" t="s">
        <v>639</v>
      </c>
      <c r="C403" s="90" t="s">
        <v>503</v>
      </c>
      <c r="D403" s="91">
        <v>2.0</v>
      </c>
      <c r="E403" s="92">
        <f t="shared" si="2"/>
        <v>2</v>
      </c>
      <c r="F403" s="105">
        <v>14116.0</v>
      </c>
      <c r="G403" s="105">
        <v>1122.0</v>
      </c>
      <c r="H403" s="91">
        <f t="shared" ref="H403:I403" si="335">+N($E403)*N(F403)</f>
        <v>28232</v>
      </c>
      <c r="I403" s="91">
        <f t="shared" si="335"/>
        <v>2244</v>
      </c>
      <c r="J403" s="91">
        <f t="shared" si="4"/>
        <v>30476</v>
      </c>
      <c r="K403" s="93"/>
      <c r="L403" s="106"/>
      <c r="M403" s="95"/>
      <c r="N403" s="95"/>
      <c r="O403" s="95"/>
      <c r="P403" s="95"/>
      <c r="Q403" s="95"/>
      <c r="R403" s="95"/>
      <c r="S403" s="95"/>
      <c r="T403" s="95"/>
      <c r="U403" s="95"/>
      <c r="V403" s="95"/>
      <c r="W403" s="95"/>
      <c r="X403" s="95"/>
      <c r="Y403" s="95"/>
      <c r="Z403" s="95"/>
    </row>
    <row r="404" ht="15.75" hidden="1" customHeight="1">
      <c r="A404" s="90"/>
      <c r="B404" s="102"/>
      <c r="C404" s="90"/>
      <c r="D404" s="91"/>
      <c r="E404" s="92" t="str">
        <f t="shared" si="2"/>
        <v/>
      </c>
      <c r="F404" s="91"/>
      <c r="G404" s="91"/>
      <c r="H404" s="91">
        <f t="shared" ref="H404:I404" si="336">+N($E404)*N(F404)</f>
        <v>0</v>
      </c>
      <c r="I404" s="91">
        <f t="shared" si="336"/>
        <v>0</v>
      </c>
      <c r="J404" s="91">
        <f t="shared" si="4"/>
        <v>0</v>
      </c>
      <c r="K404" s="93"/>
      <c r="L404" s="94"/>
      <c r="M404" s="95"/>
      <c r="N404" s="95"/>
      <c r="O404" s="95"/>
      <c r="P404" s="95"/>
      <c r="Q404" s="95"/>
      <c r="R404" s="95"/>
      <c r="S404" s="95"/>
      <c r="T404" s="95"/>
      <c r="U404" s="95"/>
      <c r="V404" s="95"/>
      <c r="W404" s="95"/>
      <c r="X404" s="95"/>
      <c r="Y404" s="95"/>
      <c r="Z404" s="95"/>
    </row>
    <row r="405" ht="15.75" hidden="1" customHeight="1">
      <c r="A405" s="90">
        <f>A400+0.1</f>
        <v>3.3</v>
      </c>
      <c r="B405" s="112" t="s">
        <v>640</v>
      </c>
      <c r="C405" s="90"/>
      <c r="D405" s="91"/>
      <c r="E405" s="92" t="str">
        <f t="shared" si="2"/>
        <v/>
      </c>
      <c r="F405" s="91"/>
      <c r="G405" s="91"/>
      <c r="H405" s="91">
        <f t="shared" ref="H405:I405" si="337">+N($E405)*N(F405)</f>
        <v>0</v>
      </c>
      <c r="I405" s="91">
        <f t="shared" si="337"/>
        <v>0</v>
      </c>
      <c r="J405" s="91">
        <f t="shared" si="4"/>
        <v>0</v>
      </c>
      <c r="K405" s="93"/>
      <c r="L405" s="94"/>
      <c r="M405" s="95"/>
      <c r="N405" s="95"/>
      <c r="O405" s="95"/>
      <c r="P405" s="95"/>
      <c r="Q405" s="95"/>
      <c r="R405" s="95"/>
      <c r="S405" s="95"/>
      <c r="T405" s="95"/>
      <c r="U405" s="95"/>
      <c r="V405" s="95"/>
      <c r="W405" s="95"/>
      <c r="X405" s="95"/>
      <c r="Y405" s="95"/>
      <c r="Z405" s="95"/>
    </row>
    <row r="406" ht="15.75" hidden="1" customHeight="1">
      <c r="A406" s="90"/>
      <c r="B406" s="112" t="s">
        <v>637</v>
      </c>
      <c r="C406" s="90"/>
      <c r="D406" s="91"/>
      <c r="E406" s="92" t="str">
        <f t="shared" si="2"/>
        <v/>
      </c>
      <c r="F406" s="91"/>
      <c r="G406" s="91"/>
      <c r="H406" s="91">
        <f t="shared" ref="H406:I406" si="338">+N($E406)*N(F406)</f>
        <v>0</v>
      </c>
      <c r="I406" s="91">
        <f t="shared" si="338"/>
        <v>0</v>
      </c>
      <c r="J406" s="91">
        <f t="shared" si="4"/>
        <v>0</v>
      </c>
      <c r="K406" s="93"/>
      <c r="L406" s="94"/>
      <c r="M406" s="95"/>
      <c r="N406" s="95"/>
      <c r="O406" s="95"/>
      <c r="P406" s="95"/>
      <c r="Q406" s="95"/>
      <c r="R406" s="95"/>
      <c r="S406" s="95"/>
      <c r="T406" s="95"/>
      <c r="U406" s="95"/>
      <c r="V406" s="95"/>
      <c r="W406" s="95"/>
      <c r="X406" s="95"/>
      <c r="Y406" s="95"/>
      <c r="Z406" s="95"/>
    </row>
    <row r="407" ht="15.75" hidden="1" customHeight="1">
      <c r="A407" s="90"/>
      <c r="B407" s="112" t="s">
        <v>641</v>
      </c>
      <c r="C407" s="90"/>
      <c r="D407" s="91"/>
      <c r="E407" s="92" t="str">
        <f t="shared" si="2"/>
        <v/>
      </c>
      <c r="F407" s="91"/>
      <c r="G407" s="91"/>
      <c r="H407" s="91">
        <f t="shared" ref="H407:I407" si="339">+N($E407)*N(F407)</f>
        <v>0</v>
      </c>
      <c r="I407" s="91">
        <f t="shared" si="339"/>
        <v>0</v>
      </c>
      <c r="J407" s="91">
        <f t="shared" si="4"/>
        <v>0</v>
      </c>
      <c r="K407" s="93"/>
      <c r="L407" s="94"/>
      <c r="M407" s="95"/>
      <c r="N407" s="95"/>
      <c r="O407" s="95"/>
      <c r="P407" s="95"/>
      <c r="Q407" s="95"/>
      <c r="R407" s="95"/>
      <c r="S407" s="95"/>
      <c r="T407" s="95"/>
      <c r="U407" s="95"/>
      <c r="V407" s="95"/>
      <c r="W407" s="95"/>
      <c r="X407" s="95"/>
      <c r="Y407" s="95"/>
      <c r="Z407" s="95"/>
    </row>
    <row r="408" ht="15.75" hidden="1" customHeight="1">
      <c r="A408" s="90"/>
      <c r="B408" s="112" t="s">
        <v>642</v>
      </c>
      <c r="C408" s="90" t="s">
        <v>503</v>
      </c>
      <c r="D408" s="91" t="s">
        <v>506</v>
      </c>
      <c r="E408" s="92" t="str">
        <f t="shared" si="2"/>
        <v>RO</v>
      </c>
      <c r="F408" s="93"/>
      <c r="G408" s="93"/>
      <c r="H408" s="91">
        <f t="shared" ref="H408:I408" si="340">+N($E408)*N(F408)</f>
        <v>0</v>
      </c>
      <c r="I408" s="91">
        <f t="shared" si="340"/>
        <v>0</v>
      </c>
      <c r="J408" s="91">
        <f t="shared" si="4"/>
        <v>0</v>
      </c>
      <c r="K408" s="93"/>
      <c r="L408" s="94"/>
      <c r="M408" s="95"/>
      <c r="N408" s="95"/>
      <c r="O408" s="95"/>
      <c r="P408" s="95"/>
      <c r="Q408" s="95"/>
      <c r="R408" s="95"/>
      <c r="S408" s="95"/>
      <c r="T408" s="95"/>
      <c r="U408" s="95"/>
      <c r="V408" s="95"/>
      <c r="W408" s="95"/>
      <c r="X408" s="95"/>
      <c r="Y408" s="95"/>
      <c r="Z408" s="95"/>
    </row>
    <row r="409" ht="15.75" hidden="1" customHeight="1">
      <c r="A409" s="90"/>
      <c r="B409" s="102"/>
      <c r="C409" s="90"/>
      <c r="D409" s="91"/>
      <c r="E409" s="92" t="str">
        <f t="shared" si="2"/>
        <v/>
      </c>
      <c r="F409" s="93"/>
      <c r="G409" s="93"/>
      <c r="H409" s="91">
        <f t="shared" ref="H409:I409" si="341">+N($E409)*N(F409)</f>
        <v>0</v>
      </c>
      <c r="I409" s="91">
        <f t="shared" si="341"/>
        <v>0</v>
      </c>
      <c r="J409" s="91">
        <f t="shared" si="4"/>
        <v>0</v>
      </c>
      <c r="K409" s="93"/>
      <c r="L409" s="94"/>
      <c r="M409" s="95"/>
      <c r="N409" s="95"/>
      <c r="O409" s="95"/>
      <c r="P409" s="95"/>
      <c r="Q409" s="95"/>
      <c r="R409" s="95"/>
      <c r="S409" s="95"/>
      <c r="T409" s="95"/>
      <c r="U409" s="95"/>
      <c r="V409" s="95"/>
      <c r="W409" s="95"/>
      <c r="X409" s="95"/>
      <c r="Y409" s="95"/>
      <c r="Z409" s="95"/>
    </row>
    <row r="410" ht="15.75" hidden="1" customHeight="1">
      <c r="A410" s="90">
        <f>A405+0.1</f>
        <v>3.4</v>
      </c>
      <c r="B410" s="112" t="s">
        <v>643</v>
      </c>
      <c r="C410" s="90"/>
      <c r="D410" s="91"/>
      <c r="E410" s="92" t="str">
        <f t="shared" si="2"/>
        <v/>
      </c>
      <c r="F410" s="93"/>
      <c r="G410" s="93"/>
      <c r="H410" s="91">
        <f t="shared" ref="H410:I410" si="342">+N($E410)*N(F410)</f>
        <v>0</v>
      </c>
      <c r="I410" s="91">
        <f t="shared" si="342"/>
        <v>0</v>
      </c>
      <c r="J410" s="91">
        <f t="shared" si="4"/>
        <v>0</v>
      </c>
      <c r="K410" s="93"/>
      <c r="L410" s="94"/>
      <c r="M410" s="95"/>
      <c r="N410" s="95"/>
      <c r="O410" s="95"/>
      <c r="P410" s="95"/>
      <c r="Q410" s="95"/>
      <c r="R410" s="95"/>
      <c r="S410" s="95"/>
      <c r="T410" s="95"/>
      <c r="U410" s="95"/>
      <c r="V410" s="95"/>
      <c r="W410" s="95"/>
      <c r="X410" s="95"/>
      <c r="Y410" s="95"/>
      <c r="Z410" s="95"/>
    </row>
    <row r="411" ht="15.75" hidden="1" customHeight="1">
      <c r="A411" s="90"/>
      <c r="B411" s="112" t="s">
        <v>637</v>
      </c>
      <c r="C411" s="90"/>
      <c r="D411" s="91"/>
      <c r="E411" s="92" t="str">
        <f t="shared" si="2"/>
        <v/>
      </c>
      <c r="F411" s="93"/>
      <c r="G411" s="93"/>
      <c r="H411" s="91">
        <f t="shared" ref="H411:I411" si="343">+N($E411)*N(F411)</f>
        <v>0</v>
      </c>
      <c r="I411" s="91">
        <f t="shared" si="343"/>
        <v>0</v>
      </c>
      <c r="J411" s="91">
        <f t="shared" si="4"/>
        <v>0</v>
      </c>
      <c r="K411" s="93"/>
      <c r="L411" s="94"/>
      <c r="M411" s="95"/>
      <c r="N411" s="95"/>
      <c r="O411" s="95"/>
      <c r="P411" s="95"/>
      <c r="Q411" s="95"/>
      <c r="R411" s="95"/>
      <c r="S411" s="95"/>
      <c r="T411" s="95"/>
      <c r="U411" s="95"/>
      <c r="V411" s="95"/>
      <c r="W411" s="95"/>
      <c r="X411" s="95"/>
      <c r="Y411" s="95"/>
      <c r="Z411" s="95"/>
    </row>
    <row r="412" ht="15.75" hidden="1" customHeight="1">
      <c r="A412" s="90"/>
      <c r="B412" s="112" t="s">
        <v>641</v>
      </c>
      <c r="C412" s="90"/>
      <c r="D412" s="91"/>
      <c r="E412" s="92" t="str">
        <f t="shared" si="2"/>
        <v/>
      </c>
      <c r="F412" s="93"/>
      <c r="G412" s="93"/>
      <c r="H412" s="91">
        <f t="shared" ref="H412:I412" si="344">+N($E412)*N(F412)</f>
        <v>0</v>
      </c>
      <c r="I412" s="91">
        <f t="shared" si="344"/>
        <v>0</v>
      </c>
      <c r="J412" s="91">
        <f t="shared" si="4"/>
        <v>0</v>
      </c>
      <c r="K412" s="93"/>
      <c r="L412" s="94"/>
      <c r="M412" s="95"/>
      <c r="N412" s="95"/>
      <c r="O412" s="95"/>
      <c r="P412" s="95"/>
      <c r="Q412" s="95"/>
      <c r="R412" s="95"/>
      <c r="S412" s="95"/>
      <c r="T412" s="95"/>
      <c r="U412" s="95"/>
      <c r="V412" s="95"/>
      <c r="W412" s="95"/>
      <c r="X412" s="95"/>
      <c r="Y412" s="95"/>
      <c r="Z412" s="95"/>
    </row>
    <row r="413" ht="15.75" hidden="1" customHeight="1">
      <c r="A413" s="90"/>
      <c r="B413" s="112" t="s">
        <v>644</v>
      </c>
      <c r="C413" s="90" t="s">
        <v>503</v>
      </c>
      <c r="D413" s="91" t="s">
        <v>506</v>
      </c>
      <c r="E413" s="92" t="str">
        <f t="shared" si="2"/>
        <v>RO</v>
      </c>
      <c r="F413" s="93"/>
      <c r="G413" s="93"/>
      <c r="H413" s="91">
        <f t="shared" ref="H413:I413" si="345">+N($E413)*N(F413)</f>
        <v>0</v>
      </c>
      <c r="I413" s="91">
        <f t="shared" si="345"/>
        <v>0</v>
      </c>
      <c r="J413" s="91">
        <f t="shared" si="4"/>
        <v>0</v>
      </c>
      <c r="K413" s="93"/>
      <c r="L413" s="94"/>
      <c r="M413" s="95"/>
      <c r="N413" s="95"/>
      <c r="O413" s="95"/>
      <c r="P413" s="95"/>
      <c r="Q413" s="95"/>
      <c r="R413" s="95"/>
      <c r="S413" s="95"/>
      <c r="T413" s="95"/>
      <c r="U413" s="95"/>
      <c r="V413" s="95"/>
      <c r="W413" s="95"/>
      <c r="X413" s="95"/>
      <c r="Y413" s="95"/>
      <c r="Z413" s="95"/>
    </row>
    <row r="414" ht="15.75" hidden="1" customHeight="1">
      <c r="A414" s="90"/>
      <c r="B414" s="102"/>
      <c r="C414" s="90"/>
      <c r="D414" s="91"/>
      <c r="E414" s="92" t="str">
        <f t="shared" si="2"/>
        <v/>
      </c>
      <c r="F414" s="93"/>
      <c r="G414" s="93"/>
      <c r="H414" s="91">
        <f t="shared" ref="H414:I414" si="346">+N($E414)*N(F414)</f>
        <v>0</v>
      </c>
      <c r="I414" s="91">
        <f t="shared" si="346"/>
        <v>0</v>
      </c>
      <c r="J414" s="91">
        <f t="shared" si="4"/>
        <v>0</v>
      </c>
      <c r="K414" s="93"/>
      <c r="L414" s="94"/>
      <c r="M414" s="95"/>
      <c r="N414" s="95"/>
      <c r="O414" s="95"/>
      <c r="P414" s="95"/>
      <c r="Q414" s="95"/>
      <c r="R414" s="95"/>
      <c r="S414" s="95"/>
      <c r="T414" s="95"/>
      <c r="U414" s="95"/>
      <c r="V414" s="95"/>
      <c r="W414" s="95"/>
      <c r="X414" s="95"/>
      <c r="Y414" s="95"/>
      <c r="Z414" s="95"/>
    </row>
    <row r="415" ht="15.75" hidden="1" customHeight="1">
      <c r="A415" s="90">
        <f>A410+0.1</f>
        <v>3.5</v>
      </c>
      <c r="B415" s="112" t="s">
        <v>645</v>
      </c>
      <c r="C415" s="90"/>
      <c r="D415" s="91"/>
      <c r="E415" s="92" t="str">
        <f t="shared" si="2"/>
        <v/>
      </c>
      <c r="F415" s="93"/>
      <c r="G415" s="93"/>
      <c r="H415" s="91">
        <f t="shared" ref="H415:I415" si="347">+N($E415)*N(F415)</f>
        <v>0</v>
      </c>
      <c r="I415" s="91">
        <f t="shared" si="347"/>
        <v>0</v>
      </c>
      <c r="J415" s="91">
        <f t="shared" si="4"/>
        <v>0</v>
      </c>
      <c r="K415" s="93"/>
      <c r="L415" s="94"/>
      <c r="M415" s="95"/>
      <c r="N415" s="95"/>
      <c r="O415" s="95"/>
      <c r="P415" s="95"/>
      <c r="Q415" s="95"/>
      <c r="R415" s="95"/>
      <c r="S415" s="95"/>
      <c r="T415" s="95"/>
      <c r="U415" s="95"/>
      <c r="V415" s="95"/>
      <c r="W415" s="95"/>
      <c r="X415" s="95"/>
      <c r="Y415" s="95"/>
      <c r="Z415" s="95"/>
    </row>
    <row r="416" ht="15.75" hidden="1" customHeight="1">
      <c r="A416" s="90"/>
      <c r="B416" s="112" t="s">
        <v>637</v>
      </c>
      <c r="C416" s="90"/>
      <c r="D416" s="91"/>
      <c r="E416" s="92" t="str">
        <f t="shared" si="2"/>
        <v/>
      </c>
      <c r="F416" s="93"/>
      <c r="G416" s="93"/>
      <c r="H416" s="91">
        <f t="shared" ref="H416:I416" si="348">+N($E416)*N(F416)</f>
        <v>0</v>
      </c>
      <c r="I416" s="91">
        <f t="shared" si="348"/>
        <v>0</v>
      </c>
      <c r="J416" s="91">
        <f t="shared" si="4"/>
        <v>0</v>
      </c>
      <c r="K416" s="93"/>
      <c r="L416" s="94"/>
      <c r="M416" s="95"/>
      <c r="N416" s="95"/>
      <c r="O416" s="95"/>
      <c r="P416" s="95"/>
      <c r="Q416" s="95"/>
      <c r="R416" s="95"/>
      <c r="S416" s="95"/>
      <c r="T416" s="95"/>
      <c r="U416" s="95"/>
      <c r="V416" s="95"/>
      <c r="W416" s="95"/>
      <c r="X416" s="95"/>
      <c r="Y416" s="95"/>
      <c r="Z416" s="95"/>
    </row>
    <row r="417" ht="15.75" hidden="1" customHeight="1">
      <c r="A417" s="90"/>
      <c r="B417" s="112" t="s">
        <v>638</v>
      </c>
      <c r="C417" s="90"/>
      <c r="D417" s="91"/>
      <c r="E417" s="92" t="str">
        <f t="shared" si="2"/>
        <v/>
      </c>
      <c r="F417" s="93"/>
      <c r="G417" s="93"/>
      <c r="H417" s="91">
        <f t="shared" ref="H417:I417" si="349">+N($E417)*N(F417)</f>
        <v>0</v>
      </c>
      <c r="I417" s="91">
        <f t="shared" si="349"/>
        <v>0</v>
      </c>
      <c r="J417" s="91">
        <f t="shared" si="4"/>
        <v>0</v>
      </c>
      <c r="K417" s="93"/>
      <c r="L417" s="94"/>
      <c r="M417" s="95"/>
      <c r="N417" s="95"/>
      <c r="O417" s="95"/>
      <c r="P417" s="95"/>
      <c r="Q417" s="95"/>
      <c r="R417" s="95"/>
      <c r="S417" s="95"/>
      <c r="T417" s="95"/>
      <c r="U417" s="95"/>
      <c r="V417" s="95"/>
      <c r="W417" s="95"/>
      <c r="X417" s="95"/>
      <c r="Y417" s="95"/>
      <c r="Z417" s="95"/>
    </row>
    <row r="418" ht="15.75" hidden="1" customHeight="1">
      <c r="A418" s="90"/>
      <c r="B418" s="112" t="s">
        <v>646</v>
      </c>
      <c r="C418" s="90" t="s">
        <v>503</v>
      </c>
      <c r="D418" s="91" t="s">
        <v>506</v>
      </c>
      <c r="E418" s="92" t="str">
        <f t="shared" si="2"/>
        <v>RO</v>
      </c>
      <c r="F418" s="93"/>
      <c r="G418" s="93"/>
      <c r="H418" s="91">
        <f t="shared" ref="H418:I418" si="350">+N($E418)*N(F418)</f>
        <v>0</v>
      </c>
      <c r="I418" s="91">
        <f t="shared" si="350"/>
        <v>0</v>
      </c>
      <c r="J418" s="91">
        <f t="shared" si="4"/>
        <v>0</v>
      </c>
      <c r="K418" s="93"/>
      <c r="L418" s="94"/>
      <c r="M418" s="95"/>
      <c r="N418" s="95"/>
      <c r="O418" s="95"/>
      <c r="P418" s="95"/>
      <c r="Q418" s="95"/>
      <c r="R418" s="95"/>
      <c r="S418" s="95"/>
      <c r="T418" s="95"/>
      <c r="U418" s="95"/>
      <c r="V418" s="95"/>
      <c r="W418" s="95"/>
      <c r="X418" s="95"/>
      <c r="Y418" s="95"/>
      <c r="Z418" s="95"/>
    </row>
    <row r="419" ht="15.75" hidden="1" customHeight="1">
      <c r="A419" s="90"/>
      <c r="B419" s="102"/>
      <c r="C419" s="90"/>
      <c r="D419" s="91"/>
      <c r="E419" s="92" t="str">
        <f t="shared" si="2"/>
        <v/>
      </c>
      <c r="F419" s="93"/>
      <c r="G419" s="93"/>
      <c r="H419" s="91">
        <f t="shared" ref="H419:I419" si="351">+N($E419)*N(F419)</f>
        <v>0</v>
      </c>
      <c r="I419" s="91">
        <f t="shared" si="351"/>
        <v>0</v>
      </c>
      <c r="J419" s="91">
        <f t="shared" si="4"/>
        <v>0</v>
      </c>
      <c r="K419" s="93"/>
      <c r="L419" s="94"/>
      <c r="M419" s="95"/>
      <c r="N419" s="95"/>
      <c r="O419" s="95"/>
      <c r="P419" s="95"/>
      <c r="Q419" s="95"/>
      <c r="R419" s="95"/>
      <c r="S419" s="95"/>
      <c r="T419" s="95"/>
      <c r="U419" s="95"/>
      <c r="V419" s="95"/>
      <c r="W419" s="95"/>
      <c r="X419" s="95"/>
      <c r="Y419" s="95"/>
      <c r="Z419" s="95"/>
    </row>
    <row r="420" ht="15.75" hidden="1" customHeight="1">
      <c r="A420" s="103" t="s">
        <v>171</v>
      </c>
      <c r="B420" s="88" t="s">
        <v>647</v>
      </c>
      <c r="C420" s="90"/>
      <c r="D420" s="91"/>
      <c r="E420" s="92" t="str">
        <f t="shared" si="2"/>
        <v/>
      </c>
      <c r="F420" s="93"/>
      <c r="G420" s="93"/>
      <c r="H420" s="91">
        <f t="shared" ref="H420:I420" si="352">+N($E420)*N(F420)</f>
        <v>0</v>
      </c>
      <c r="I420" s="91">
        <f t="shared" si="352"/>
        <v>0</v>
      </c>
      <c r="J420" s="91">
        <f t="shared" si="4"/>
        <v>0</v>
      </c>
      <c r="K420" s="93"/>
      <c r="L420" s="94"/>
      <c r="M420" s="95"/>
      <c r="N420" s="95"/>
      <c r="O420" s="95"/>
      <c r="P420" s="95"/>
      <c r="Q420" s="95"/>
      <c r="R420" s="95"/>
      <c r="S420" s="95"/>
      <c r="T420" s="95"/>
      <c r="U420" s="95"/>
      <c r="V420" s="95"/>
      <c r="W420" s="95"/>
      <c r="X420" s="95"/>
      <c r="Y420" s="95"/>
      <c r="Z420" s="95"/>
    </row>
    <row r="421" ht="15.75" hidden="1" customHeight="1">
      <c r="A421" s="90"/>
      <c r="B421" s="102"/>
      <c r="C421" s="90"/>
      <c r="D421" s="91"/>
      <c r="E421" s="92" t="str">
        <f t="shared" si="2"/>
        <v/>
      </c>
      <c r="F421" s="93"/>
      <c r="G421" s="93"/>
      <c r="H421" s="91">
        <f t="shared" ref="H421:I421" si="353">+N($E421)*N(F421)</f>
        <v>0</v>
      </c>
      <c r="I421" s="91">
        <f t="shared" si="353"/>
        <v>0</v>
      </c>
      <c r="J421" s="91">
        <f t="shared" si="4"/>
        <v>0</v>
      </c>
      <c r="K421" s="93"/>
      <c r="L421" s="94"/>
      <c r="M421" s="95"/>
      <c r="N421" s="95"/>
      <c r="O421" s="95"/>
      <c r="P421" s="95"/>
      <c r="Q421" s="95"/>
      <c r="R421" s="95"/>
      <c r="S421" s="95"/>
      <c r="T421" s="95"/>
      <c r="U421" s="95"/>
      <c r="V421" s="95"/>
      <c r="W421" s="95"/>
      <c r="X421" s="95"/>
      <c r="Y421" s="95"/>
      <c r="Z421" s="95"/>
    </row>
    <row r="422" ht="15.75" hidden="1" customHeight="1">
      <c r="A422" s="90">
        <f>A415+0.1</f>
        <v>3.6</v>
      </c>
      <c r="B422" s="104" t="s">
        <v>648</v>
      </c>
      <c r="C422" s="90"/>
      <c r="D422" s="91"/>
      <c r="E422" s="92" t="str">
        <f t="shared" si="2"/>
        <v/>
      </c>
      <c r="F422" s="93"/>
      <c r="G422" s="93"/>
      <c r="H422" s="91">
        <f t="shared" ref="H422:I422" si="354">+N($E422)*N(F422)</f>
        <v>0</v>
      </c>
      <c r="I422" s="91">
        <f t="shared" si="354"/>
        <v>0</v>
      </c>
      <c r="J422" s="91">
        <f t="shared" si="4"/>
        <v>0</v>
      </c>
      <c r="K422" s="93"/>
      <c r="L422" s="94"/>
      <c r="M422" s="95"/>
      <c r="N422" s="95"/>
      <c r="O422" s="95"/>
      <c r="P422" s="95"/>
      <c r="Q422" s="95"/>
      <c r="R422" s="95"/>
      <c r="S422" s="95"/>
      <c r="T422" s="95"/>
      <c r="U422" s="95"/>
      <c r="V422" s="95"/>
      <c r="W422" s="95"/>
      <c r="X422" s="95"/>
      <c r="Y422" s="95"/>
      <c r="Z422" s="95"/>
    </row>
    <row r="423" ht="15.75" hidden="1" customHeight="1">
      <c r="A423" s="90"/>
      <c r="B423" s="113" t="s">
        <v>649</v>
      </c>
      <c r="C423" s="90"/>
      <c r="D423" s="91"/>
      <c r="E423" s="92" t="str">
        <f t="shared" si="2"/>
        <v/>
      </c>
      <c r="F423" s="93"/>
      <c r="G423" s="93"/>
      <c r="H423" s="91">
        <f t="shared" ref="H423:I423" si="355">+N($E423)*N(F423)</f>
        <v>0</v>
      </c>
      <c r="I423" s="91">
        <f t="shared" si="355"/>
        <v>0</v>
      </c>
      <c r="J423" s="91">
        <f t="shared" si="4"/>
        <v>0</v>
      </c>
      <c r="K423" s="93"/>
      <c r="L423" s="94"/>
      <c r="M423" s="95"/>
      <c r="N423" s="95"/>
      <c r="O423" s="95"/>
      <c r="P423" s="95"/>
      <c r="Q423" s="95"/>
      <c r="R423" s="95"/>
      <c r="S423" s="95"/>
      <c r="T423" s="95"/>
      <c r="U423" s="95"/>
      <c r="V423" s="95"/>
      <c r="W423" s="95"/>
      <c r="X423" s="95"/>
      <c r="Y423" s="95"/>
      <c r="Z423" s="95"/>
    </row>
    <row r="424" ht="15.75" hidden="1" customHeight="1">
      <c r="A424" s="90"/>
      <c r="B424" s="113" t="s">
        <v>650</v>
      </c>
      <c r="C424" s="90" t="s">
        <v>503</v>
      </c>
      <c r="D424" s="91" t="s">
        <v>506</v>
      </c>
      <c r="E424" s="92" t="str">
        <f t="shared" si="2"/>
        <v>RO</v>
      </c>
      <c r="F424" s="93"/>
      <c r="G424" s="93"/>
      <c r="H424" s="91">
        <f t="shared" ref="H424:I424" si="356">+N($E424)*N(F424)</f>
        <v>0</v>
      </c>
      <c r="I424" s="91">
        <f t="shared" si="356"/>
        <v>0</v>
      </c>
      <c r="J424" s="91">
        <f t="shared" si="4"/>
        <v>0</v>
      </c>
      <c r="K424" s="93"/>
      <c r="L424" s="94"/>
      <c r="M424" s="95"/>
      <c r="N424" s="95"/>
      <c r="O424" s="95"/>
      <c r="P424" s="95"/>
      <c r="Q424" s="95"/>
      <c r="R424" s="95"/>
      <c r="S424" s="95"/>
      <c r="T424" s="95"/>
      <c r="U424" s="95"/>
      <c r="V424" s="95"/>
      <c r="W424" s="95"/>
      <c r="X424" s="95"/>
      <c r="Y424" s="95"/>
      <c r="Z424" s="95"/>
    </row>
    <row r="425" ht="15.75" hidden="1" customHeight="1">
      <c r="A425" s="90"/>
      <c r="B425" s="96"/>
      <c r="C425" s="90"/>
      <c r="D425" s="91"/>
      <c r="E425" s="92" t="str">
        <f t="shared" si="2"/>
        <v/>
      </c>
      <c r="F425" s="93"/>
      <c r="G425" s="93"/>
      <c r="H425" s="91">
        <f t="shared" ref="H425:I425" si="357">+N($E425)*N(F425)</f>
        <v>0</v>
      </c>
      <c r="I425" s="91">
        <f t="shared" si="357"/>
        <v>0</v>
      </c>
      <c r="J425" s="91">
        <f t="shared" si="4"/>
        <v>0</v>
      </c>
      <c r="K425" s="93"/>
      <c r="L425" s="94"/>
      <c r="M425" s="95"/>
      <c r="N425" s="95"/>
      <c r="O425" s="95"/>
      <c r="P425" s="95"/>
      <c r="Q425" s="95"/>
      <c r="R425" s="95"/>
      <c r="S425" s="95"/>
      <c r="T425" s="95"/>
      <c r="U425" s="95"/>
      <c r="V425" s="95"/>
      <c r="W425" s="95"/>
      <c r="X425" s="95"/>
      <c r="Y425" s="95"/>
      <c r="Z425" s="95"/>
    </row>
    <row r="426" ht="15.75" hidden="1" customHeight="1">
      <c r="A426" s="90">
        <f>A422+0.1</f>
        <v>3.7</v>
      </c>
      <c r="B426" s="104" t="s">
        <v>640</v>
      </c>
      <c r="C426" s="90"/>
      <c r="D426" s="91"/>
      <c r="E426" s="92" t="str">
        <f t="shared" si="2"/>
        <v/>
      </c>
      <c r="F426" s="91"/>
      <c r="G426" s="91"/>
      <c r="H426" s="91">
        <f t="shared" ref="H426:I426" si="358">+N($E426)*N(F426)</f>
        <v>0</v>
      </c>
      <c r="I426" s="91">
        <f t="shared" si="358"/>
        <v>0</v>
      </c>
      <c r="J426" s="91">
        <f t="shared" si="4"/>
        <v>0</v>
      </c>
      <c r="K426" s="93"/>
      <c r="L426" s="94"/>
      <c r="M426" s="95"/>
      <c r="N426" s="95"/>
      <c r="O426" s="95"/>
      <c r="P426" s="95"/>
      <c r="Q426" s="95"/>
      <c r="R426" s="95"/>
      <c r="S426" s="95"/>
      <c r="T426" s="95"/>
      <c r="U426" s="95"/>
      <c r="V426" s="95"/>
      <c r="W426" s="95"/>
      <c r="X426" s="95"/>
      <c r="Y426" s="95"/>
      <c r="Z426" s="95"/>
    </row>
    <row r="427" ht="15.75" hidden="1" customHeight="1">
      <c r="A427" s="90"/>
      <c r="B427" s="113" t="s">
        <v>651</v>
      </c>
      <c r="C427" s="90"/>
      <c r="D427" s="91"/>
      <c r="E427" s="92" t="str">
        <f t="shared" si="2"/>
        <v/>
      </c>
      <c r="F427" s="91"/>
      <c r="G427" s="91"/>
      <c r="H427" s="91">
        <f t="shared" ref="H427:I427" si="359">+N($E427)*N(F427)</f>
        <v>0</v>
      </c>
      <c r="I427" s="91">
        <f t="shared" si="359"/>
        <v>0</v>
      </c>
      <c r="J427" s="91">
        <f t="shared" si="4"/>
        <v>0</v>
      </c>
      <c r="K427" s="93"/>
      <c r="L427" s="94"/>
      <c r="M427" s="95"/>
      <c r="N427" s="95"/>
      <c r="O427" s="95"/>
      <c r="P427" s="95"/>
      <c r="Q427" s="95"/>
      <c r="R427" s="95"/>
      <c r="S427" s="95"/>
      <c r="T427" s="95"/>
      <c r="U427" s="95"/>
      <c r="V427" s="95"/>
      <c r="W427" s="95"/>
      <c r="X427" s="95"/>
      <c r="Y427" s="95"/>
      <c r="Z427" s="95"/>
    </row>
    <row r="428" ht="15.75" hidden="1" customHeight="1">
      <c r="A428" s="90"/>
      <c r="B428" s="113" t="s">
        <v>652</v>
      </c>
      <c r="C428" s="90"/>
      <c r="D428" s="91"/>
      <c r="E428" s="92" t="str">
        <f t="shared" si="2"/>
        <v/>
      </c>
      <c r="F428" s="91"/>
      <c r="G428" s="91"/>
      <c r="H428" s="91">
        <f t="shared" ref="H428:I428" si="360">+N($E428)*N(F428)</f>
        <v>0</v>
      </c>
      <c r="I428" s="91">
        <f t="shared" si="360"/>
        <v>0</v>
      </c>
      <c r="J428" s="91">
        <f t="shared" si="4"/>
        <v>0</v>
      </c>
      <c r="K428" s="93"/>
      <c r="L428" s="94"/>
      <c r="M428" s="95"/>
      <c r="N428" s="95"/>
      <c r="O428" s="95"/>
      <c r="P428" s="95"/>
      <c r="Q428" s="95"/>
      <c r="R428" s="95"/>
      <c r="S428" s="95"/>
      <c r="T428" s="95"/>
      <c r="U428" s="95"/>
      <c r="V428" s="95"/>
      <c r="W428" s="95"/>
      <c r="X428" s="95"/>
      <c r="Y428" s="95"/>
      <c r="Z428" s="95"/>
    </row>
    <row r="429" ht="15.75" hidden="1" customHeight="1">
      <c r="A429" s="90"/>
      <c r="B429" s="113" t="s">
        <v>653</v>
      </c>
      <c r="C429" s="90" t="s">
        <v>503</v>
      </c>
      <c r="D429" s="91" t="s">
        <v>506</v>
      </c>
      <c r="E429" s="92" t="str">
        <f t="shared" si="2"/>
        <v>RO</v>
      </c>
      <c r="F429" s="93"/>
      <c r="G429" s="93"/>
      <c r="H429" s="91">
        <f t="shared" ref="H429:I429" si="361">+N($E429)*N(F429)</f>
        <v>0</v>
      </c>
      <c r="I429" s="91">
        <f t="shared" si="361"/>
        <v>0</v>
      </c>
      <c r="J429" s="91">
        <f t="shared" si="4"/>
        <v>0</v>
      </c>
      <c r="K429" s="93"/>
      <c r="L429" s="94"/>
      <c r="M429" s="95"/>
      <c r="N429" s="95"/>
      <c r="O429" s="95"/>
      <c r="P429" s="95"/>
      <c r="Q429" s="95"/>
      <c r="R429" s="95"/>
      <c r="S429" s="95"/>
      <c r="T429" s="95"/>
      <c r="U429" s="95"/>
      <c r="V429" s="95"/>
      <c r="W429" s="95"/>
      <c r="X429" s="95"/>
      <c r="Y429" s="95"/>
      <c r="Z429" s="95"/>
    </row>
    <row r="430" ht="15.75" hidden="1" customHeight="1">
      <c r="A430" s="90"/>
      <c r="B430" s="96"/>
      <c r="C430" s="90"/>
      <c r="D430" s="91"/>
      <c r="E430" s="92" t="str">
        <f t="shared" si="2"/>
        <v/>
      </c>
      <c r="F430" s="93"/>
      <c r="G430" s="93"/>
      <c r="H430" s="91">
        <f t="shared" ref="H430:I430" si="362">+N($E430)*N(F430)</f>
        <v>0</v>
      </c>
      <c r="I430" s="91">
        <f t="shared" si="362"/>
        <v>0</v>
      </c>
      <c r="J430" s="91">
        <f t="shared" si="4"/>
        <v>0</v>
      </c>
      <c r="K430" s="93"/>
      <c r="L430" s="94"/>
      <c r="M430" s="95"/>
      <c r="N430" s="95"/>
      <c r="O430" s="95"/>
      <c r="P430" s="95"/>
      <c r="Q430" s="95"/>
      <c r="R430" s="95"/>
      <c r="S430" s="95"/>
      <c r="T430" s="95"/>
      <c r="U430" s="95"/>
      <c r="V430" s="95"/>
      <c r="W430" s="95"/>
      <c r="X430" s="95"/>
      <c r="Y430" s="95"/>
      <c r="Z430" s="95"/>
    </row>
    <row r="431" ht="15.75" hidden="1" customHeight="1">
      <c r="A431" s="90">
        <f>A426+0.1</f>
        <v>3.8</v>
      </c>
      <c r="B431" s="112" t="s">
        <v>654</v>
      </c>
      <c r="C431" s="90"/>
      <c r="D431" s="91"/>
      <c r="E431" s="92" t="str">
        <f t="shared" si="2"/>
        <v/>
      </c>
      <c r="F431" s="93"/>
      <c r="G431" s="93"/>
      <c r="H431" s="91">
        <f t="shared" ref="H431:I431" si="363">+N($E431)*N(F431)</f>
        <v>0</v>
      </c>
      <c r="I431" s="91">
        <f t="shared" si="363"/>
        <v>0</v>
      </c>
      <c r="J431" s="91">
        <f t="shared" si="4"/>
        <v>0</v>
      </c>
      <c r="K431" s="93"/>
      <c r="L431" s="94"/>
      <c r="M431" s="95"/>
      <c r="N431" s="95"/>
      <c r="O431" s="95"/>
      <c r="P431" s="95"/>
      <c r="Q431" s="95"/>
      <c r="R431" s="95"/>
      <c r="S431" s="95"/>
      <c r="T431" s="95"/>
      <c r="U431" s="95"/>
      <c r="V431" s="95"/>
      <c r="W431" s="95"/>
      <c r="X431" s="95"/>
      <c r="Y431" s="95"/>
      <c r="Z431" s="95"/>
    </row>
    <row r="432" ht="15.75" hidden="1" customHeight="1">
      <c r="A432" s="90"/>
      <c r="B432" s="112" t="s">
        <v>655</v>
      </c>
      <c r="C432" s="90"/>
      <c r="D432" s="91"/>
      <c r="E432" s="92" t="str">
        <f t="shared" si="2"/>
        <v/>
      </c>
      <c r="F432" s="93"/>
      <c r="G432" s="93"/>
      <c r="H432" s="91">
        <f t="shared" ref="H432:I432" si="364">+N($E432)*N(F432)</f>
        <v>0</v>
      </c>
      <c r="I432" s="91">
        <f t="shared" si="364"/>
        <v>0</v>
      </c>
      <c r="J432" s="91">
        <f t="shared" si="4"/>
        <v>0</v>
      </c>
      <c r="K432" s="93"/>
      <c r="L432" s="94"/>
      <c r="M432" s="95"/>
      <c r="N432" s="95"/>
      <c r="O432" s="95"/>
      <c r="P432" s="95"/>
      <c r="Q432" s="95"/>
      <c r="R432" s="95"/>
      <c r="S432" s="95"/>
      <c r="T432" s="95"/>
      <c r="U432" s="95"/>
      <c r="V432" s="95"/>
      <c r="W432" s="95"/>
      <c r="X432" s="95"/>
      <c r="Y432" s="95"/>
      <c r="Z432" s="95"/>
    </row>
    <row r="433" ht="15.75" hidden="1" customHeight="1">
      <c r="A433" s="90"/>
      <c r="B433" s="113" t="s">
        <v>652</v>
      </c>
      <c r="C433" s="90"/>
      <c r="D433" s="91"/>
      <c r="E433" s="92" t="str">
        <f t="shared" si="2"/>
        <v/>
      </c>
      <c r="F433" s="93"/>
      <c r="G433" s="93"/>
      <c r="H433" s="91">
        <f t="shared" ref="H433:I433" si="365">+N($E433)*N(F433)</f>
        <v>0</v>
      </c>
      <c r="I433" s="91">
        <f t="shared" si="365"/>
        <v>0</v>
      </c>
      <c r="J433" s="91">
        <f t="shared" si="4"/>
        <v>0</v>
      </c>
      <c r="K433" s="93"/>
      <c r="L433" s="94"/>
      <c r="M433" s="95"/>
      <c r="N433" s="95"/>
      <c r="O433" s="95"/>
      <c r="P433" s="95"/>
      <c r="Q433" s="95"/>
      <c r="R433" s="95"/>
      <c r="S433" s="95"/>
      <c r="T433" s="95"/>
      <c r="U433" s="95"/>
      <c r="V433" s="95"/>
      <c r="W433" s="95"/>
      <c r="X433" s="95"/>
      <c r="Y433" s="95"/>
      <c r="Z433" s="95"/>
    </row>
    <row r="434" ht="15.75" hidden="1" customHeight="1">
      <c r="A434" s="90"/>
      <c r="B434" s="112" t="s">
        <v>656</v>
      </c>
      <c r="C434" s="90" t="s">
        <v>503</v>
      </c>
      <c r="D434" s="91" t="s">
        <v>506</v>
      </c>
      <c r="E434" s="92" t="str">
        <f t="shared" si="2"/>
        <v>RO</v>
      </c>
      <c r="F434" s="93"/>
      <c r="G434" s="93"/>
      <c r="H434" s="91">
        <f t="shared" ref="H434:I434" si="366">+N($E434)*N(F434)</f>
        <v>0</v>
      </c>
      <c r="I434" s="91">
        <f t="shared" si="366"/>
        <v>0</v>
      </c>
      <c r="J434" s="91">
        <f t="shared" si="4"/>
        <v>0</v>
      </c>
      <c r="K434" s="93"/>
      <c r="L434" s="94"/>
      <c r="M434" s="95"/>
      <c r="N434" s="95"/>
      <c r="O434" s="95"/>
      <c r="P434" s="95"/>
      <c r="Q434" s="95"/>
      <c r="R434" s="95"/>
      <c r="S434" s="95"/>
      <c r="T434" s="95"/>
      <c r="U434" s="95"/>
      <c r="V434" s="95"/>
      <c r="W434" s="95"/>
      <c r="X434" s="95"/>
      <c r="Y434" s="95"/>
      <c r="Z434" s="95"/>
    </row>
    <row r="435" ht="15.75" hidden="1" customHeight="1">
      <c r="A435" s="90"/>
      <c r="B435" s="102"/>
      <c r="C435" s="90"/>
      <c r="D435" s="91"/>
      <c r="E435" s="92" t="str">
        <f t="shared" si="2"/>
        <v/>
      </c>
      <c r="F435" s="91"/>
      <c r="G435" s="91"/>
      <c r="H435" s="91">
        <f t="shared" ref="H435:I435" si="367">+N($E435)*N(F435)</f>
        <v>0</v>
      </c>
      <c r="I435" s="91">
        <f t="shared" si="367"/>
        <v>0</v>
      </c>
      <c r="J435" s="91">
        <f t="shared" si="4"/>
        <v>0</v>
      </c>
      <c r="K435" s="93"/>
      <c r="L435" s="94"/>
      <c r="M435" s="95"/>
      <c r="N435" s="95"/>
      <c r="O435" s="95"/>
      <c r="P435" s="95"/>
      <c r="Q435" s="95"/>
      <c r="R435" s="95"/>
      <c r="S435" s="95"/>
      <c r="T435" s="95"/>
      <c r="U435" s="95"/>
      <c r="V435" s="95"/>
      <c r="W435" s="95"/>
      <c r="X435" s="95"/>
      <c r="Y435" s="95"/>
      <c r="Z435" s="95"/>
    </row>
    <row r="436" ht="15.75" hidden="1" customHeight="1">
      <c r="A436" s="90">
        <f>A431+0.1</f>
        <v>3.9</v>
      </c>
      <c r="B436" s="104" t="s">
        <v>645</v>
      </c>
      <c r="C436" s="90"/>
      <c r="D436" s="91"/>
      <c r="E436" s="92" t="str">
        <f t="shared" si="2"/>
        <v/>
      </c>
      <c r="F436" s="91"/>
      <c r="G436" s="91"/>
      <c r="H436" s="91">
        <f t="shared" ref="H436:I436" si="368">+N($E436)*N(F436)</f>
        <v>0</v>
      </c>
      <c r="I436" s="91">
        <f t="shared" si="368"/>
        <v>0</v>
      </c>
      <c r="J436" s="91">
        <f t="shared" si="4"/>
        <v>0</v>
      </c>
      <c r="K436" s="93"/>
      <c r="L436" s="94"/>
      <c r="M436" s="95"/>
      <c r="N436" s="95"/>
      <c r="O436" s="95"/>
      <c r="P436" s="95"/>
      <c r="Q436" s="95"/>
      <c r="R436" s="95"/>
      <c r="S436" s="95"/>
      <c r="T436" s="95"/>
      <c r="U436" s="95"/>
      <c r="V436" s="95"/>
      <c r="W436" s="95"/>
      <c r="X436" s="95"/>
      <c r="Y436" s="95"/>
      <c r="Z436" s="95"/>
    </row>
    <row r="437" ht="15.75" hidden="1" customHeight="1">
      <c r="A437" s="90"/>
      <c r="B437" s="113" t="s">
        <v>651</v>
      </c>
      <c r="C437" s="90"/>
      <c r="D437" s="91"/>
      <c r="E437" s="92" t="str">
        <f t="shared" si="2"/>
        <v/>
      </c>
      <c r="F437" s="91"/>
      <c r="G437" s="91"/>
      <c r="H437" s="91">
        <f t="shared" ref="H437:I437" si="369">+N($E437)*N(F437)</f>
        <v>0</v>
      </c>
      <c r="I437" s="91">
        <f t="shared" si="369"/>
        <v>0</v>
      </c>
      <c r="J437" s="91">
        <f t="shared" si="4"/>
        <v>0</v>
      </c>
      <c r="K437" s="93"/>
      <c r="L437" s="94"/>
      <c r="M437" s="95"/>
      <c r="N437" s="95"/>
      <c r="O437" s="95"/>
      <c r="P437" s="95"/>
      <c r="Q437" s="95"/>
      <c r="R437" s="95"/>
      <c r="S437" s="95"/>
      <c r="T437" s="95"/>
      <c r="U437" s="95"/>
      <c r="V437" s="95"/>
      <c r="W437" s="95"/>
      <c r="X437" s="95"/>
      <c r="Y437" s="95"/>
      <c r="Z437" s="95"/>
    </row>
    <row r="438" ht="15.75" hidden="1" customHeight="1">
      <c r="A438" s="90"/>
      <c r="B438" s="113" t="s">
        <v>652</v>
      </c>
      <c r="C438" s="90"/>
      <c r="D438" s="91"/>
      <c r="E438" s="92" t="str">
        <f t="shared" si="2"/>
        <v/>
      </c>
      <c r="F438" s="93"/>
      <c r="G438" s="93"/>
      <c r="H438" s="91">
        <f t="shared" ref="H438:I438" si="370">+N($E438)*N(F438)</f>
        <v>0</v>
      </c>
      <c r="I438" s="91">
        <f t="shared" si="370"/>
        <v>0</v>
      </c>
      <c r="J438" s="91">
        <f t="shared" si="4"/>
        <v>0</v>
      </c>
      <c r="K438" s="93"/>
      <c r="L438" s="94"/>
      <c r="M438" s="95"/>
      <c r="N438" s="95"/>
      <c r="O438" s="95"/>
      <c r="P438" s="95"/>
      <c r="Q438" s="95"/>
      <c r="R438" s="95"/>
      <c r="S438" s="95"/>
      <c r="T438" s="95"/>
      <c r="U438" s="95"/>
      <c r="V438" s="95"/>
      <c r="W438" s="95"/>
      <c r="X438" s="95"/>
      <c r="Y438" s="95"/>
      <c r="Z438" s="95"/>
    </row>
    <row r="439" ht="15.75" customHeight="1">
      <c r="A439" s="90"/>
      <c r="B439" s="113" t="s">
        <v>657</v>
      </c>
      <c r="C439" s="90" t="s">
        <v>503</v>
      </c>
      <c r="D439" s="91">
        <v>1.0</v>
      </c>
      <c r="E439" s="92">
        <f t="shared" si="2"/>
        <v>1</v>
      </c>
      <c r="F439" s="105">
        <v>19386.0</v>
      </c>
      <c r="G439" s="105">
        <v>1319.0</v>
      </c>
      <c r="H439" s="91">
        <f t="shared" ref="H439:I439" si="371">+N($E439)*N(F439)</f>
        <v>19386</v>
      </c>
      <c r="I439" s="91">
        <f t="shared" si="371"/>
        <v>1319</v>
      </c>
      <c r="J439" s="91">
        <f t="shared" si="4"/>
        <v>20705</v>
      </c>
      <c r="K439" s="93"/>
      <c r="L439" s="106"/>
      <c r="M439" s="95"/>
      <c r="N439" s="95"/>
      <c r="O439" s="95"/>
      <c r="P439" s="95"/>
      <c r="Q439" s="95"/>
      <c r="R439" s="95"/>
      <c r="S439" s="95"/>
      <c r="T439" s="95"/>
      <c r="U439" s="95"/>
      <c r="V439" s="95"/>
      <c r="W439" s="95"/>
      <c r="X439" s="95"/>
      <c r="Y439" s="95"/>
      <c r="Z439" s="95"/>
    </row>
    <row r="440" ht="15.75" hidden="1" customHeight="1">
      <c r="A440" s="90"/>
      <c r="B440" s="102"/>
      <c r="C440" s="90"/>
      <c r="D440" s="91"/>
      <c r="E440" s="92" t="str">
        <f t="shared" si="2"/>
        <v/>
      </c>
      <c r="F440" s="93"/>
      <c r="G440" s="93"/>
      <c r="H440" s="91">
        <f t="shared" ref="H440:I440" si="372">+N($E440)*N(F440)</f>
        <v>0</v>
      </c>
      <c r="I440" s="91">
        <f t="shared" si="372"/>
        <v>0</v>
      </c>
      <c r="J440" s="91">
        <f t="shared" si="4"/>
        <v>0</v>
      </c>
      <c r="K440" s="93"/>
      <c r="L440" s="94"/>
      <c r="M440" s="95"/>
      <c r="N440" s="95"/>
      <c r="O440" s="95"/>
      <c r="P440" s="95"/>
      <c r="Q440" s="95"/>
      <c r="R440" s="95"/>
      <c r="S440" s="95"/>
      <c r="T440" s="95"/>
      <c r="U440" s="95"/>
      <c r="V440" s="95"/>
      <c r="W440" s="95"/>
      <c r="X440" s="95"/>
      <c r="Y440" s="95"/>
      <c r="Z440" s="95"/>
    </row>
    <row r="441" ht="15.75" hidden="1" customHeight="1">
      <c r="A441" s="103" t="s">
        <v>183</v>
      </c>
      <c r="B441" s="88" t="s">
        <v>658</v>
      </c>
      <c r="C441" s="90"/>
      <c r="D441" s="91"/>
      <c r="E441" s="92" t="str">
        <f t="shared" si="2"/>
        <v/>
      </c>
      <c r="F441" s="93"/>
      <c r="G441" s="93"/>
      <c r="H441" s="91">
        <f t="shared" ref="H441:I441" si="373">+N($E441)*N(F441)</f>
        <v>0</v>
      </c>
      <c r="I441" s="91">
        <f t="shared" si="373"/>
        <v>0</v>
      </c>
      <c r="J441" s="91">
        <f t="shared" si="4"/>
        <v>0</v>
      </c>
      <c r="K441" s="93"/>
      <c r="L441" s="94"/>
      <c r="M441" s="95"/>
      <c r="N441" s="95"/>
      <c r="O441" s="95"/>
      <c r="P441" s="95"/>
      <c r="Q441" s="95"/>
      <c r="R441" s="95"/>
      <c r="S441" s="95"/>
      <c r="T441" s="95"/>
      <c r="U441" s="95"/>
      <c r="V441" s="95"/>
      <c r="W441" s="95"/>
      <c r="X441" s="95"/>
      <c r="Y441" s="95"/>
      <c r="Z441" s="95"/>
    </row>
    <row r="442" ht="15.75" hidden="1" customHeight="1">
      <c r="A442" s="90"/>
      <c r="B442" s="102"/>
      <c r="C442" s="90"/>
      <c r="D442" s="91"/>
      <c r="E442" s="92" t="str">
        <f t="shared" si="2"/>
        <v/>
      </c>
      <c r="F442" s="93"/>
      <c r="G442" s="93"/>
      <c r="H442" s="91">
        <f t="shared" ref="H442:I442" si="374">+N($E442)*N(F442)</f>
        <v>0</v>
      </c>
      <c r="I442" s="91">
        <f t="shared" si="374"/>
        <v>0</v>
      </c>
      <c r="J442" s="91">
        <f t="shared" si="4"/>
        <v>0</v>
      </c>
      <c r="K442" s="93"/>
      <c r="L442" s="94"/>
      <c r="M442" s="95"/>
      <c r="N442" s="95"/>
      <c r="O442" s="95"/>
      <c r="P442" s="95"/>
      <c r="Q442" s="95"/>
      <c r="R442" s="95"/>
      <c r="S442" s="95"/>
      <c r="T442" s="95"/>
      <c r="U442" s="95"/>
      <c r="V442" s="95"/>
      <c r="W442" s="95"/>
      <c r="X442" s="95"/>
      <c r="Y442" s="95"/>
      <c r="Z442" s="95"/>
    </row>
    <row r="443" ht="15.75" hidden="1" customHeight="1">
      <c r="A443" s="108">
        <f>A436-0.8</f>
        <v>3.1</v>
      </c>
      <c r="B443" s="102" t="s">
        <v>659</v>
      </c>
      <c r="C443" s="90"/>
      <c r="D443" s="91"/>
      <c r="E443" s="92" t="str">
        <f t="shared" si="2"/>
        <v/>
      </c>
      <c r="F443" s="93"/>
      <c r="G443" s="93"/>
      <c r="H443" s="91">
        <f t="shared" ref="H443:I443" si="375">+N($E443)*N(F443)</f>
        <v>0</v>
      </c>
      <c r="I443" s="91">
        <f t="shared" si="375"/>
        <v>0</v>
      </c>
      <c r="J443" s="91">
        <f t="shared" si="4"/>
        <v>0</v>
      </c>
      <c r="K443" s="93"/>
      <c r="L443" s="94"/>
      <c r="M443" s="95"/>
      <c r="N443" s="95"/>
      <c r="O443" s="95"/>
      <c r="P443" s="95"/>
      <c r="Q443" s="95"/>
      <c r="R443" s="95"/>
      <c r="S443" s="95"/>
      <c r="T443" s="95"/>
      <c r="U443" s="95"/>
      <c r="V443" s="95"/>
      <c r="W443" s="95"/>
      <c r="X443" s="95"/>
      <c r="Y443" s="95"/>
      <c r="Z443" s="95"/>
    </row>
    <row r="444" ht="15.75" hidden="1" customHeight="1">
      <c r="A444" s="90"/>
      <c r="B444" s="102" t="s">
        <v>660</v>
      </c>
      <c r="C444" s="90"/>
      <c r="D444" s="91"/>
      <c r="E444" s="92" t="str">
        <f t="shared" si="2"/>
        <v/>
      </c>
      <c r="F444" s="93"/>
      <c r="G444" s="93"/>
      <c r="H444" s="91">
        <f t="shared" ref="H444:I444" si="376">+N($E444)*N(F444)</f>
        <v>0</v>
      </c>
      <c r="I444" s="91">
        <f t="shared" si="376"/>
        <v>0</v>
      </c>
      <c r="J444" s="91">
        <f t="shared" si="4"/>
        <v>0</v>
      </c>
      <c r="K444" s="93"/>
      <c r="L444" s="94"/>
      <c r="M444" s="95"/>
      <c r="N444" s="95"/>
      <c r="O444" s="95"/>
      <c r="P444" s="95"/>
      <c r="Q444" s="95"/>
      <c r="R444" s="95"/>
      <c r="S444" s="95"/>
      <c r="T444" s="95"/>
      <c r="U444" s="95"/>
      <c r="V444" s="95"/>
      <c r="W444" s="95"/>
      <c r="X444" s="95"/>
      <c r="Y444" s="95"/>
      <c r="Z444" s="95"/>
    </row>
    <row r="445" ht="15.75" customHeight="1">
      <c r="A445" s="90"/>
      <c r="B445" s="102" t="s">
        <v>661</v>
      </c>
      <c r="C445" s="90" t="s">
        <v>503</v>
      </c>
      <c r="D445" s="91">
        <v>1.0</v>
      </c>
      <c r="E445" s="92">
        <f t="shared" si="2"/>
        <v>1</v>
      </c>
      <c r="F445" s="105">
        <v>4649.0</v>
      </c>
      <c r="G445" s="105">
        <v>660.0</v>
      </c>
      <c r="H445" s="91">
        <f t="shared" ref="H445:I445" si="377">+N($E445)*N(F445)</f>
        <v>4649</v>
      </c>
      <c r="I445" s="91">
        <f t="shared" si="377"/>
        <v>660</v>
      </c>
      <c r="J445" s="91">
        <f t="shared" si="4"/>
        <v>5309</v>
      </c>
      <c r="K445" s="93"/>
      <c r="L445" s="106"/>
      <c r="M445" s="95"/>
      <c r="N445" s="95"/>
      <c r="O445" s="95"/>
      <c r="P445" s="95"/>
      <c r="Q445" s="95"/>
      <c r="R445" s="95"/>
      <c r="S445" s="95"/>
      <c r="T445" s="95"/>
      <c r="U445" s="95"/>
      <c r="V445" s="95"/>
      <c r="W445" s="95"/>
      <c r="X445" s="95"/>
      <c r="Y445" s="95"/>
      <c r="Z445" s="95"/>
    </row>
    <row r="446" ht="15.75" hidden="1" customHeight="1">
      <c r="A446" s="90"/>
      <c r="B446" s="102"/>
      <c r="C446" s="90"/>
      <c r="D446" s="91"/>
      <c r="E446" s="92" t="str">
        <f t="shared" si="2"/>
        <v/>
      </c>
      <c r="F446" s="91"/>
      <c r="G446" s="91"/>
      <c r="H446" s="91">
        <f t="shared" ref="H446:I446" si="378">+N($E446)*N(F446)</f>
        <v>0</v>
      </c>
      <c r="I446" s="91">
        <f t="shared" si="378"/>
        <v>0</v>
      </c>
      <c r="J446" s="91">
        <f t="shared" si="4"/>
        <v>0</v>
      </c>
      <c r="K446" s="93"/>
      <c r="L446" s="94"/>
      <c r="M446" s="95"/>
      <c r="N446" s="95"/>
      <c r="O446" s="95"/>
      <c r="P446" s="95"/>
      <c r="Q446" s="95"/>
      <c r="R446" s="95"/>
      <c r="S446" s="95"/>
      <c r="T446" s="95"/>
      <c r="U446" s="95"/>
      <c r="V446" s="95"/>
      <c r="W446" s="95"/>
      <c r="X446" s="95"/>
      <c r="Y446" s="95"/>
      <c r="Z446" s="95"/>
    </row>
    <row r="447" ht="15.75" hidden="1" customHeight="1">
      <c r="A447" s="108">
        <f>A443+0.01</f>
        <v>3.11</v>
      </c>
      <c r="B447" s="102" t="s">
        <v>648</v>
      </c>
      <c r="C447" s="90"/>
      <c r="D447" s="91"/>
      <c r="E447" s="92" t="str">
        <f t="shared" si="2"/>
        <v/>
      </c>
      <c r="F447" s="91"/>
      <c r="G447" s="91"/>
      <c r="H447" s="91">
        <f t="shared" ref="H447:I447" si="379">+N($E447)*N(F447)</f>
        <v>0</v>
      </c>
      <c r="I447" s="91">
        <f t="shared" si="379"/>
        <v>0</v>
      </c>
      <c r="J447" s="91">
        <f t="shared" si="4"/>
        <v>0</v>
      </c>
      <c r="K447" s="93"/>
      <c r="L447" s="94"/>
      <c r="M447" s="95"/>
      <c r="N447" s="95"/>
      <c r="O447" s="95"/>
      <c r="P447" s="95"/>
      <c r="Q447" s="95"/>
      <c r="R447" s="95"/>
      <c r="S447" s="95"/>
      <c r="T447" s="95"/>
      <c r="U447" s="95"/>
      <c r="V447" s="95"/>
      <c r="W447" s="95"/>
      <c r="X447" s="95"/>
      <c r="Y447" s="95"/>
      <c r="Z447" s="95"/>
    </row>
    <row r="448" ht="15.75" hidden="1" customHeight="1">
      <c r="A448" s="90"/>
      <c r="B448" s="102" t="s">
        <v>662</v>
      </c>
      <c r="C448" s="90"/>
      <c r="D448" s="91"/>
      <c r="E448" s="92" t="str">
        <f t="shared" si="2"/>
        <v/>
      </c>
      <c r="F448" s="91"/>
      <c r="G448" s="91"/>
      <c r="H448" s="91">
        <f t="shared" ref="H448:I448" si="380">+N($E448)*N(F448)</f>
        <v>0</v>
      </c>
      <c r="I448" s="91">
        <f t="shared" si="380"/>
        <v>0</v>
      </c>
      <c r="J448" s="91">
        <f t="shared" si="4"/>
        <v>0</v>
      </c>
      <c r="K448" s="93"/>
      <c r="L448" s="94"/>
      <c r="M448" s="95"/>
      <c r="N448" s="95"/>
      <c r="O448" s="95"/>
      <c r="P448" s="95"/>
      <c r="Q448" s="95"/>
      <c r="R448" s="95"/>
      <c r="S448" s="95"/>
      <c r="T448" s="95"/>
      <c r="U448" s="95"/>
      <c r="V448" s="95"/>
      <c r="W448" s="95"/>
      <c r="X448" s="95"/>
      <c r="Y448" s="95"/>
      <c r="Z448" s="95"/>
    </row>
    <row r="449" ht="15.75" hidden="1" customHeight="1">
      <c r="A449" s="90"/>
      <c r="B449" s="102" t="s">
        <v>663</v>
      </c>
      <c r="C449" s="90" t="s">
        <v>503</v>
      </c>
      <c r="D449" s="91" t="s">
        <v>506</v>
      </c>
      <c r="E449" s="92" t="str">
        <f t="shared" si="2"/>
        <v>RO</v>
      </c>
      <c r="F449" s="93"/>
      <c r="G449" s="93"/>
      <c r="H449" s="91">
        <f t="shared" ref="H449:I449" si="381">+N($E449)*N(F449)</f>
        <v>0</v>
      </c>
      <c r="I449" s="91">
        <f t="shared" si="381"/>
        <v>0</v>
      </c>
      <c r="J449" s="91">
        <f t="shared" si="4"/>
        <v>0</v>
      </c>
      <c r="K449" s="93"/>
      <c r="L449" s="94"/>
      <c r="M449" s="95"/>
      <c r="N449" s="95"/>
      <c r="O449" s="95"/>
      <c r="P449" s="95"/>
      <c r="Q449" s="95"/>
      <c r="R449" s="95"/>
      <c r="S449" s="95"/>
      <c r="T449" s="95"/>
      <c r="U449" s="95"/>
      <c r="V449" s="95"/>
      <c r="W449" s="95"/>
      <c r="X449" s="95"/>
      <c r="Y449" s="95"/>
      <c r="Z449" s="95"/>
    </row>
    <row r="450" ht="15.75" hidden="1" customHeight="1">
      <c r="A450" s="90"/>
      <c r="B450" s="88"/>
      <c r="C450" s="90"/>
      <c r="D450" s="91"/>
      <c r="E450" s="92" t="str">
        <f t="shared" si="2"/>
        <v/>
      </c>
      <c r="F450" s="91"/>
      <c r="G450" s="91"/>
      <c r="H450" s="91">
        <f t="shared" ref="H450:I450" si="382">+N($E450)*N(F450)</f>
        <v>0</v>
      </c>
      <c r="I450" s="91">
        <f t="shared" si="382"/>
        <v>0</v>
      </c>
      <c r="J450" s="91">
        <f t="shared" si="4"/>
        <v>0</v>
      </c>
      <c r="K450" s="93"/>
      <c r="L450" s="94"/>
      <c r="M450" s="95"/>
      <c r="N450" s="95"/>
      <c r="O450" s="95"/>
      <c r="P450" s="95"/>
      <c r="Q450" s="95"/>
      <c r="R450" s="95"/>
      <c r="S450" s="95"/>
      <c r="T450" s="95"/>
      <c r="U450" s="95"/>
      <c r="V450" s="95"/>
      <c r="W450" s="95"/>
      <c r="X450" s="95"/>
      <c r="Y450" s="95"/>
      <c r="Z450" s="95"/>
    </row>
    <row r="451" ht="15.75" hidden="1" customHeight="1">
      <c r="A451" s="108">
        <f>A447+0.01</f>
        <v>3.12</v>
      </c>
      <c r="B451" s="112" t="s">
        <v>664</v>
      </c>
      <c r="C451" s="90"/>
      <c r="D451" s="91"/>
      <c r="E451" s="92" t="str">
        <f t="shared" si="2"/>
        <v/>
      </c>
      <c r="F451" s="91"/>
      <c r="G451" s="91"/>
      <c r="H451" s="91">
        <f t="shared" ref="H451:I451" si="383">+N($E451)*N(F451)</f>
        <v>0</v>
      </c>
      <c r="I451" s="91">
        <f t="shared" si="383"/>
        <v>0</v>
      </c>
      <c r="J451" s="91">
        <f t="shared" si="4"/>
        <v>0</v>
      </c>
      <c r="K451" s="93"/>
      <c r="L451" s="94"/>
      <c r="M451" s="95"/>
      <c r="N451" s="95"/>
      <c r="O451" s="95"/>
      <c r="P451" s="95"/>
      <c r="Q451" s="95"/>
      <c r="R451" s="95"/>
      <c r="S451" s="95"/>
      <c r="T451" s="95"/>
      <c r="U451" s="95"/>
      <c r="V451" s="95"/>
      <c r="W451" s="95"/>
      <c r="X451" s="95"/>
      <c r="Y451" s="95"/>
      <c r="Z451" s="95"/>
    </row>
    <row r="452" ht="15.75" hidden="1" customHeight="1">
      <c r="A452" s="90"/>
      <c r="B452" s="112" t="s">
        <v>665</v>
      </c>
      <c r="C452" s="90"/>
      <c r="D452" s="91"/>
      <c r="E452" s="92" t="str">
        <f t="shared" si="2"/>
        <v/>
      </c>
      <c r="F452" s="91"/>
      <c r="G452" s="91"/>
      <c r="H452" s="91">
        <f t="shared" ref="H452:I452" si="384">+N($E452)*N(F452)</f>
        <v>0</v>
      </c>
      <c r="I452" s="91">
        <f t="shared" si="384"/>
        <v>0</v>
      </c>
      <c r="J452" s="91">
        <f t="shared" si="4"/>
        <v>0</v>
      </c>
      <c r="K452" s="93"/>
      <c r="L452" s="94"/>
      <c r="M452" s="95"/>
      <c r="N452" s="95"/>
      <c r="O452" s="95"/>
      <c r="P452" s="95"/>
      <c r="Q452" s="95"/>
      <c r="R452" s="95"/>
      <c r="S452" s="95"/>
      <c r="T452" s="95"/>
      <c r="U452" s="95"/>
      <c r="V452" s="95"/>
      <c r="W452" s="95"/>
      <c r="X452" s="95"/>
      <c r="Y452" s="95"/>
      <c r="Z452" s="95"/>
    </row>
    <row r="453" ht="15.75" hidden="1" customHeight="1">
      <c r="A453" s="90"/>
      <c r="B453" s="102" t="s">
        <v>666</v>
      </c>
      <c r="C453" s="90" t="s">
        <v>503</v>
      </c>
      <c r="D453" s="91" t="s">
        <v>506</v>
      </c>
      <c r="E453" s="92" t="str">
        <f t="shared" si="2"/>
        <v>RO</v>
      </c>
      <c r="F453" s="93"/>
      <c r="G453" s="93"/>
      <c r="H453" s="91">
        <f t="shared" ref="H453:I453" si="385">+N($E453)*N(F453)</f>
        <v>0</v>
      </c>
      <c r="I453" s="91">
        <f t="shared" si="385"/>
        <v>0</v>
      </c>
      <c r="J453" s="91">
        <f t="shared" si="4"/>
        <v>0</v>
      </c>
      <c r="K453" s="93"/>
      <c r="L453" s="94"/>
      <c r="M453" s="95"/>
      <c r="N453" s="95"/>
      <c r="O453" s="95"/>
      <c r="P453" s="95"/>
      <c r="Q453" s="95"/>
      <c r="R453" s="95"/>
      <c r="S453" s="95"/>
      <c r="T453" s="95"/>
      <c r="U453" s="95"/>
      <c r="V453" s="95"/>
      <c r="W453" s="95"/>
      <c r="X453" s="95"/>
      <c r="Y453" s="95"/>
      <c r="Z453" s="95"/>
    </row>
    <row r="454" ht="15.75" hidden="1" customHeight="1">
      <c r="A454" s="90"/>
      <c r="B454" s="88"/>
      <c r="C454" s="90"/>
      <c r="D454" s="91"/>
      <c r="E454" s="92" t="str">
        <f t="shared" si="2"/>
        <v/>
      </c>
      <c r="F454" s="93"/>
      <c r="G454" s="93"/>
      <c r="H454" s="91">
        <f t="shared" ref="H454:I454" si="386">+N($E454)*N(F454)</f>
        <v>0</v>
      </c>
      <c r="I454" s="91">
        <f t="shared" si="386"/>
        <v>0</v>
      </c>
      <c r="J454" s="91">
        <f t="shared" si="4"/>
        <v>0</v>
      </c>
      <c r="K454" s="93"/>
      <c r="L454" s="94"/>
      <c r="M454" s="95"/>
      <c r="N454" s="95"/>
      <c r="O454" s="95"/>
      <c r="P454" s="95"/>
      <c r="Q454" s="95"/>
      <c r="R454" s="95"/>
      <c r="S454" s="95"/>
      <c r="T454" s="95"/>
      <c r="U454" s="95"/>
      <c r="V454" s="95"/>
      <c r="W454" s="95"/>
      <c r="X454" s="95"/>
      <c r="Y454" s="95"/>
      <c r="Z454" s="95"/>
    </row>
    <row r="455" ht="15.75" hidden="1" customHeight="1">
      <c r="A455" s="108">
        <f>A451+0.01</f>
        <v>3.13</v>
      </c>
      <c r="B455" s="112" t="s">
        <v>667</v>
      </c>
      <c r="C455" s="90"/>
      <c r="D455" s="91"/>
      <c r="E455" s="92" t="str">
        <f t="shared" si="2"/>
        <v/>
      </c>
      <c r="F455" s="93"/>
      <c r="G455" s="93"/>
      <c r="H455" s="91">
        <f t="shared" ref="H455:I455" si="387">+N($E455)*N(F455)</f>
        <v>0</v>
      </c>
      <c r="I455" s="91">
        <f t="shared" si="387"/>
        <v>0</v>
      </c>
      <c r="J455" s="91">
        <f t="shared" si="4"/>
        <v>0</v>
      </c>
      <c r="K455" s="93"/>
      <c r="L455" s="94"/>
      <c r="M455" s="95"/>
      <c r="N455" s="95"/>
      <c r="O455" s="95"/>
      <c r="P455" s="95"/>
      <c r="Q455" s="95"/>
      <c r="R455" s="95"/>
      <c r="S455" s="95"/>
      <c r="T455" s="95"/>
      <c r="U455" s="95"/>
      <c r="V455" s="95"/>
      <c r="W455" s="95"/>
      <c r="X455" s="95"/>
      <c r="Y455" s="95"/>
      <c r="Z455" s="95"/>
    </row>
    <row r="456" ht="15.75" hidden="1" customHeight="1">
      <c r="A456" s="90"/>
      <c r="B456" s="112" t="s">
        <v>668</v>
      </c>
      <c r="C456" s="90"/>
      <c r="D456" s="91"/>
      <c r="E456" s="92" t="str">
        <f t="shared" si="2"/>
        <v/>
      </c>
      <c r="F456" s="93"/>
      <c r="G456" s="93"/>
      <c r="H456" s="91">
        <f t="shared" ref="H456:I456" si="388">+N($E456)*N(F456)</f>
        <v>0</v>
      </c>
      <c r="I456" s="91">
        <f t="shared" si="388"/>
        <v>0</v>
      </c>
      <c r="J456" s="91">
        <f t="shared" si="4"/>
        <v>0</v>
      </c>
      <c r="K456" s="93"/>
      <c r="L456" s="94"/>
      <c r="M456" s="95"/>
      <c r="N456" s="95"/>
      <c r="O456" s="95"/>
      <c r="P456" s="95"/>
      <c r="Q456" s="95"/>
      <c r="R456" s="95"/>
      <c r="S456" s="95"/>
      <c r="T456" s="95"/>
      <c r="U456" s="95"/>
      <c r="V456" s="95"/>
      <c r="W456" s="95"/>
      <c r="X456" s="95"/>
      <c r="Y456" s="95"/>
      <c r="Z456" s="95"/>
    </row>
    <row r="457" ht="15.75" hidden="1" customHeight="1">
      <c r="A457" s="90"/>
      <c r="B457" s="112" t="s">
        <v>669</v>
      </c>
      <c r="C457" s="90"/>
      <c r="D457" s="91"/>
      <c r="E457" s="92" t="str">
        <f t="shared" si="2"/>
        <v/>
      </c>
      <c r="F457" s="93"/>
      <c r="G457" s="93"/>
      <c r="H457" s="91">
        <f t="shared" ref="H457:I457" si="389">+N($E457)*N(F457)</f>
        <v>0</v>
      </c>
      <c r="I457" s="91">
        <f t="shared" si="389"/>
        <v>0</v>
      </c>
      <c r="J457" s="91">
        <f t="shared" si="4"/>
        <v>0</v>
      </c>
      <c r="K457" s="93"/>
      <c r="L457" s="94"/>
      <c r="M457" s="95"/>
      <c r="N457" s="95"/>
      <c r="O457" s="95"/>
      <c r="P457" s="95"/>
      <c r="Q457" s="95"/>
      <c r="R457" s="95"/>
      <c r="S457" s="95"/>
      <c r="T457" s="95"/>
      <c r="U457" s="95"/>
      <c r="V457" s="95"/>
      <c r="W457" s="95"/>
      <c r="X457" s="95"/>
      <c r="Y457" s="95"/>
      <c r="Z457" s="95"/>
    </row>
    <row r="458" ht="15.75" hidden="1" customHeight="1">
      <c r="A458" s="90"/>
      <c r="B458" s="112" t="s">
        <v>666</v>
      </c>
      <c r="C458" s="90" t="s">
        <v>503</v>
      </c>
      <c r="D458" s="91" t="s">
        <v>506</v>
      </c>
      <c r="E458" s="92" t="str">
        <f t="shared" si="2"/>
        <v>RO</v>
      </c>
      <c r="F458" s="93"/>
      <c r="G458" s="93"/>
      <c r="H458" s="91">
        <f t="shared" ref="H458:I458" si="390">+N($E458)*N(F458)</f>
        <v>0</v>
      </c>
      <c r="I458" s="91">
        <f t="shared" si="390"/>
        <v>0</v>
      </c>
      <c r="J458" s="91">
        <f t="shared" si="4"/>
        <v>0</v>
      </c>
      <c r="K458" s="93"/>
      <c r="L458" s="94"/>
      <c r="M458" s="95"/>
      <c r="N458" s="95"/>
      <c r="O458" s="95"/>
      <c r="P458" s="95"/>
      <c r="Q458" s="95"/>
      <c r="R458" s="95"/>
      <c r="S458" s="95"/>
      <c r="T458" s="95"/>
      <c r="U458" s="95"/>
      <c r="V458" s="95"/>
      <c r="W458" s="95"/>
      <c r="X458" s="95"/>
      <c r="Y458" s="95"/>
      <c r="Z458" s="95"/>
    </row>
    <row r="459" ht="15.75" hidden="1" customHeight="1">
      <c r="A459" s="90"/>
      <c r="B459" s="88"/>
      <c r="C459" s="90"/>
      <c r="D459" s="91"/>
      <c r="E459" s="92" t="str">
        <f t="shared" si="2"/>
        <v/>
      </c>
      <c r="F459" s="91"/>
      <c r="G459" s="91"/>
      <c r="H459" s="91">
        <f t="shared" ref="H459:I459" si="391">+N($E459)*N(F459)</f>
        <v>0</v>
      </c>
      <c r="I459" s="91">
        <f t="shared" si="391"/>
        <v>0</v>
      </c>
      <c r="J459" s="91">
        <f t="shared" si="4"/>
        <v>0</v>
      </c>
      <c r="K459" s="93"/>
      <c r="L459" s="94"/>
      <c r="M459" s="95"/>
      <c r="N459" s="95"/>
      <c r="O459" s="95"/>
      <c r="P459" s="95"/>
      <c r="Q459" s="95"/>
      <c r="R459" s="95"/>
      <c r="S459" s="95"/>
      <c r="T459" s="95"/>
      <c r="U459" s="95"/>
      <c r="V459" s="95"/>
      <c r="W459" s="95"/>
      <c r="X459" s="95"/>
      <c r="Y459" s="95"/>
      <c r="Z459" s="95"/>
    </row>
    <row r="460" ht="15.75" hidden="1" customHeight="1">
      <c r="A460" s="108">
        <f>A455+0.01</f>
        <v>3.14</v>
      </c>
      <c r="B460" s="112" t="s">
        <v>670</v>
      </c>
      <c r="C460" s="90"/>
      <c r="D460" s="91"/>
      <c r="E460" s="92" t="str">
        <f t="shared" si="2"/>
        <v/>
      </c>
      <c r="F460" s="91"/>
      <c r="G460" s="91"/>
      <c r="H460" s="91">
        <f t="shared" ref="H460:I460" si="392">+N($E460)*N(F460)</f>
        <v>0</v>
      </c>
      <c r="I460" s="91">
        <f t="shared" si="392"/>
        <v>0</v>
      </c>
      <c r="J460" s="91">
        <f t="shared" si="4"/>
        <v>0</v>
      </c>
      <c r="K460" s="93"/>
      <c r="L460" s="94"/>
      <c r="M460" s="95"/>
      <c r="N460" s="95"/>
      <c r="O460" s="95"/>
      <c r="P460" s="95"/>
      <c r="Q460" s="95"/>
      <c r="R460" s="95"/>
      <c r="S460" s="95"/>
      <c r="T460" s="95"/>
      <c r="U460" s="95"/>
      <c r="V460" s="95"/>
      <c r="W460" s="95"/>
      <c r="X460" s="95"/>
      <c r="Y460" s="95"/>
      <c r="Z460" s="95"/>
    </row>
    <row r="461" ht="15.75" hidden="1" customHeight="1">
      <c r="A461" s="90"/>
      <c r="B461" s="112" t="s">
        <v>671</v>
      </c>
      <c r="C461" s="90"/>
      <c r="D461" s="91"/>
      <c r="E461" s="92" t="str">
        <f t="shared" si="2"/>
        <v/>
      </c>
      <c r="F461" s="91"/>
      <c r="G461" s="91"/>
      <c r="H461" s="91">
        <f t="shared" ref="H461:I461" si="393">+N($E461)*N(F461)</f>
        <v>0</v>
      </c>
      <c r="I461" s="91">
        <f t="shared" si="393"/>
        <v>0</v>
      </c>
      <c r="J461" s="91">
        <f t="shared" si="4"/>
        <v>0</v>
      </c>
      <c r="K461" s="93"/>
      <c r="L461" s="94"/>
      <c r="M461" s="95"/>
      <c r="N461" s="95"/>
      <c r="O461" s="95"/>
      <c r="P461" s="95"/>
      <c r="Q461" s="95"/>
      <c r="R461" s="95"/>
      <c r="S461" s="95"/>
      <c r="T461" s="95"/>
      <c r="U461" s="95"/>
      <c r="V461" s="95"/>
      <c r="W461" s="95"/>
      <c r="X461" s="95"/>
      <c r="Y461" s="95"/>
      <c r="Z461" s="95"/>
    </row>
    <row r="462" ht="15.75" hidden="1" customHeight="1">
      <c r="A462" s="90"/>
      <c r="B462" s="112" t="s">
        <v>672</v>
      </c>
      <c r="C462" s="90"/>
      <c r="D462" s="91"/>
      <c r="E462" s="92" t="str">
        <f t="shared" si="2"/>
        <v/>
      </c>
      <c r="F462" s="91"/>
      <c r="G462" s="91"/>
      <c r="H462" s="91">
        <f t="shared" ref="H462:I462" si="394">+N($E462)*N(F462)</f>
        <v>0</v>
      </c>
      <c r="I462" s="91">
        <f t="shared" si="394"/>
        <v>0</v>
      </c>
      <c r="J462" s="91">
        <f t="shared" si="4"/>
        <v>0</v>
      </c>
      <c r="K462" s="93"/>
      <c r="L462" s="94"/>
      <c r="M462" s="95"/>
      <c r="N462" s="95"/>
      <c r="O462" s="95"/>
      <c r="P462" s="95"/>
      <c r="Q462" s="95"/>
      <c r="R462" s="95"/>
      <c r="S462" s="95"/>
      <c r="T462" s="95"/>
      <c r="U462" s="95"/>
      <c r="V462" s="95"/>
      <c r="W462" s="95"/>
      <c r="X462" s="95"/>
      <c r="Y462" s="95"/>
      <c r="Z462" s="95"/>
    </row>
    <row r="463" ht="15.75" hidden="1" customHeight="1">
      <c r="A463" s="90"/>
      <c r="B463" s="112" t="s">
        <v>673</v>
      </c>
      <c r="C463" s="90" t="s">
        <v>503</v>
      </c>
      <c r="D463" s="91" t="s">
        <v>506</v>
      </c>
      <c r="E463" s="92" t="str">
        <f t="shared" si="2"/>
        <v>RO</v>
      </c>
      <c r="F463" s="93"/>
      <c r="G463" s="93"/>
      <c r="H463" s="91">
        <f t="shared" ref="H463:I463" si="395">+N($E463)*N(F463)</f>
        <v>0</v>
      </c>
      <c r="I463" s="91">
        <f t="shared" si="395"/>
        <v>0</v>
      </c>
      <c r="J463" s="91">
        <f t="shared" si="4"/>
        <v>0</v>
      </c>
      <c r="K463" s="93"/>
      <c r="L463" s="94"/>
      <c r="M463" s="95"/>
      <c r="N463" s="95"/>
      <c r="O463" s="95"/>
      <c r="P463" s="95"/>
      <c r="Q463" s="95"/>
      <c r="R463" s="95"/>
      <c r="S463" s="95"/>
      <c r="T463" s="95"/>
      <c r="U463" s="95"/>
      <c r="V463" s="95"/>
      <c r="W463" s="95"/>
      <c r="X463" s="95"/>
      <c r="Y463" s="95"/>
      <c r="Z463" s="95"/>
    </row>
    <row r="464" ht="15.75" hidden="1" customHeight="1">
      <c r="A464" s="90"/>
      <c r="B464" s="88"/>
      <c r="C464" s="90"/>
      <c r="D464" s="91"/>
      <c r="E464" s="92" t="str">
        <f t="shared" si="2"/>
        <v/>
      </c>
      <c r="F464" s="93"/>
      <c r="G464" s="93"/>
      <c r="H464" s="91">
        <f t="shared" ref="H464:I464" si="396">+N($E464)*N(F464)</f>
        <v>0</v>
      </c>
      <c r="I464" s="91">
        <f t="shared" si="396"/>
        <v>0</v>
      </c>
      <c r="J464" s="91">
        <f t="shared" si="4"/>
        <v>0</v>
      </c>
      <c r="K464" s="93"/>
      <c r="L464" s="94"/>
      <c r="M464" s="95"/>
      <c r="N464" s="95"/>
      <c r="O464" s="95"/>
      <c r="P464" s="95"/>
      <c r="Q464" s="95"/>
      <c r="R464" s="95"/>
      <c r="S464" s="95"/>
      <c r="T464" s="95"/>
      <c r="U464" s="95"/>
      <c r="V464" s="95"/>
      <c r="W464" s="95"/>
      <c r="X464" s="95"/>
      <c r="Y464" s="95"/>
      <c r="Z464" s="95"/>
    </row>
    <row r="465" ht="15.75" hidden="1" customHeight="1">
      <c r="A465" s="108">
        <f>A460+0.01</f>
        <v>3.15</v>
      </c>
      <c r="B465" s="112" t="s">
        <v>674</v>
      </c>
      <c r="C465" s="90"/>
      <c r="D465" s="91"/>
      <c r="E465" s="92" t="str">
        <f t="shared" si="2"/>
        <v/>
      </c>
      <c r="F465" s="93"/>
      <c r="G465" s="93"/>
      <c r="H465" s="91">
        <f t="shared" ref="H465:I465" si="397">+N($E465)*N(F465)</f>
        <v>0</v>
      </c>
      <c r="I465" s="91">
        <f t="shared" si="397"/>
        <v>0</v>
      </c>
      <c r="J465" s="91">
        <f t="shared" si="4"/>
        <v>0</v>
      </c>
      <c r="K465" s="93"/>
      <c r="L465" s="94"/>
      <c r="M465" s="95"/>
      <c r="N465" s="95"/>
      <c r="O465" s="95"/>
      <c r="P465" s="95"/>
      <c r="Q465" s="95"/>
      <c r="R465" s="95"/>
      <c r="S465" s="95"/>
      <c r="T465" s="95"/>
      <c r="U465" s="95"/>
      <c r="V465" s="95"/>
      <c r="W465" s="95"/>
      <c r="X465" s="95"/>
      <c r="Y465" s="95"/>
      <c r="Z465" s="95"/>
    </row>
    <row r="466" ht="15.75" hidden="1" customHeight="1">
      <c r="A466" s="90"/>
      <c r="B466" s="112" t="s">
        <v>655</v>
      </c>
      <c r="C466" s="90"/>
      <c r="D466" s="91"/>
      <c r="E466" s="92" t="str">
        <f t="shared" si="2"/>
        <v/>
      </c>
      <c r="F466" s="93"/>
      <c r="G466" s="93"/>
      <c r="H466" s="91">
        <f t="shared" ref="H466:I466" si="398">+N($E466)*N(F466)</f>
        <v>0</v>
      </c>
      <c r="I466" s="91">
        <f t="shared" si="398"/>
        <v>0</v>
      </c>
      <c r="J466" s="91">
        <f t="shared" si="4"/>
        <v>0</v>
      </c>
      <c r="K466" s="93"/>
      <c r="L466" s="94"/>
      <c r="M466" s="95"/>
      <c r="N466" s="95"/>
      <c r="O466" s="95"/>
      <c r="P466" s="95"/>
      <c r="Q466" s="95"/>
      <c r="R466" s="95"/>
      <c r="S466" s="95"/>
      <c r="T466" s="95"/>
      <c r="U466" s="95"/>
      <c r="V466" s="95"/>
      <c r="W466" s="95"/>
      <c r="X466" s="95"/>
      <c r="Y466" s="95"/>
      <c r="Z466" s="95"/>
    </row>
    <row r="467" ht="15.75" hidden="1" customHeight="1">
      <c r="A467" s="90"/>
      <c r="B467" s="112" t="s">
        <v>665</v>
      </c>
      <c r="C467" s="90"/>
      <c r="D467" s="91"/>
      <c r="E467" s="92" t="str">
        <f t="shared" si="2"/>
        <v/>
      </c>
      <c r="F467" s="93"/>
      <c r="G467" s="93"/>
      <c r="H467" s="91">
        <f t="shared" ref="H467:I467" si="399">+N($E467)*N(F467)</f>
        <v>0</v>
      </c>
      <c r="I467" s="91">
        <f t="shared" si="399"/>
        <v>0</v>
      </c>
      <c r="J467" s="91">
        <f t="shared" si="4"/>
        <v>0</v>
      </c>
      <c r="K467" s="93"/>
      <c r="L467" s="94"/>
      <c r="M467" s="95"/>
      <c r="N467" s="95"/>
      <c r="O467" s="95"/>
      <c r="P467" s="95"/>
      <c r="Q467" s="95"/>
      <c r="R467" s="95"/>
      <c r="S467" s="95"/>
      <c r="T467" s="95"/>
      <c r="U467" s="95"/>
      <c r="V467" s="95"/>
      <c r="W467" s="95"/>
      <c r="X467" s="95"/>
      <c r="Y467" s="95"/>
      <c r="Z467" s="95"/>
    </row>
    <row r="468" ht="15.75" hidden="1" customHeight="1">
      <c r="A468" s="90"/>
      <c r="B468" s="112" t="s">
        <v>675</v>
      </c>
      <c r="C468" s="90" t="s">
        <v>503</v>
      </c>
      <c r="D468" s="91" t="s">
        <v>506</v>
      </c>
      <c r="E468" s="92" t="str">
        <f t="shared" si="2"/>
        <v>RO</v>
      </c>
      <c r="F468" s="93"/>
      <c r="G468" s="93"/>
      <c r="H468" s="91">
        <f t="shared" ref="H468:I468" si="400">+N($E468)*N(F468)</f>
        <v>0</v>
      </c>
      <c r="I468" s="91">
        <f t="shared" si="400"/>
        <v>0</v>
      </c>
      <c r="J468" s="91">
        <f t="shared" si="4"/>
        <v>0</v>
      </c>
      <c r="K468" s="93"/>
      <c r="L468" s="94"/>
      <c r="M468" s="95"/>
      <c r="N468" s="95"/>
      <c r="O468" s="95"/>
      <c r="P468" s="95"/>
      <c r="Q468" s="95"/>
      <c r="R468" s="95"/>
      <c r="S468" s="95"/>
      <c r="T468" s="95"/>
      <c r="U468" s="95"/>
      <c r="V468" s="95"/>
      <c r="W468" s="95"/>
      <c r="X468" s="95"/>
      <c r="Y468" s="95"/>
      <c r="Z468" s="95"/>
    </row>
    <row r="469" ht="15.75" hidden="1" customHeight="1">
      <c r="A469" s="90"/>
      <c r="B469" s="88"/>
      <c r="C469" s="90"/>
      <c r="D469" s="91"/>
      <c r="E469" s="92" t="str">
        <f t="shared" si="2"/>
        <v/>
      </c>
      <c r="F469" s="93"/>
      <c r="G469" s="93"/>
      <c r="H469" s="91">
        <f t="shared" ref="H469:I469" si="401">+N($E469)*N(F469)</f>
        <v>0</v>
      </c>
      <c r="I469" s="91">
        <f t="shared" si="401"/>
        <v>0</v>
      </c>
      <c r="J469" s="91">
        <f t="shared" si="4"/>
        <v>0</v>
      </c>
      <c r="K469" s="93"/>
      <c r="L469" s="94"/>
      <c r="M469" s="95"/>
      <c r="N469" s="95"/>
      <c r="O469" s="95"/>
      <c r="P469" s="95"/>
      <c r="Q469" s="95"/>
      <c r="R469" s="95"/>
      <c r="S469" s="95"/>
      <c r="T469" s="95"/>
      <c r="U469" s="95"/>
      <c r="V469" s="95"/>
      <c r="W469" s="95"/>
      <c r="X469" s="95"/>
      <c r="Y469" s="95"/>
      <c r="Z469" s="95"/>
    </row>
    <row r="470" ht="15.75" hidden="1" customHeight="1">
      <c r="A470" s="108">
        <f>A465+0.01</f>
        <v>3.16</v>
      </c>
      <c r="B470" s="112" t="s">
        <v>676</v>
      </c>
      <c r="C470" s="90"/>
      <c r="D470" s="91"/>
      <c r="E470" s="92" t="str">
        <f t="shared" si="2"/>
        <v/>
      </c>
      <c r="F470" s="93"/>
      <c r="G470" s="93"/>
      <c r="H470" s="91">
        <f t="shared" ref="H470:I470" si="402">+N($E470)*N(F470)</f>
        <v>0</v>
      </c>
      <c r="I470" s="91">
        <f t="shared" si="402"/>
        <v>0</v>
      </c>
      <c r="J470" s="91">
        <f t="shared" si="4"/>
        <v>0</v>
      </c>
      <c r="K470" s="93"/>
      <c r="L470" s="94"/>
      <c r="M470" s="95"/>
      <c r="N470" s="95"/>
      <c r="O470" s="95"/>
      <c r="P470" s="95"/>
      <c r="Q470" s="95"/>
      <c r="R470" s="95"/>
      <c r="S470" s="95"/>
      <c r="T470" s="95"/>
      <c r="U470" s="95"/>
      <c r="V470" s="95"/>
      <c r="W470" s="95"/>
      <c r="X470" s="95"/>
      <c r="Y470" s="95"/>
      <c r="Z470" s="95"/>
    </row>
    <row r="471" ht="15.75" hidden="1" customHeight="1">
      <c r="A471" s="90"/>
      <c r="B471" s="112" t="s">
        <v>671</v>
      </c>
      <c r="C471" s="90"/>
      <c r="D471" s="91"/>
      <c r="E471" s="92" t="str">
        <f t="shared" si="2"/>
        <v/>
      </c>
      <c r="F471" s="93"/>
      <c r="G471" s="93"/>
      <c r="H471" s="91">
        <f t="shared" ref="H471:I471" si="403">+N($E471)*N(F471)</f>
        <v>0</v>
      </c>
      <c r="I471" s="91">
        <f t="shared" si="403"/>
        <v>0</v>
      </c>
      <c r="J471" s="91">
        <f t="shared" si="4"/>
        <v>0</v>
      </c>
      <c r="K471" s="93"/>
      <c r="L471" s="94"/>
      <c r="M471" s="95"/>
      <c r="N471" s="95"/>
      <c r="O471" s="95"/>
      <c r="P471" s="95"/>
      <c r="Q471" s="95"/>
      <c r="R471" s="95"/>
      <c r="S471" s="95"/>
      <c r="T471" s="95"/>
      <c r="U471" s="95"/>
      <c r="V471" s="95"/>
      <c r="W471" s="95"/>
      <c r="X471" s="95"/>
      <c r="Y471" s="95"/>
      <c r="Z471" s="95"/>
    </row>
    <row r="472" ht="15.75" hidden="1" customHeight="1">
      <c r="A472" s="90"/>
      <c r="B472" s="112" t="s">
        <v>677</v>
      </c>
      <c r="C472" s="90"/>
      <c r="D472" s="91"/>
      <c r="E472" s="92" t="str">
        <f t="shared" si="2"/>
        <v/>
      </c>
      <c r="F472" s="93"/>
      <c r="G472" s="93"/>
      <c r="H472" s="91">
        <f t="shared" ref="H472:I472" si="404">+N($E472)*N(F472)</f>
        <v>0</v>
      </c>
      <c r="I472" s="91">
        <f t="shared" si="404"/>
        <v>0</v>
      </c>
      <c r="J472" s="91">
        <f t="shared" si="4"/>
        <v>0</v>
      </c>
      <c r="K472" s="93"/>
      <c r="L472" s="94"/>
      <c r="M472" s="95"/>
      <c r="N472" s="95"/>
      <c r="O472" s="95"/>
      <c r="P472" s="95"/>
      <c r="Q472" s="95"/>
      <c r="R472" s="95"/>
      <c r="S472" s="95"/>
      <c r="T472" s="95"/>
      <c r="U472" s="95"/>
      <c r="V472" s="95"/>
      <c r="W472" s="95"/>
      <c r="X472" s="95"/>
      <c r="Y472" s="95"/>
      <c r="Z472" s="95"/>
    </row>
    <row r="473" ht="15.75" hidden="1" customHeight="1">
      <c r="A473" s="90"/>
      <c r="B473" s="112" t="s">
        <v>678</v>
      </c>
      <c r="C473" s="90" t="s">
        <v>503</v>
      </c>
      <c r="D473" s="91" t="s">
        <v>506</v>
      </c>
      <c r="E473" s="92" t="str">
        <f t="shared" si="2"/>
        <v>RO</v>
      </c>
      <c r="F473" s="93"/>
      <c r="G473" s="93"/>
      <c r="H473" s="91">
        <f t="shared" ref="H473:I473" si="405">+N($E473)*N(F473)</f>
        <v>0</v>
      </c>
      <c r="I473" s="91">
        <f t="shared" si="405"/>
        <v>0</v>
      </c>
      <c r="J473" s="91">
        <f t="shared" si="4"/>
        <v>0</v>
      </c>
      <c r="K473" s="93"/>
      <c r="L473" s="94"/>
      <c r="M473" s="95"/>
      <c r="N473" s="95"/>
      <c r="O473" s="95"/>
      <c r="P473" s="95"/>
      <c r="Q473" s="95"/>
      <c r="R473" s="95"/>
      <c r="S473" s="95"/>
      <c r="T473" s="95"/>
      <c r="U473" s="95"/>
      <c r="V473" s="95"/>
      <c r="W473" s="95"/>
      <c r="X473" s="95"/>
      <c r="Y473" s="95"/>
      <c r="Z473" s="95"/>
    </row>
    <row r="474" ht="15.75" hidden="1" customHeight="1">
      <c r="A474" s="90"/>
      <c r="B474" s="102"/>
      <c r="C474" s="90"/>
      <c r="D474" s="91"/>
      <c r="E474" s="92" t="str">
        <f t="shared" si="2"/>
        <v/>
      </c>
      <c r="F474" s="93"/>
      <c r="G474" s="93"/>
      <c r="H474" s="91">
        <f t="shared" ref="H474:I474" si="406">+N($E474)*N(F474)</f>
        <v>0</v>
      </c>
      <c r="I474" s="91">
        <f t="shared" si="406"/>
        <v>0</v>
      </c>
      <c r="J474" s="91">
        <f t="shared" si="4"/>
        <v>0</v>
      </c>
      <c r="K474" s="93"/>
      <c r="L474" s="94"/>
      <c r="M474" s="95"/>
      <c r="N474" s="95"/>
      <c r="O474" s="95"/>
      <c r="P474" s="95"/>
      <c r="Q474" s="95"/>
      <c r="R474" s="95"/>
      <c r="S474" s="95"/>
      <c r="T474" s="95"/>
      <c r="U474" s="95"/>
      <c r="V474" s="95"/>
      <c r="W474" s="95"/>
      <c r="X474" s="95"/>
      <c r="Y474" s="95"/>
      <c r="Z474" s="95"/>
    </row>
    <row r="475" ht="15.75" hidden="1" customHeight="1">
      <c r="A475" s="103" t="s">
        <v>196</v>
      </c>
      <c r="B475" s="88" t="s">
        <v>679</v>
      </c>
      <c r="C475" s="90"/>
      <c r="D475" s="91"/>
      <c r="E475" s="92" t="str">
        <f t="shared" si="2"/>
        <v/>
      </c>
      <c r="F475" s="93"/>
      <c r="G475" s="93"/>
      <c r="H475" s="91">
        <f t="shared" ref="H475:I475" si="407">+N($E475)*N(F475)</f>
        <v>0</v>
      </c>
      <c r="I475" s="91">
        <f t="shared" si="407"/>
        <v>0</v>
      </c>
      <c r="J475" s="91">
        <f t="shared" si="4"/>
        <v>0</v>
      </c>
      <c r="K475" s="93"/>
      <c r="L475" s="94"/>
      <c r="M475" s="95"/>
      <c r="N475" s="95"/>
      <c r="O475" s="95"/>
      <c r="P475" s="95"/>
      <c r="Q475" s="95"/>
      <c r="R475" s="95"/>
      <c r="S475" s="95"/>
      <c r="T475" s="95"/>
      <c r="U475" s="95"/>
      <c r="V475" s="95"/>
      <c r="W475" s="95"/>
      <c r="X475" s="95"/>
      <c r="Y475" s="95"/>
      <c r="Z475" s="95"/>
    </row>
    <row r="476" ht="15.75" hidden="1" customHeight="1">
      <c r="A476" s="90"/>
      <c r="B476" s="102"/>
      <c r="C476" s="90"/>
      <c r="D476" s="91"/>
      <c r="E476" s="92" t="str">
        <f t="shared" si="2"/>
        <v/>
      </c>
      <c r="F476" s="93"/>
      <c r="G476" s="93"/>
      <c r="H476" s="91">
        <f t="shared" ref="H476:I476" si="408">+N($E476)*N(F476)</f>
        <v>0</v>
      </c>
      <c r="I476" s="91">
        <f t="shared" si="408"/>
        <v>0</v>
      </c>
      <c r="J476" s="91">
        <f t="shared" si="4"/>
        <v>0</v>
      </c>
      <c r="K476" s="93"/>
      <c r="L476" s="94"/>
      <c r="M476" s="95"/>
      <c r="N476" s="95"/>
      <c r="O476" s="95"/>
      <c r="P476" s="95"/>
      <c r="Q476" s="95"/>
      <c r="R476" s="95"/>
      <c r="S476" s="95"/>
      <c r="T476" s="95"/>
      <c r="U476" s="95"/>
      <c r="V476" s="95"/>
      <c r="W476" s="95"/>
      <c r="X476" s="95"/>
      <c r="Y476" s="95"/>
      <c r="Z476" s="95"/>
    </row>
    <row r="477" ht="15.75" hidden="1" customHeight="1">
      <c r="A477" s="108">
        <f>A470+0.01</f>
        <v>3.17</v>
      </c>
      <c r="B477" s="112" t="s">
        <v>667</v>
      </c>
      <c r="C477" s="90"/>
      <c r="D477" s="91"/>
      <c r="E477" s="92" t="str">
        <f t="shared" si="2"/>
        <v/>
      </c>
      <c r="F477" s="93"/>
      <c r="G477" s="93"/>
      <c r="H477" s="91">
        <f t="shared" ref="H477:I477" si="409">+N($E477)*N(F477)</f>
        <v>0</v>
      </c>
      <c r="I477" s="91">
        <f t="shared" si="409"/>
        <v>0</v>
      </c>
      <c r="J477" s="91">
        <f t="shared" si="4"/>
        <v>0</v>
      </c>
      <c r="K477" s="93"/>
      <c r="L477" s="94"/>
      <c r="M477" s="95"/>
      <c r="N477" s="95"/>
      <c r="O477" s="95"/>
      <c r="P477" s="95"/>
      <c r="Q477" s="95"/>
      <c r="R477" s="95"/>
      <c r="S477" s="95"/>
      <c r="T477" s="95"/>
      <c r="U477" s="95"/>
      <c r="V477" s="95"/>
      <c r="W477" s="95"/>
      <c r="X477" s="95"/>
      <c r="Y477" s="95"/>
      <c r="Z477" s="95"/>
    </row>
    <row r="478" ht="15.75" hidden="1" customHeight="1">
      <c r="A478" s="90"/>
      <c r="B478" s="112" t="s">
        <v>680</v>
      </c>
      <c r="C478" s="90"/>
      <c r="D478" s="91"/>
      <c r="E478" s="92" t="str">
        <f t="shared" si="2"/>
        <v/>
      </c>
      <c r="F478" s="93"/>
      <c r="G478" s="93"/>
      <c r="H478" s="91">
        <f t="shared" ref="H478:I478" si="410">+N($E478)*N(F478)</f>
        <v>0</v>
      </c>
      <c r="I478" s="91">
        <f t="shared" si="410"/>
        <v>0</v>
      </c>
      <c r="J478" s="91">
        <f t="shared" si="4"/>
        <v>0</v>
      </c>
      <c r="K478" s="93"/>
      <c r="L478" s="94"/>
      <c r="M478" s="95"/>
      <c r="N478" s="95"/>
      <c r="O478" s="95"/>
      <c r="P478" s="95"/>
      <c r="Q478" s="95"/>
      <c r="R478" s="95"/>
      <c r="S478" s="95"/>
      <c r="T478" s="95"/>
      <c r="U478" s="95"/>
      <c r="V478" s="95"/>
      <c r="W478" s="95"/>
      <c r="X478" s="95"/>
      <c r="Y478" s="95"/>
      <c r="Z478" s="95"/>
    </row>
    <row r="479" ht="15.75" hidden="1" customHeight="1">
      <c r="A479" s="90"/>
      <c r="B479" s="112" t="s">
        <v>681</v>
      </c>
      <c r="C479" s="90"/>
      <c r="D479" s="91"/>
      <c r="E479" s="92" t="str">
        <f t="shared" si="2"/>
        <v/>
      </c>
      <c r="F479" s="93"/>
      <c r="G479" s="93"/>
      <c r="H479" s="91">
        <f t="shared" ref="H479:I479" si="411">+N($E479)*N(F479)</f>
        <v>0</v>
      </c>
      <c r="I479" s="91">
        <f t="shared" si="411"/>
        <v>0</v>
      </c>
      <c r="J479" s="91">
        <f t="shared" si="4"/>
        <v>0</v>
      </c>
      <c r="K479" s="93"/>
      <c r="L479" s="94"/>
      <c r="M479" s="95"/>
      <c r="N479" s="95"/>
      <c r="O479" s="95"/>
      <c r="P479" s="95"/>
      <c r="Q479" s="95"/>
      <c r="R479" s="95"/>
      <c r="S479" s="95"/>
      <c r="T479" s="95"/>
      <c r="U479" s="95"/>
      <c r="V479" s="95"/>
      <c r="W479" s="95"/>
      <c r="X479" s="95"/>
      <c r="Y479" s="95"/>
      <c r="Z479" s="95"/>
    </row>
    <row r="480" ht="15.75" hidden="1" customHeight="1">
      <c r="A480" s="90"/>
      <c r="B480" s="102" t="s">
        <v>682</v>
      </c>
      <c r="C480" s="90" t="s">
        <v>503</v>
      </c>
      <c r="D480" s="91" t="s">
        <v>506</v>
      </c>
      <c r="E480" s="92" t="str">
        <f t="shared" si="2"/>
        <v>RO</v>
      </c>
      <c r="F480" s="93"/>
      <c r="G480" s="93"/>
      <c r="H480" s="91">
        <f t="shared" ref="H480:I480" si="412">+N($E480)*N(F480)</f>
        <v>0</v>
      </c>
      <c r="I480" s="91">
        <f t="shared" si="412"/>
        <v>0</v>
      </c>
      <c r="J480" s="91">
        <f t="shared" si="4"/>
        <v>0</v>
      </c>
      <c r="K480" s="93"/>
      <c r="L480" s="94"/>
      <c r="M480" s="95"/>
      <c r="N480" s="95"/>
      <c r="O480" s="95"/>
      <c r="P480" s="95"/>
      <c r="Q480" s="95"/>
      <c r="R480" s="95"/>
      <c r="S480" s="95"/>
      <c r="T480" s="95"/>
      <c r="U480" s="95"/>
      <c r="V480" s="95"/>
      <c r="W480" s="95"/>
      <c r="X480" s="95"/>
      <c r="Y480" s="95"/>
      <c r="Z480" s="95"/>
    </row>
    <row r="481" ht="15.75" hidden="1" customHeight="1">
      <c r="A481" s="90"/>
      <c r="B481" s="88"/>
      <c r="C481" s="90"/>
      <c r="D481" s="91"/>
      <c r="E481" s="92" t="str">
        <f t="shared" si="2"/>
        <v/>
      </c>
      <c r="F481" s="91"/>
      <c r="G481" s="91"/>
      <c r="H481" s="91">
        <f t="shared" ref="H481:I481" si="413">+N($E481)*N(F481)</f>
        <v>0</v>
      </c>
      <c r="I481" s="91">
        <f t="shared" si="413"/>
        <v>0</v>
      </c>
      <c r="J481" s="91">
        <f t="shared" si="4"/>
        <v>0</v>
      </c>
      <c r="K481" s="93"/>
      <c r="L481" s="94"/>
      <c r="M481" s="95"/>
      <c r="N481" s="95"/>
      <c r="O481" s="95"/>
      <c r="P481" s="95"/>
      <c r="Q481" s="95"/>
      <c r="R481" s="95"/>
      <c r="S481" s="95"/>
      <c r="T481" s="95"/>
      <c r="U481" s="95"/>
      <c r="V481" s="95"/>
      <c r="W481" s="95"/>
      <c r="X481" s="95"/>
      <c r="Y481" s="95"/>
      <c r="Z481" s="95"/>
    </row>
    <row r="482" ht="15.75" hidden="1" customHeight="1">
      <c r="A482" s="108">
        <f>A477+0.01</f>
        <v>3.18</v>
      </c>
      <c r="B482" s="112" t="s">
        <v>640</v>
      </c>
      <c r="C482" s="90"/>
      <c r="D482" s="91"/>
      <c r="E482" s="92" t="str">
        <f t="shared" si="2"/>
        <v/>
      </c>
      <c r="F482" s="91"/>
      <c r="G482" s="91"/>
      <c r="H482" s="91">
        <f t="shared" ref="H482:I482" si="414">+N($E482)*N(F482)</f>
        <v>0</v>
      </c>
      <c r="I482" s="91">
        <f t="shared" si="414"/>
        <v>0</v>
      </c>
      <c r="J482" s="91">
        <f t="shared" si="4"/>
        <v>0</v>
      </c>
      <c r="K482" s="93"/>
      <c r="L482" s="94"/>
      <c r="M482" s="95"/>
      <c r="N482" s="95"/>
      <c r="O482" s="95"/>
      <c r="P482" s="95"/>
      <c r="Q482" s="95"/>
      <c r="R482" s="95"/>
      <c r="S482" s="95"/>
      <c r="T482" s="95"/>
      <c r="U482" s="95"/>
      <c r="V482" s="95"/>
      <c r="W482" s="95"/>
      <c r="X482" s="95"/>
      <c r="Y482" s="95"/>
      <c r="Z482" s="95"/>
    </row>
    <row r="483" ht="15.75" hidden="1" customHeight="1">
      <c r="A483" s="90"/>
      <c r="B483" s="112" t="s">
        <v>680</v>
      </c>
      <c r="C483" s="90"/>
      <c r="D483" s="91"/>
      <c r="E483" s="92" t="str">
        <f t="shared" si="2"/>
        <v/>
      </c>
      <c r="F483" s="91"/>
      <c r="G483" s="91"/>
      <c r="H483" s="91">
        <f t="shared" ref="H483:I483" si="415">+N($E483)*N(F483)</f>
        <v>0</v>
      </c>
      <c r="I483" s="91">
        <f t="shared" si="415"/>
        <v>0</v>
      </c>
      <c r="J483" s="91">
        <f t="shared" si="4"/>
        <v>0</v>
      </c>
      <c r="K483" s="93"/>
      <c r="L483" s="94"/>
      <c r="M483" s="95"/>
      <c r="N483" s="95"/>
      <c r="O483" s="95"/>
      <c r="P483" s="95"/>
      <c r="Q483" s="95"/>
      <c r="R483" s="95"/>
      <c r="S483" s="95"/>
      <c r="T483" s="95"/>
      <c r="U483" s="95"/>
      <c r="V483" s="95"/>
      <c r="W483" s="95"/>
      <c r="X483" s="95"/>
      <c r="Y483" s="95"/>
      <c r="Z483" s="95"/>
    </row>
    <row r="484" ht="15.75" hidden="1" customHeight="1">
      <c r="A484" s="90"/>
      <c r="B484" s="112" t="s">
        <v>681</v>
      </c>
      <c r="C484" s="90"/>
      <c r="D484" s="91"/>
      <c r="E484" s="92" t="str">
        <f t="shared" si="2"/>
        <v/>
      </c>
      <c r="F484" s="91"/>
      <c r="G484" s="91"/>
      <c r="H484" s="91">
        <f t="shared" ref="H484:I484" si="416">+N($E484)*N(F484)</f>
        <v>0</v>
      </c>
      <c r="I484" s="91">
        <f t="shared" si="416"/>
        <v>0</v>
      </c>
      <c r="J484" s="91">
        <f t="shared" si="4"/>
        <v>0</v>
      </c>
      <c r="K484" s="93"/>
      <c r="L484" s="94"/>
      <c r="M484" s="95"/>
      <c r="N484" s="95"/>
      <c r="O484" s="95"/>
      <c r="P484" s="95"/>
      <c r="Q484" s="95"/>
      <c r="R484" s="95"/>
      <c r="S484" s="95"/>
      <c r="T484" s="95"/>
      <c r="U484" s="95"/>
      <c r="V484" s="95"/>
      <c r="W484" s="95"/>
      <c r="X484" s="95"/>
      <c r="Y484" s="95"/>
      <c r="Z484" s="95"/>
    </row>
    <row r="485" ht="15.75" hidden="1" customHeight="1">
      <c r="A485" s="90"/>
      <c r="B485" s="102" t="s">
        <v>683</v>
      </c>
      <c r="C485" s="90" t="s">
        <v>503</v>
      </c>
      <c r="D485" s="91" t="s">
        <v>506</v>
      </c>
      <c r="E485" s="92" t="str">
        <f t="shared" si="2"/>
        <v>RO</v>
      </c>
      <c r="F485" s="93"/>
      <c r="G485" s="93"/>
      <c r="H485" s="91">
        <f t="shared" ref="H485:I485" si="417">+N($E485)*N(F485)</f>
        <v>0</v>
      </c>
      <c r="I485" s="91">
        <f t="shared" si="417"/>
        <v>0</v>
      </c>
      <c r="J485" s="91">
        <f t="shared" si="4"/>
        <v>0</v>
      </c>
      <c r="K485" s="93"/>
      <c r="L485" s="94"/>
      <c r="M485" s="95"/>
      <c r="N485" s="95"/>
      <c r="O485" s="95"/>
      <c r="P485" s="95"/>
      <c r="Q485" s="95"/>
      <c r="R485" s="95"/>
      <c r="S485" s="95"/>
      <c r="T485" s="95"/>
      <c r="U485" s="95"/>
      <c r="V485" s="95"/>
      <c r="W485" s="95"/>
      <c r="X485" s="95"/>
      <c r="Y485" s="95"/>
      <c r="Z485" s="95"/>
    </row>
    <row r="486" ht="15.75" hidden="1" customHeight="1">
      <c r="A486" s="90"/>
      <c r="B486" s="88"/>
      <c r="C486" s="90"/>
      <c r="D486" s="91"/>
      <c r="E486" s="92" t="str">
        <f t="shared" si="2"/>
        <v/>
      </c>
      <c r="F486" s="91"/>
      <c r="G486" s="91"/>
      <c r="H486" s="91">
        <f t="shared" ref="H486:I486" si="418">+N($E486)*N(F486)</f>
        <v>0</v>
      </c>
      <c r="I486" s="91">
        <f t="shared" si="418"/>
        <v>0</v>
      </c>
      <c r="J486" s="91">
        <f t="shared" si="4"/>
        <v>0</v>
      </c>
      <c r="K486" s="93"/>
      <c r="L486" s="94"/>
      <c r="M486" s="95"/>
      <c r="N486" s="95"/>
      <c r="O486" s="95"/>
      <c r="P486" s="95"/>
      <c r="Q486" s="95"/>
      <c r="R486" s="95"/>
      <c r="S486" s="95"/>
      <c r="T486" s="95"/>
      <c r="U486" s="95"/>
      <c r="V486" s="95"/>
      <c r="W486" s="95"/>
      <c r="X486" s="95"/>
      <c r="Y486" s="95"/>
      <c r="Z486" s="95"/>
    </row>
    <row r="487" ht="15.75" hidden="1" customHeight="1">
      <c r="A487" s="108">
        <f>A482+0.01</f>
        <v>3.19</v>
      </c>
      <c r="B487" s="112" t="s">
        <v>643</v>
      </c>
      <c r="C487" s="90"/>
      <c r="D487" s="91"/>
      <c r="E487" s="92" t="str">
        <f t="shared" si="2"/>
        <v/>
      </c>
      <c r="F487" s="91"/>
      <c r="G487" s="91"/>
      <c r="H487" s="91">
        <f t="shared" ref="H487:I487" si="419">+N($E487)*N(F487)</f>
        <v>0</v>
      </c>
      <c r="I487" s="91">
        <f t="shared" si="419"/>
        <v>0</v>
      </c>
      <c r="J487" s="91">
        <f t="shared" si="4"/>
        <v>0</v>
      </c>
      <c r="K487" s="93"/>
      <c r="L487" s="94"/>
      <c r="M487" s="95"/>
      <c r="N487" s="95"/>
      <c r="O487" s="95"/>
      <c r="P487" s="95"/>
      <c r="Q487" s="95"/>
      <c r="R487" s="95"/>
      <c r="S487" s="95"/>
      <c r="T487" s="95"/>
      <c r="U487" s="95"/>
      <c r="V487" s="95"/>
      <c r="W487" s="95"/>
      <c r="X487" s="95"/>
      <c r="Y487" s="95"/>
      <c r="Z487" s="95"/>
    </row>
    <row r="488" ht="15.75" hidden="1" customHeight="1">
      <c r="A488" s="90"/>
      <c r="B488" s="112" t="s">
        <v>680</v>
      </c>
      <c r="C488" s="90"/>
      <c r="D488" s="91"/>
      <c r="E488" s="92" t="str">
        <f t="shared" si="2"/>
        <v/>
      </c>
      <c r="F488" s="91"/>
      <c r="G488" s="91"/>
      <c r="H488" s="91">
        <f t="shared" ref="H488:I488" si="420">+N($E488)*N(F488)</f>
        <v>0</v>
      </c>
      <c r="I488" s="91">
        <f t="shared" si="420"/>
        <v>0</v>
      </c>
      <c r="J488" s="91">
        <f t="shared" si="4"/>
        <v>0</v>
      </c>
      <c r="K488" s="93"/>
      <c r="L488" s="94"/>
      <c r="M488" s="95"/>
      <c r="N488" s="95"/>
      <c r="O488" s="95"/>
      <c r="P488" s="95"/>
      <c r="Q488" s="95"/>
      <c r="R488" s="95"/>
      <c r="S488" s="95"/>
      <c r="T488" s="95"/>
      <c r="U488" s="95"/>
      <c r="V488" s="95"/>
      <c r="W488" s="95"/>
      <c r="X488" s="95"/>
      <c r="Y488" s="95"/>
      <c r="Z488" s="95"/>
    </row>
    <row r="489" ht="15.75" hidden="1" customHeight="1">
      <c r="A489" s="90"/>
      <c r="B489" s="112" t="s">
        <v>681</v>
      </c>
      <c r="C489" s="90"/>
      <c r="D489" s="91"/>
      <c r="E489" s="92" t="str">
        <f t="shared" si="2"/>
        <v/>
      </c>
      <c r="F489" s="91"/>
      <c r="G489" s="91"/>
      <c r="H489" s="91">
        <f t="shared" ref="H489:I489" si="421">+N($E489)*N(F489)</f>
        <v>0</v>
      </c>
      <c r="I489" s="91">
        <f t="shared" si="421"/>
        <v>0</v>
      </c>
      <c r="J489" s="91">
        <f t="shared" si="4"/>
        <v>0</v>
      </c>
      <c r="K489" s="93"/>
      <c r="L489" s="94"/>
      <c r="M489" s="95"/>
      <c r="N489" s="95"/>
      <c r="O489" s="95"/>
      <c r="P489" s="95"/>
      <c r="Q489" s="95"/>
      <c r="R489" s="95"/>
      <c r="S489" s="95"/>
      <c r="T489" s="95"/>
      <c r="U489" s="95"/>
      <c r="V489" s="95"/>
      <c r="W489" s="95"/>
      <c r="X489" s="95"/>
      <c r="Y489" s="95"/>
      <c r="Z489" s="95"/>
    </row>
    <row r="490" ht="15.75" hidden="1" customHeight="1">
      <c r="A490" s="90"/>
      <c r="B490" s="102" t="s">
        <v>684</v>
      </c>
      <c r="C490" s="90" t="s">
        <v>503</v>
      </c>
      <c r="D490" s="91" t="s">
        <v>506</v>
      </c>
      <c r="E490" s="92" t="str">
        <f t="shared" si="2"/>
        <v>RO</v>
      </c>
      <c r="F490" s="93"/>
      <c r="G490" s="93"/>
      <c r="H490" s="91">
        <f t="shared" ref="H490:I490" si="422">+N($E490)*N(F490)</f>
        <v>0</v>
      </c>
      <c r="I490" s="91">
        <f t="shared" si="422"/>
        <v>0</v>
      </c>
      <c r="J490" s="91">
        <f t="shared" si="4"/>
        <v>0</v>
      </c>
      <c r="K490" s="93"/>
      <c r="L490" s="94"/>
      <c r="M490" s="95"/>
      <c r="N490" s="95"/>
      <c r="O490" s="95"/>
      <c r="P490" s="95"/>
      <c r="Q490" s="95"/>
      <c r="R490" s="95"/>
      <c r="S490" s="95"/>
      <c r="T490" s="95"/>
      <c r="U490" s="95"/>
      <c r="V490" s="95"/>
      <c r="W490" s="95"/>
      <c r="X490" s="95"/>
      <c r="Y490" s="95"/>
      <c r="Z490" s="95"/>
    </row>
    <row r="491" ht="15.75" hidden="1" customHeight="1">
      <c r="A491" s="90"/>
      <c r="B491" s="88"/>
      <c r="C491" s="90"/>
      <c r="D491" s="91"/>
      <c r="E491" s="92" t="str">
        <f t="shared" si="2"/>
        <v/>
      </c>
      <c r="F491" s="93"/>
      <c r="G491" s="93"/>
      <c r="H491" s="91">
        <f t="shared" ref="H491:I491" si="423">+N($E491)*N(F491)</f>
        <v>0</v>
      </c>
      <c r="I491" s="91">
        <f t="shared" si="423"/>
        <v>0</v>
      </c>
      <c r="J491" s="91">
        <f t="shared" si="4"/>
        <v>0</v>
      </c>
      <c r="K491" s="93"/>
      <c r="L491" s="94"/>
      <c r="M491" s="95"/>
      <c r="N491" s="95"/>
      <c r="O491" s="95"/>
      <c r="P491" s="95"/>
      <c r="Q491" s="95"/>
      <c r="R491" s="95"/>
      <c r="S491" s="95"/>
      <c r="T491" s="95"/>
      <c r="U491" s="95"/>
      <c r="V491" s="95"/>
      <c r="W491" s="95"/>
      <c r="X491" s="95"/>
      <c r="Y491" s="95"/>
      <c r="Z491" s="95"/>
    </row>
    <row r="492" ht="15.75" hidden="1" customHeight="1">
      <c r="A492" s="108">
        <f>A487+0.01</f>
        <v>3.2</v>
      </c>
      <c r="B492" s="112" t="s">
        <v>645</v>
      </c>
      <c r="C492" s="90"/>
      <c r="D492" s="91"/>
      <c r="E492" s="92" t="str">
        <f t="shared" si="2"/>
        <v/>
      </c>
      <c r="F492" s="93"/>
      <c r="G492" s="93"/>
      <c r="H492" s="91">
        <f t="shared" ref="H492:I492" si="424">+N($E492)*N(F492)</f>
        <v>0</v>
      </c>
      <c r="I492" s="91">
        <f t="shared" si="424"/>
        <v>0</v>
      </c>
      <c r="J492" s="91">
        <f t="shared" si="4"/>
        <v>0</v>
      </c>
      <c r="K492" s="93"/>
      <c r="L492" s="94"/>
      <c r="M492" s="95"/>
      <c r="N492" s="95"/>
      <c r="O492" s="95"/>
      <c r="P492" s="95"/>
      <c r="Q492" s="95"/>
      <c r="R492" s="95"/>
      <c r="S492" s="95"/>
      <c r="T492" s="95"/>
      <c r="U492" s="95"/>
      <c r="V492" s="95"/>
      <c r="W492" s="95"/>
      <c r="X492" s="95"/>
      <c r="Y492" s="95"/>
      <c r="Z492" s="95"/>
    </row>
    <row r="493" ht="15.75" hidden="1" customHeight="1">
      <c r="A493" s="90"/>
      <c r="B493" s="112" t="s">
        <v>680</v>
      </c>
      <c r="C493" s="90"/>
      <c r="D493" s="91"/>
      <c r="E493" s="92" t="str">
        <f t="shared" si="2"/>
        <v/>
      </c>
      <c r="F493" s="93"/>
      <c r="G493" s="93"/>
      <c r="H493" s="91">
        <f t="shared" ref="H493:I493" si="425">+N($E493)*N(F493)</f>
        <v>0</v>
      </c>
      <c r="I493" s="91">
        <f t="shared" si="425"/>
        <v>0</v>
      </c>
      <c r="J493" s="91">
        <f t="shared" si="4"/>
        <v>0</v>
      </c>
      <c r="K493" s="93"/>
      <c r="L493" s="94"/>
      <c r="M493" s="95"/>
      <c r="N493" s="95"/>
      <c r="O493" s="95"/>
      <c r="P493" s="95"/>
      <c r="Q493" s="95"/>
      <c r="R493" s="95"/>
      <c r="S493" s="95"/>
      <c r="T493" s="95"/>
      <c r="U493" s="95"/>
      <c r="V493" s="95"/>
      <c r="W493" s="95"/>
      <c r="X493" s="95"/>
      <c r="Y493" s="95"/>
      <c r="Z493" s="95"/>
    </row>
    <row r="494" ht="15.75" hidden="1" customHeight="1">
      <c r="A494" s="90"/>
      <c r="B494" s="112" t="s">
        <v>685</v>
      </c>
      <c r="C494" s="90"/>
      <c r="D494" s="91"/>
      <c r="E494" s="92" t="str">
        <f t="shared" si="2"/>
        <v/>
      </c>
      <c r="F494" s="93"/>
      <c r="G494" s="93"/>
      <c r="H494" s="91">
        <f t="shared" ref="H494:I494" si="426">+N($E494)*N(F494)</f>
        <v>0</v>
      </c>
      <c r="I494" s="91">
        <f t="shared" si="426"/>
        <v>0</v>
      </c>
      <c r="J494" s="91">
        <f t="shared" si="4"/>
        <v>0</v>
      </c>
      <c r="K494" s="93"/>
      <c r="L494" s="94"/>
      <c r="M494" s="95"/>
      <c r="N494" s="95"/>
      <c r="O494" s="95"/>
      <c r="P494" s="95"/>
      <c r="Q494" s="95"/>
      <c r="R494" s="95"/>
      <c r="S494" s="95"/>
      <c r="T494" s="95"/>
      <c r="U494" s="95"/>
      <c r="V494" s="95"/>
      <c r="W494" s="95"/>
      <c r="X494" s="95"/>
      <c r="Y494" s="95"/>
      <c r="Z494" s="95"/>
    </row>
    <row r="495" ht="15.75" customHeight="1">
      <c r="A495" s="90"/>
      <c r="B495" s="102" t="s">
        <v>686</v>
      </c>
      <c r="C495" s="90" t="s">
        <v>503</v>
      </c>
      <c r="D495" s="91">
        <v>2.0</v>
      </c>
      <c r="E495" s="92">
        <f t="shared" si="2"/>
        <v>2</v>
      </c>
      <c r="F495" s="105">
        <v>23400.0</v>
      </c>
      <c r="G495" s="105">
        <v>1319.0</v>
      </c>
      <c r="H495" s="91">
        <f t="shared" ref="H495:I495" si="427">+N($E495)*N(F495)</f>
        <v>46800</v>
      </c>
      <c r="I495" s="91">
        <f t="shared" si="427"/>
        <v>2638</v>
      </c>
      <c r="J495" s="91">
        <f t="shared" si="4"/>
        <v>49438</v>
      </c>
      <c r="K495" s="93"/>
      <c r="L495" s="106"/>
      <c r="M495" s="95"/>
      <c r="N495" s="95"/>
      <c r="O495" s="95"/>
      <c r="P495" s="95"/>
      <c r="Q495" s="95"/>
      <c r="R495" s="95"/>
      <c r="S495" s="95"/>
      <c r="T495" s="95"/>
      <c r="U495" s="95"/>
      <c r="V495" s="95"/>
      <c r="W495" s="95"/>
      <c r="X495" s="95"/>
      <c r="Y495" s="95"/>
      <c r="Z495" s="95"/>
    </row>
    <row r="496" ht="15.75" hidden="1" customHeight="1">
      <c r="A496" s="90"/>
      <c r="B496" s="102"/>
      <c r="C496" s="90"/>
      <c r="D496" s="91"/>
      <c r="E496" s="92" t="str">
        <f t="shared" si="2"/>
        <v/>
      </c>
      <c r="F496" s="93"/>
      <c r="G496" s="93"/>
      <c r="H496" s="91">
        <f t="shared" ref="H496:I496" si="428">+N($E496)*N(F496)</f>
        <v>0</v>
      </c>
      <c r="I496" s="91">
        <f t="shared" si="428"/>
        <v>0</v>
      </c>
      <c r="J496" s="91">
        <f t="shared" si="4"/>
        <v>0</v>
      </c>
      <c r="K496" s="93"/>
      <c r="L496" s="94"/>
      <c r="M496" s="95"/>
      <c r="N496" s="95"/>
      <c r="O496" s="95"/>
      <c r="P496" s="95"/>
      <c r="Q496" s="95"/>
      <c r="R496" s="95"/>
      <c r="S496" s="95"/>
      <c r="T496" s="95"/>
      <c r="U496" s="95"/>
      <c r="V496" s="95"/>
      <c r="W496" s="95"/>
      <c r="X496" s="95"/>
      <c r="Y496" s="95"/>
      <c r="Z496" s="95"/>
    </row>
    <row r="497" ht="15.75" hidden="1" customHeight="1">
      <c r="A497" s="103" t="s">
        <v>214</v>
      </c>
      <c r="B497" s="88" t="s">
        <v>687</v>
      </c>
      <c r="C497" s="90"/>
      <c r="D497" s="91"/>
      <c r="E497" s="92" t="str">
        <f t="shared" si="2"/>
        <v/>
      </c>
      <c r="F497" s="93"/>
      <c r="G497" s="93"/>
      <c r="H497" s="91">
        <f t="shared" ref="H497:I497" si="429">+N($E497)*N(F497)</f>
        <v>0</v>
      </c>
      <c r="I497" s="91">
        <f t="shared" si="429"/>
        <v>0</v>
      </c>
      <c r="J497" s="91">
        <f t="shared" si="4"/>
        <v>0</v>
      </c>
      <c r="K497" s="93"/>
      <c r="L497" s="94"/>
      <c r="M497" s="95"/>
      <c r="N497" s="95"/>
      <c r="O497" s="95"/>
      <c r="P497" s="95"/>
      <c r="Q497" s="95"/>
      <c r="R497" s="95"/>
      <c r="S497" s="95"/>
      <c r="T497" s="95"/>
      <c r="U497" s="95"/>
      <c r="V497" s="95"/>
      <c r="W497" s="95"/>
      <c r="X497" s="95"/>
      <c r="Y497" s="95"/>
      <c r="Z497" s="95"/>
    </row>
    <row r="498" ht="15.75" hidden="1" customHeight="1">
      <c r="A498" s="108">
        <f>A492+0.01</f>
        <v>3.21</v>
      </c>
      <c r="B498" s="112" t="s">
        <v>688</v>
      </c>
      <c r="C498" s="90"/>
      <c r="D498" s="91"/>
      <c r="E498" s="92" t="str">
        <f t="shared" si="2"/>
        <v/>
      </c>
      <c r="F498" s="93"/>
      <c r="G498" s="93"/>
      <c r="H498" s="91">
        <f t="shared" ref="H498:I498" si="430">+N($E498)*N(F498)</f>
        <v>0</v>
      </c>
      <c r="I498" s="91">
        <f t="shared" si="430"/>
        <v>0</v>
      </c>
      <c r="J498" s="91">
        <f t="shared" si="4"/>
        <v>0</v>
      </c>
      <c r="K498" s="93"/>
      <c r="L498" s="94"/>
      <c r="M498" s="95"/>
      <c r="N498" s="95"/>
      <c r="O498" s="95"/>
      <c r="P498" s="95"/>
      <c r="Q498" s="95"/>
      <c r="R498" s="95"/>
      <c r="S498" s="95"/>
      <c r="T498" s="95"/>
      <c r="U498" s="95"/>
      <c r="V498" s="95"/>
      <c r="W498" s="95"/>
      <c r="X498" s="95"/>
      <c r="Y498" s="95"/>
      <c r="Z498" s="95"/>
    </row>
    <row r="499" ht="15.75" hidden="1" customHeight="1">
      <c r="A499" s="90"/>
      <c r="B499" s="112" t="s">
        <v>689</v>
      </c>
      <c r="C499" s="90"/>
      <c r="D499" s="91"/>
      <c r="E499" s="92" t="str">
        <f t="shared" si="2"/>
        <v/>
      </c>
      <c r="F499" s="93"/>
      <c r="G499" s="93"/>
      <c r="H499" s="91">
        <f t="shared" ref="H499:I499" si="431">+N($E499)*N(F499)</f>
        <v>0</v>
      </c>
      <c r="I499" s="91">
        <f t="shared" si="431"/>
        <v>0</v>
      </c>
      <c r="J499" s="91">
        <f t="shared" si="4"/>
        <v>0</v>
      </c>
      <c r="K499" s="93"/>
      <c r="L499" s="94"/>
      <c r="M499" s="95"/>
      <c r="N499" s="95"/>
      <c r="O499" s="95"/>
      <c r="P499" s="95"/>
      <c r="Q499" s="95"/>
      <c r="R499" s="95"/>
      <c r="S499" s="95"/>
      <c r="T499" s="95"/>
      <c r="U499" s="95"/>
      <c r="V499" s="95"/>
      <c r="W499" s="95"/>
      <c r="X499" s="95"/>
      <c r="Y499" s="95"/>
      <c r="Z499" s="95"/>
    </row>
    <row r="500" ht="15.75" hidden="1" customHeight="1">
      <c r="A500" s="90"/>
      <c r="B500" s="112" t="s">
        <v>690</v>
      </c>
      <c r="C500" s="90" t="s">
        <v>503</v>
      </c>
      <c r="D500" s="91" t="s">
        <v>506</v>
      </c>
      <c r="E500" s="92" t="str">
        <f t="shared" si="2"/>
        <v>RO</v>
      </c>
      <c r="F500" s="93"/>
      <c r="G500" s="93"/>
      <c r="H500" s="91">
        <f t="shared" ref="H500:I500" si="432">+N($E500)*N(F500)</f>
        <v>0</v>
      </c>
      <c r="I500" s="91">
        <f t="shared" si="432"/>
        <v>0</v>
      </c>
      <c r="J500" s="91">
        <f t="shared" si="4"/>
        <v>0</v>
      </c>
      <c r="K500" s="93"/>
      <c r="L500" s="94"/>
      <c r="M500" s="95"/>
      <c r="N500" s="95"/>
      <c r="O500" s="95"/>
      <c r="P500" s="95"/>
      <c r="Q500" s="95"/>
      <c r="R500" s="95"/>
      <c r="S500" s="95"/>
      <c r="T500" s="95"/>
      <c r="U500" s="95"/>
      <c r="V500" s="95"/>
      <c r="W500" s="95"/>
      <c r="X500" s="95"/>
      <c r="Y500" s="95"/>
      <c r="Z500" s="95"/>
    </row>
    <row r="501" ht="15.75" hidden="1" customHeight="1">
      <c r="A501" s="90"/>
      <c r="B501" s="102"/>
      <c r="C501" s="90"/>
      <c r="D501" s="91"/>
      <c r="E501" s="92" t="str">
        <f t="shared" si="2"/>
        <v/>
      </c>
      <c r="F501" s="93"/>
      <c r="G501" s="93"/>
      <c r="H501" s="91">
        <f t="shared" ref="H501:I501" si="433">+N($E501)*N(F501)</f>
        <v>0</v>
      </c>
      <c r="I501" s="91">
        <f t="shared" si="433"/>
        <v>0</v>
      </c>
      <c r="J501" s="91">
        <f t="shared" si="4"/>
        <v>0</v>
      </c>
      <c r="K501" s="93"/>
      <c r="L501" s="94"/>
      <c r="M501" s="95"/>
      <c r="N501" s="95"/>
      <c r="O501" s="95"/>
      <c r="P501" s="95"/>
      <c r="Q501" s="95"/>
      <c r="R501" s="95"/>
      <c r="S501" s="95"/>
      <c r="T501" s="95"/>
      <c r="U501" s="95"/>
      <c r="V501" s="95"/>
      <c r="W501" s="95"/>
      <c r="X501" s="95"/>
      <c r="Y501" s="95"/>
      <c r="Z501" s="95"/>
    </row>
    <row r="502" ht="15.75" hidden="1" customHeight="1">
      <c r="A502" s="108">
        <f>A498+0.01</f>
        <v>3.22</v>
      </c>
      <c r="B502" s="112" t="s">
        <v>667</v>
      </c>
      <c r="C502" s="90"/>
      <c r="D502" s="91"/>
      <c r="E502" s="92" t="str">
        <f t="shared" si="2"/>
        <v/>
      </c>
      <c r="F502" s="93"/>
      <c r="G502" s="93"/>
      <c r="H502" s="91">
        <f t="shared" ref="H502:I502" si="434">+N($E502)*N(F502)</f>
        <v>0</v>
      </c>
      <c r="I502" s="91">
        <f t="shared" si="434"/>
        <v>0</v>
      </c>
      <c r="J502" s="91">
        <f t="shared" si="4"/>
        <v>0</v>
      </c>
      <c r="K502" s="93"/>
      <c r="L502" s="94"/>
      <c r="M502" s="95"/>
      <c r="N502" s="95"/>
      <c r="O502" s="95"/>
      <c r="P502" s="95"/>
      <c r="Q502" s="95"/>
      <c r="R502" s="95"/>
      <c r="S502" s="95"/>
      <c r="T502" s="95"/>
      <c r="U502" s="95"/>
      <c r="V502" s="95"/>
      <c r="W502" s="95"/>
      <c r="X502" s="95"/>
      <c r="Y502" s="95"/>
      <c r="Z502" s="95"/>
    </row>
    <row r="503" ht="15.75" hidden="1" customHeight="1">
      <c r="A503" s="90"/>
      <c r="B503" s="112" t="s">
        <v>680</v>
      </c>
      <c r="C503" s="90"/>
      <c r="D503" s="91"/>
      <c r="E503" s="92" t="str">
        <f t="shared" si="2"/>
        <v/>
      </c>
      <c r="F503" s="93"/>
      <c r="G503" s="93"/>
      <c r="H503" s="91">
        <f t="shared" ref="H503:I503" si="435">+N($E503)*N(F503)</f>
        <v>0</v>
      </c>
      <c r="I503" s="91">
        <f t="shared" si="435"/>
        <v>0</v>
      </c>
      <c r="J503" s="91">
        <f t="shared" si="4"/>
        <v>0</v>
      </c>
      <c r="K503" s="93"/>
      <c r="L503" s="94"/>
      <c r="M503" s="95"/>
      <c r="N503" s="95"/>
      <c r="O503" s="95"/>
      <c r="P503" s="95"/>
      <c r="Q503" s="95"/>
      <c r="R503" s="95"/>
      <c r="S503" s="95"/>
      <c r="T503" s="95"/>
      <c r="U503" s="95"/>
      <c r="V503" s="95"/>
      <c r="W503" s="95"/>
      <c r="X503" s="95"/>
      <c r="Y503" s="95"/>
      <c r="Z503" s="95"/>
    </row>
    <row r="504" ht="15.75" hidden="1" customHeight="1">
      <c r="A504" s="90"/>
      <c r="B504" s="112" t="s">
        <v>691</v>
      </c>
      <c r="C504" s="90"/>
      <c r="D504" s="91"/>
      <c r="E504" s="92" t="str">
        <f t="shared" si="2"/>
        <v/>
      </c>
      <c r="F504" s="93"/>
      <c r="G504" s="93"/>
      <c r="H504" s="91">
        <f t="shared" ref="H504:I504" si="436">+N($E504)*N(F504)</f>
        <v>0</v>
      </c>
      <c r="I504" s="91">
        <f t="shared" si="436"/>
        <v>0</v>
      </c>
      <c r="J504" s="91">
        <f t="shared" si="4"/>
        <v>0</v>
      </c>
      <c r="K504" s="93"/>
      <c r="L504" s="94"/>
      <c r="M504" s="95"/>
      <c r="N504" s="95"/>
      <c r="O504" s="95"/>
      <c r="P504" s="95"/>
      <c r="Q504" s="95"/>
      <c r="R504" s="95"/>
      <c r="S504" s="95"/>
      <c r="T504" s="95"/>
      <c r="U504" s="95"/>
      <c r="V504" s="95"/>
      <c r="W504" s="95"/>
      <c r="X504" s="95"/>
      <c r="Y504" s="95"/>
      <c r="Z504" s="95"/>
    </row>
    <row r="505" ht="15.75" hidden="1" customHeight="1">
      <c r="A505" s="90"/>
      <c r="B505" s="112" t="s">
        <v>690</v>
      </c>
      <c r="C505" s="90" t="s">
        <v>503</v>
      </c>
      <c r="D505" s="91" t="s">
        <v>506</v>
      </c>
      <c r="E505" s="92" t="str">
        <f t="shared" si="2"/>
        <v>RO</v>
      </c>
      <c r="F505" s="93"/>
      <c r="G505" s="93"/>
      <c r="H505" s="91">
        <f t="shared" ref="H505:I505" si="437">+N($E505)*N(F505)</f>
        <v>0</v>
      </c>
      <c r="I505" s="91">
        <f t="shared" si="437"/>
        <v>0</v>
      </c>
      <c r="J505" s="91">
        <f t="shared" si="4"/>
        <v>0</v>
      </c>
      <c r="K505" s="93"/>
      <c r="L505" s="94"/>
      <c r="M505" s="95"/>
      <c r="N505" s="95"/>
      <c r="O505" s="95"/>
      <c r="P505" s="95"/>
      <c r="Q505" s="95"/>
      <c r="R505" s="95"/>
      <c r="S505" s="95"/>
      <c r="T505" s="95"/>
      <c r="U505" s="95"/>
      <c r="V505" s="95"/>
      <c r="W505" s="95"/>
      <c r="X505" s="95"/>
      <c r="Y505" s="95"/>
      <c r="Z505" s="95"/>
    </row>
    <row r="506" ht="15.75" hidden="1" customHeight="1">
      <c r="A506" s="90"/>
      <c r="B506" s="102"/>
      <c r="C506" s="90"/>
      <c r="D506" s="91"/>
      <c r="E506" s="92" t="str">
        <f t="shared" si="2"/>
        <v/>
      </c>
      <c r="F506" s="91"/>
      <c r="G506" s="91"/>
      <c r="H506" s="91">
        <f t="shared" ref="H506:I506" si="438">+N($E506)*N(F506)</f>
        <v>0</v>
      </c>
      <c r="I506" s="91">
        <f t="shared" si="438"/>
        <v>0</v>
      </c>
      <c r="J506" s="91">
        <f t="shared" si="4"/>
        <v>0</v>
      </c>
      <c r="K506" s="93"/>
      <c r="L506" s="94"/>
      <c r="M506" s="95"/>
      <c r="N506" s="95"/>
      <c r="O506" s="95"/>
      <c r="P506" s="95"/>
      <c r="Q506" s="95"/>
      <c r="R506" s="95"/>
      <c r="S506" s="95"/>
      <c r="T506" s="95"/>
      <c r="U506" s="95"/>
      <c r="V506" s="95"/>
      <c r="W506" s="95"/>
      <c r="X506" s="95"/>
      <c r="Y506" s="95"/>
      <c r="Z506" s="95"/>
    </row>
    <row r="507" ht="15.75" hidden="1" customHeight="1">
      <c r="A507" s="108">
        <f>A502+0.01</f>
        <v>3.23</v>
      </c>
      <c r="B507" s="112" t="s">
        <v>640</v>
      </c>
      <c r="C507" s="90"/>
      <c r="D507" s="91"/>
      <c r="E507" s="92" t="str">
        <f t="shared" si="2"/>
        <v/>
      </c>
      <c r="F507" s="91"/>
      <c r="G507" s="91"/>
      <c r="H507" s="91">
        <f t="shared" ref="H507:I507" si="439">+N($E507)*N(F507)</f>
        <v>0</v>
      </c>
      <c r="I507" s="91">
        <f t="shared" si="439"/>
        <v>0</v>
      </c>
      <c r="J507" s="91">
        <f t="shared" si="4"/>
        <v>0</v>
      </c>
      <c r="K507" s="93"/>
      <c r="L507" s="94"/>
      <c r="M507" s="95"/>
      <c r="N507" s="95"/>
      <c r="O507" s="95"/>
      <c r="P507" s="95"/>
      <c r="Q507" s="95"/>
      <c r="R507" s="95"/>
      <c r="S507" s="95"/>
      <c r="T507" s="95"/>
      <c r="U507" s="95"/>
      <c r="V507" s="95"/>
      <c r="W507" s="95"/>
      <c r="X507" s="95"/>
      <c r="Y507" s="95"/>
      <c r="Z507" s="95"/>
    </row>
    <row r="508" ht="15.75" hidden="1" customHeight="1">
      <c r="A508" s="90"/>
      <c r="B508" s="112" t="s">
        <v>680</v>
      </c>
      <c r="C508" s="90"/>
      <c r="D508" s="91"/>
      <c r="E508" s="92" t="str">
        <f t="shared" si="2"/>
        <v/>
      </c>
      <c r="F508" s="91"/>
      <c r="G508" s="91"/>
      <c r="H508" s="91">
        <f t="shared" ref="H508:I508" si="440">+N($E508)*N(F508)</f>
        <v>0</v>
      </c>
      <c r="I508" s="91">
        <f t="shared" si="440"/>
        <v>0</v>
      </c>
      <c r="J508" s="91">
        <f t="shared" si="4"/>
        <v>0</v>
      </c>
      <c r="K508" s="93"/>
      <c r="L508" s="94"/>
      <c r="M508" s="95"/>
      <c r="N508" s="95"/>
      <c r="O508" s="95"/>
      <c r="P508" s="95"/>
      <c r="Q508" s="95"/>
      <c r="R508" s="95"/>
      <c r="S508" s="95"/>
      <c r="T508" s="95"/>
      <c r="U508" s="95"/>
      <c r="V508" s="95"/>
      <c r="W508" s="95"/>
      <c r="X508" s="95"/>
      <c r="Y508" s="95"/>
      <c r="Z508" s="95"/>
    </row>
    <row r="509" ht="15.75" hidden="1" customHeight="1">
      <c r="A509" s="90"/>
      <c r="B509" s="112" t="s">
        <v>691</v>
      </c>
      <c r="C509" s="90"/>
      <c r="D509" s="91"/>
      <c r="E509" s="92" t="str">
        <f t="shared" si="2"/>
        <v/>
      </c>
      <c r="F509" s="91"/>
      <c r="G509" s="91"/>
      <c r="H509" s="91">
        <f t="shared" ref="H509:I509" si="441">+N($E509)*N(F509)</f>
        <v>0</v>
      </c>
      <c r="I509" s="91">
        <f t="shared" si="441"/>
        <v>0</v>
      </c>
      <c r="J509" s="91">
        <f t="shared" si="4"/>
        <v>0</v>
      </c>
      <c r="K509" s="93"/>
      <c r="L509" s="94"/>
      <c r="M509" s="95"/>
      <c r="N509" s="95"/>
      <c r="O509" s="95"/>
      <c r="P509" s="95"/>
      <c r="Q509" s="95"/>
      <c r="R509" s="95"/>
      <c r="S509" s="95"/>
      <c r="T509" s="95"/>
      <c r="U509" s="95"/>
      <c r="V509" s="95"/>
      <c r="W509" s="95"/>
      <c r="X509" s="95"/>
      <c r="Y509" s="95"/>
      <c r="Z509" s="95"/>
    </row>
    <row r="510" ht="15.75" hidden="1" customHeight="1">
      <c r="A510" s="90"/>
      <c r="B510" s="112" t="s">
        <v>692</v>
      </c>
      <c r="C510" s="90" t="s">
        <v>503</v>
      </c>
      <c r="D510" s="91" t="s">
        <v>506</v>
      </c>
      <c r="E510" s="92" t="str">
        <f t="shared" si="2"/>
        <v>RO</v>
      </c>
      <c r="F510" s="93"/>
      <c r="G510" s="93"/>
      <c r="H510" s="91">
        <f t="shared" ref="H510:I510" si="442">+N($E510)*N(F510)</f>
        <v>0</v>
      </c>
      <c r="I510" s="91">
        <f t="shared" si="442"/>
        <v>0</v>
      </c>
      <c r="J510" s="91">
        <f t="shared" si="4"/>
        <v>0</v>
      </c>
      <c r="K510" s="93"/>
      <c r="L510" s="94"/>
      <c r="M510" s="95"/>
      <c r="N510" s="95"/>
      <c r="O510" s="95"/>
      <c r="P510" s="95"/>
      <c r="Q510" s="95"/>
      <c r="R510" s="95"/>
      <c r="S510" s="95"/>
      <c r="T510" s="95"/>
      <c r="U510" s="95"/>
      <c r="V510" s="95"/>
      <c r="W510" s="95"/>
      <c r="X510" s="95"/>
      <c r="Y510" s="95"/>
      <c r="Z510" s="95"/>
    </row>
    <row r="511" ht="15.75" hidden="1" customHeight="1">
      <c r="A511" s="90"/>
      <c r="B511" s="102"/>
      <c r="C511" s="90"/>
      <c r="D511" s="91"/>
      <c r="E511" s="92" t="str">
        <f t="shared" si="2"/>
        <v/>
      </c>
      <c r="F511" s="93"/>
      <c r="G511" s="93"/>
      <c r="H511" s="91">
        <f t="shared" ref="H511:I511" si="443">+N($E511)*N(F511)</f>
        <v>0</v>
      </c>
      <c r="I511" s="91">
        <f t="shared" si="443"/>
        <v>0</v>
      </c>
      <c r="J511" s="91">
        <f t="shared" si="4"/>
        <v>0</v>
      </c>
      <c r="K511" s="93"/>
      <c r="L511" s="94"/>
      <c r="M511" s="95"/>
      <c r="N511" s="95"/>
      <c r="O511" s="95"/>
      <c r="P511" s="95"/>
      <c r="Q511" s="95"/>
      <c r="R511" s="95"/>
      <c r="S511" s="95"/>
      <c r="T511" s="95"/>
      <c r="U511" s="95"/>
      <c r="V511" s="95"/>
      <c r="W511" s="95"/>
      <c r="X511" s="95"/>
      <c r="Y511" s="95"/>
      <c r="Z511" s="95"/>
    </row>
    <row r="512" ht="15.75" hidden="1" customHeight="1">
      <c r="A512" s="108">
        <f>A507+0.01</f>
        <v>3.24</v>
      </c>
      <c r="B512" s="112" t="s">
        <v>643</v>
      </c>
      <c r="C512" s="90"/>
      <c r="D512" s="91"/>
      <c r="E512" s="92" t="str">
        <f t="shared" si="2"/>
        <v/>
      </c>
      <c r="F512" s="93"/>
      <c r="G512" s="93"/>
      <c r="H512" s="91">
        <f t="shared" ref="H512:I512" si="444">+N($E512)*N(F512)</f>
        <v>0</v>
      </c>
      <c r="I512" s="91">
        <f t="shared" si="444"/>
        <v>0</v>
      </c>
      <c r="J512" s="91">
        <f t="shared" si="4"/>
        <v>0</v>
      </c>
      <c r="K512" s="93"/>
      <c r="L512" s="94"/>
      <c r="M512" s="95"/>
      <c r="N512" s="95"/>
      <c r="O512" s="95"/>
      <c r="P512" s="95"/>
      <c r="Q512" s="95"/>
      <c r="R512" s="95"/>
      <c r="S512" s="95"/>
      <c r="T512" s="95"/>
      <c r="U512" s="95"/>
      <c r="V512" s="95"/>
      <c r="W512" s="95"/>
      <c r="X512" s="95"/>
      <c r="Y512" s="95"/>
      <c r="Z512" s="95"/>
    </row>
    <row r="513" ht="15.75" hidden="1" customHeight="1">
      <c r="A513" s="90"/>
      <c r="B513" s="112" t="s">
        <v>680</v>
      </c>
      <c r="C513" s="90"/>
      <c r="D513" s="91"/>
      <c r="E513" s="92" t="str">
        <f t="shared" si="2"/>
        <v/>
      </c>
      <c r="F513" s="93"/>
      <c r="G513" s="93"/>
      <c r="H513" s="91">
        <f t="shared" ref="H513:I513" si="445">+N($E513)*N(F513)</f>
        <v>0</v>
      </c>
      <c r="I513" s="91">
        <f t="shared" si="445"/>
        <v>0</v>
      </c>
      <c r="J513" s="91">
        <f t="shared" si="4"/>
        <v>0</v>
      </c>
      <c r="K513" s="93"/>
      <c r="L513" s="94"/>
      <c r="M513" s="95"/>
      <c r="N513" s="95"/>
      <c r="O513" s="95"/>
      <c r="P513" s="95"/>
      <c r="Q513" s="95"/>
      <c r="R513" s="95"/>
      <c r="S513" s="95"/>
      <c r="T513" s="95"/>
      <c r="U513" s="95"/>
      <c r="V513" s="95"/>
      <c r="W513" s="95"/>
      <c r="X513" s="95"/>
      <c r="Y513" s="95"/>
      <c r="Z513" s="95"/>
    </row>
    <row r="514" ht="15.75" hidden="1" customHeight="1">
      <c r="A514" s="90"/>
      <c r="B514" s="112" t="s">
        <v>685</v>
      </c>
      <c r="C514" s="90"/>
      <c r="D514" s="91"/>
      <c r="E514" s="92" t="str">
        <f t="shared" si="2"/>
        <v/>
      </c>
      <c r="F514" s="93"/>
      <c r="G514" s="93"/>
      <c r="H514" s="91">
        <f t="shared" ref="H514:I514" si="446">+N($E514)*N(F514)</f>
        <v>0</v>
      </c>
      <c r="I514" s="91">
        <f t="shared" si="446"/>
        <v>0</v>
      </c>
      <c r="J514" s="91">
        <f t="shared" si="4"/>
        <v>0</v>
      </c>
      <c r="K514" s="93"/>
      <c r="L514" s="94"/>
      <c r="M514" s="95"/>
      <c r="N514" s="95"/>
      <c r="O514" s="95"/>
      <c r="P514" s="95"/>
      <c r="Q514" s="95"/>
      <c r="R514" s="95"/>
      <c r="S514" s="95"/>
      <c r="T514" s="95"/>
      <c r="U514" s="95"/>
      <c r="V514" s="95"/>
      <c r="W514" s="95"/>
      <c r="X514" s="95"/>
      <c r="Y514" s="95"/>
      <c r="Z514" s="95"/>
    </row>
    <row r="515" ht="15.75" hidden="1" customHeight="1">
      <c r="A515" s="90"/>
      <c r="B515" s="112" t="s">
        <v>693</v>
      </c>
      <c r="C515" s="90" t="s">
        <v>503</v>
      </c>
      <c r="D515" s="91" t="s">
        <v>506</v>
      </c>
      <c r="E515" s="92" t="str">
        <f t="shared" si="2"/>
        <v>RO</v>
      </c>
      <c r="F515" s="93"/>
      <c r="G515" s="93"/>
      <c r="H515" s="91">
        <f t="shared" ref="H515:I515" si="447">+N($E515)*N(F515)</f>
        <v>0</v>
      </c>
      <c r="I515" s="91">
        <f t="shared" si="447"/>
        <v>0</v>
      </c>
      <c r="J515" s="91">
        <f t="shared" si="4"/>
        <v>0</v>
      </c>
      <c r="K515" s="93"/>
      <c r="L515" s="94"/>
      <c r="M515" s="95"/>
      <c r="N515" s="95"/>
      <c r="O515" s="95"/>
      <c r="P515" s="95"/>
      <c r="Q515" s="95"/>
      <c r="R515" s="95"/>
      <c r="S515" s="95"/>
      <c r="T515" s="95"/>
      <c r="U515" s="95"/>
      <c r="V515" s="95"/>
      <c r="W515" s="95"/>
      <c r="X515" s="95"/>
      <c r="Y515" s="95"/>
      <c r="Z515" s="95"/>
    </row>
    <row r="516" ht="15.75" hidden="1" customHeight="1">
      <c r="A516" s="90"/>
      <c r="B516" s="102"/>
      <c r="C516" s="90"/>
      <c r="D516" s="91"/>
      <c r="E516" s="92" t="str">
        <f t="shared" si="2"/>
        <v/>
      </c>
      <c r="F516" s="91"/>
      <c r="G516" s="91"/>
      <c r="H516" s="91">
        <f t="shared" ref="H516:I516" si="448">+N($E516)*N(F516)</f>
        <v>0</v>
      </c>
      <c r="I516" s="91">
        <f t="shared" si="448"/>
        <v>0</v>
      </c>
      <c r="J516" s="91">
        <f t="shared" si="4"/>
        <v>0</v>
      </c>
      <c r="K516" s="93"/>
      <c r="L516" s="94"/>
      <c r="M516" s="95"/>
      <c r="N516" s="95"/>
      <c r="O516" s="95"/>
      <c r="P516" s="95"/>
      <c r="Q516" s="95"/>
      <c r="R516" s="95"/>
      <c r="S516" s="95"/>
      <c r="T516" s="95"/>
      <c r="U516" s="95"/>
      <c r="V516" s="95"/>
      <c r="W516" s="95"/>
      <c r="X516" s="95"/>
      <c r="Y516" s="95"/>
      <c r="Z516" s="95"/>
    </row>
    <row r="517" ht="15.75" hidden="1" customHeight="1">
      <c r="A517" s="108">
        <f>A512+0.01</f>
        <v>3.25</v>
      </c>
      <c r="B517" s="112" t="s">
        <v>645</v>
      </c>
      <c r="C517" s="90"/>
      <c r="D517" s="91"/>
      <c r="E517" s="92" t="str">
        <f t="shared" si="2"/>
        <v/>
      </c>
      <c r="F517" s="91"/>
      <c r="G517" s="91"/>
      <c r="H517" s="91">
        <f t="shared" ref="H517:I517" si="449">+N($E517)*N(F517)</f>
        <v>0</v>
      </c>
      <c r="I517" s="91">
        <f t="shared" si="449"/>
        <v>0</v>
      </c>
      <c r="J517" s="91">
        <f t="shared" si="4"/>
        <v>0</v>
      </c>
      <c r="K517" s="93"/>
      <c r="L517" s="94"/>
      <c r="M517" s="95"/>
      <c r="N517" s="95"/>
      <c r="O517" s="95"/>
      <c r="P517" s="95"/>
      <c r="Q517" s="95"/>
      <c r="R517" s="95"/>
      <c r="S517" s="95"/>
      <c r="T517" s="95"/>
      <c r="U517" s="95"/>
      <c r="V517" s="95"/>
      <c r="W517" s="95"/>
      <c r="X517" s="95"/>
      <c r="Y517" s="95"/>
      <c r="Z517" s="95"/>
    </row>
    <row r="518" ht="15.75" hidden="1" customHeight="1">
      <c r="A518" s="90"/>
      <c r="B518" s="112" t="s">
        <v>680</v>
      </c>
      <c r="C518" s="90"/>
      <c r="D518" s="91"/>
      <c r="E518" s="92" t="str">
        <f t="shared" si="2"/>
        <v/>
      </c>
      <c r="F518" s="91"/>
      <c r="G518" s="91"/>
      <c r="H518" s="91">
        <f t="shared" ref="H518:I518" si="450">+N($E518)*N(F518)</f>
        <v>0</v>
      </c>
      <c r="I518" s="91">
        <f t="shared" si="450"/>
        <v>0</v>
      </c>
      <c r="J518" s="91">
        <f t="shared" si="4"/>
        <v>0</v>
      </c>
      <c r="K518" s="93"/>
      <c r="L518" s="94"/>
      <c r="M518" s="95"/>
      <c r="N518" s="95"/>
      <c r="O518" s="95"/>
      <c r="P518" s="95"/>
      <c r="Q518" s="95"/>
      <c r="R518" s="95"/>
      <c r="S518" s="95"/>
      <c r="T518" s="95"/>
      <c r="U518" s="95"/>
      <c r="V518" s="95"/>
      <c r="W518" s="95"/>
      <c r="X518" s="95"/>
      <c r="Y518" s="95"/>
      <c r="Z518" s="95"/>
    </row>
    <row r="519" ht="15.75" hidden="1" customHeight="1">
      <c r="A519" s="90"/>
      <c r="B519" s="112" t="s">
        <v>685</v>
      </c>
      <c r="C519" s="90"/>
      <c r="D519" s="91"/>
      <c r="E519" s="92" t="str">
        <f t="shared" si="2"/>
        <v/>
      </c>
      <c r="F519" s="91"/>
      <c r="G519" s="91"/>
      <c r="H519" s="91">
        <f t="shared" ref="H519:I519" si="451">+N($E519)*N(F519)</f>
        <v>0</v>
      </c>
      <c r="I519" s="91">
        <f t="shared" si="451"/>
        <v>0</v>
      </c>
      <c r="J519" s="91">
        <f t="shared" si="4"/>
        <v>0</v>
      </c>
      <c r="K519" s="93"/>
      <c r="L519" s="94"/>
      <c r="M519" s="95"/>
      <c r="N519" s="95"/>
      <c r="O519" s="95"/>
      <c r="P519" s="95"/>
      <c r="Q519" s="95"/>
      <c r="R519" s="95"/>
      <c r="S519" s="95"/>
      <c r="T519" s="95"/>
      <c r="U519" s="95"/>
      <c r="V519" s="95"/>
      <c r="W519" s="95"/>
      <c r="X519" s="95"/>
      <c r="Y519" s="95"/>
      <c r="Z519" s="95"/>
    </row>
    <row r="520" ht="15.75" customHeight="1">
      <c r="A520" s="90"/>
      <c r="B520" s="112" t="s">
        <v>694</v>
      </c>
      <c r="C520" s="90" t="s">
        <v>503</v>
      </c>
      <c r="D520" s="91">
        <v>2.0</v>
      </c>
      <c r="E520" s="92">
        <f t="shared" si="2"/>
        <v>2</v>
      </c>
      <c r="F520" s="105">
        <v>21187.0</v>
      </c>
      <c r="G520" s="105">
        <v>1319.0</v>
      </c>
      <c r="H520" s="91">
        <f t="shared" ref="H520:I520" si="452">+N($E520)*N(F520)</f>
        <v>42374</v>
      </c>
      <c r="I520" s="91">
        <f t="shared" si="452"/>
        <v>2638</v>
      </c>
      <c r="J520" s="91">
        <f t="shared" si="4"/>
        <v>45012</v>
      </c>
      <c r="K520" s="93"/>
      <c r="L520" s="106"/>
      <c r="M520" s="95"/>
      <c r="N520" s="95"/>
      <c r="O520" s="95"/>
      <c r="P520" s="95"/>
      <c r="Q520" s="95"/>
      <c r="R520" s="95"/>
      <c r="S520" s="95"/>
      <c r="T520" s="95"/>
      <c r="U520" s="95"/>
      <c r="V520" s="95"/>
      <c r="W520" s="95"/>
      <c r="X520" s="95"/>
      <c r="Y520" s="95"/>
      <c r="Z520" s="95"/>
    </row>
    <row r="521" ht="15.75" hidden="1" customHeight="1">
      <c r="A521" s="90"/>
      <c r="B521" s="102"/>
      <c r="C521" s="90"/>
      <c r="D521" s="91"/>
      <c r="E521" s="92" t="str">
        <f t="shared" si="2"/>
        <v/>
      </c>
      <c r="F521" s="93"/>
      <c r="G521" s="93"/>
      <c r="H521" s="91">
        <f t="shared" ref="H521:I521" si="453">+N($E521)*N(F521)</f>
        <v>0</v>
      </c>
      <c r="I521" s="91">
        <f t="shared" si="453"/>
        <v>0</v>
      </c>
      <c r="J521" s="91">
        <f t="shared" si="4"/>
        <v>0</v>
      </c>
      <c r="K521" s="93"/>
      <c r="L521" s="94"/>
      <c r="M521" s="95"/>
      <c r="N521" s="95"/>
      <c r="O521" s="95"/>
      <c r="P521" s="95"/>
      <c r="Q521" s="95"/>
      <c r="R521" s="95"/>
      <c r="S521" s="95"/>
      <c r="T521" s="95"/>
      <c r="U521" s="95"/>
      <c r="V521" s="95"/>
      <c r="W521" s="95"/>
      <c r="X521" s="95"/>
      <c r="Y521" s="95"/>
      <c r="Z521" s="95"/>
    </row>
    <row r="522" ht="15.75" hidden="1" customHeight="1">
      <c r="A522" s="103" t="s">
        <v>228</v>
      </c>
      <c r="B522" s="88" t="s">
        <v>695</v>
      </c>
      <c r="C522" s="90"/>
      <c r="D522" s="91"/>
      <c r="E522" s="92" t="str">
        <f t="shared" si="2"/>
        <v/>
      </c>
      <c r="F522" s="93"/>
      <c r="G522" s="93"/>
      <c r="H522" s="91">
        <f t="shared" ref="H522:I522" si="454">+N($E522)*N(F522)</f>
        <v>0</v>
      </c>
      <c r="I522" s="91">
        <f t="shared" si="454"/>
        <v>0</v>
      </c>
      <c r="J522" s="91">
        <f t="shared" si="4"/>
        <v>0</v>
      </c>
      <c r="K522" s="93"/>
      <c r="L522" s="94"/>
      <c r="M522" s="95"/>
      <c r="N522" s="95"/>
      <c r="O522" s="95"/>
      <c r="P522" s="95"/>
      <c r="Q522" s="95"/>
      <c r="R522" s="95"/>
      <c r="S522" s="95"/>
      <c r="T522" s="95"/>
      <c r="U522" s="95"/>
      <c r="V522" s="95"/>
      <c r="W522" s="95"/>
      <c r="X522" s="95"/>
      <c r="Y522" s="95"/>
      <c r="Z522" s="95"/>
    </row>
    <row r="523" ht="15.75" hidden="1" customHeight="1">
      <c r="A523" s="108">
        <f>A517+0.01</f>
        <v>3.26</v>
      </c>
      <c r="B523" s="112" t="s">
        <v>648</v>
      </c>
      <c r="C523" s="90"/>
      <c r="D523" s="91"/>
      <c r="E523" s="92" t="str">
        <f t="shared" si="2"/>
        <v/>
      </c>
      <c r="F523" s="93"/>
      <c r="G523" s="93"/>
      <c r="H523" s="91">
        <f t="shared" ref="H523:I523" si="455">+N($E523)*N(F523)</f>
        <v>0</v>
      </c>
      <c r="I523" s="91">
        <f t="shared" si="455"/>
        <v>0</v>
      </c>
      <c r="J523" s="91">
        <f t="shared" si="4"/>
        <v>0</v>
      </c>
      <c r="K523" s="93"/>
      <c r="L523" s="94"/>
      <c r="M523" s="95"/>
      <c r="N523" s="95"/>
      <c r="O523" s="95"/>
      <c r="P523" s="95"/>
      <c r="Q523" s="95"/>
      <c r="R523" s="95"/>
      <c r="S523" s="95"/>
      <c r="T523" s="95"/>
      <c r="U523" s="95"/>
      <c r="V523" s="95"/>
      <c r="W523" s="95"/>
      <c r="X523" s="95"/>
      <c r="Y523" s="95"/>
      <c r="Z523" s="95"/>
    </row>
    <row r="524" ht="15.75" hidden="1" customHeight="1">
      <c r="A524" s="90"/>
      <c r="B524" s="112" t="s">
        <v>634</v>
      </c>
      <c r="C524" s="90"/>
      <c r="D524" s="91"/>
      <c r="E524" s="92" t="str">
        <f t="shared" si="2"/>
        <v/>
      </c>
      <c r="F524" s="93"/>
      <c r="G524" s="93"/>
      <c r="H524" s="91">
        <f t="shared" ref="H524:I524" si="456">+N($E524)*N(F524)</f>
        <v>0</v>
      </c>
      <c r="I524" s="91">
        <f t="shared" si="456"/>
        <v>0</v>
      </c>
      <c r="J524" s="91">
        <f t="shared" si="4"/>
        <v>0</v>
      </c>
      <c r="K524" s="93"/>
      <c r="L524" s="94"/>
      <c r="M524" s="95"/>
      <c r="N524" s="95"/>
      <c r="O524" s="95"/>
      <c r="P524" s="95"/>
      <c r="Q524" s="95"/>
      <c r="R524" s="95"/>
      <c r="S524" s="95"/>
      <c r="T524" s="95"/>
      <c r="U524" s="95"/>
      <c r="V524" s="95"/>
      <c r="W524" s="95"/>
      <c r="X524" s="95"/>
      <c r="Y524" s="95"/>
      <c r="Z524" s="95"/>
    </row>
    <row r="525" ht="15.75" customHeight="1">
      <c r="A525" s="90"/>
      <c r="B525" s="112" t="s">
        <v>696</v>
      </c>
      <c r="C525" s="90" t="s">
        <v>503</v>
      </c>
      <c r="D525" s="91">
        <v>1.0</v>
      </c>
      <c r="E525" s="92">
        <f t="shared" si="2"/>
        <v>1</v>
      </c>
      <c r="F525" s="105">
        <v>5457.0</v>
      </c>
      <c r="G525" s="105">
        <v>660.0</v>
      </c>
      <c r="H525" s="91">
        <f t="shared" ref="H525:I525" si="457">+N($E525)*N(F525)</f>
        <v>5457</v>
      </c>
      <c r="I525" s="91">
        <f t="shared" si="457"/>
        <v>660</v>
      </c>
      <c r="J525" s="91">
        <f t="shared" si="4"/>
        <v>6117</v>
      </c>
      <c r="K525" s="93"/>
      <c r="L525" s="106"/>
      <c r="M525" s="95"/>
      <c r="N525" s="95"/>
      <c r="O525" s="95"/>
      <c r="P525" s="95"/>
      <c r="Q525" s="95"/>
      <c r="R525" s="95"/>
      <c r="S525" s="95"/>
      <c r="T525" s="95"/>
      <c r="U525" s="95"/>
      <c r="V525" s="95"/>
      <c r="W525" s="95"/>
      <c r="X525" s="95"/>
      <c r="Y525" s="95"/>
      <c r="Z525" s="95"/>
    </row>
    <row r="526" ht="15.75" hidden="1" customHeight="1">
      <c r="A526" s="90"/>
      <c r="B526" s="102"/>
      <c r="C526" s="90"/>
      <c r="D526" s="91"/>
      <c r="E526" s="92" t="str">
        <f t="shared" si="2"/>
        <v/>
      </c>
      <c r="F526" s="93"/>
      <c r="G526" s="93"/>
      <c r="H526" s="91">
        <f t="shared" ref="H526:I526" si="458">+N($E526)*N(F526)</f>
        <v>0</v>
      </c>
      <c r="I526" s="91">
        <f t="shared" si="458"/>
        <v>0</v>
      </c>
      <c r="J526" s="91">
        <f t="shared" si="4"/>
        <v>0</v>
      </c>
      <c r="K526" s="93"/>
      <c r="L526" s="94"/>
      <c r="M526" s="95"/>
      <c r="N526" s="95"/>
      <c r="O526" s="95"/>
      <c r="P526" s="95"/>
      <c r="Q526" s="95"/>
      <c r="R526" s="95"/>
      <c r="S526" s="95"/>
      <c r="T526" s="95"/>
      <c r="U526" s="95"/>
      <c r="V526" s="95"/>
      <c r="W526" s="95"/>
      <c r="X526" s="95"/>
      <c r="Y526" s="95"/>
      <c r="Z526" s="95"/>
    </row>
    <row r="527" ht="15.75" hidden="1" customHeight="1">
      <c r="A527" s="108">
        <f>A517+0.01</f>
        <v>3.26</v>
      </c>
      <c r="B527" s="102" t="s">
        <v>697</v>
      </c>
      <c r="C527" s="90"/>
      <c r="D527" s="91"/>
      <c r="E527" s="92" t="str">
        <f t="shared" si="2"/>
        <v/>
      </c>
      <c r="F527" s="93"/>
      <c r="G527" s="93"/>
      <c r="H527" s="91">
        <f t="shared" ref="H527:I527" si="459">+N($E527)*N(F527)</f>
        <v>0</v>
      </c>
      <c r="I527" s="91">
        <f t="shared" si="459"/>
        <v>0</v>
      </c>
      <c r="J527" s="91">
        <f t="shared" si="4"/>
        <v>0</v>
      </c>
      <c r="K527" s="93"/>
      <c r="L527" s="94"/>
      <c r="M527" s="95"/>
      <c r="N527" s="95"/>
      <c r="O527" s="95"/>
      <c r="P527" s="95"/>
      <c r="Q527" s="95"/>
      <c r="R527" s="95"/>
      <c r="S527" s="95"/>
      <c r="T527" s="95"/>
      <c r="U527" s="95"/>
      <c r="V527" s="95"/>
      <c r="W527" s="95"/>
      <c r="X527" s="95"/>
      <c r="Y527" s="95"/>
      <c r="Z527" s="95"/>
    </row>
    <row r="528" ht="15.75" hidden="1" customHeight="1">
      <c r="A528" s="103"/>
      <c r="B528" s="112" t="s">
        <v>698</v>
      </c>
      <c r="C528" s="90"/>
      <c r="D528" s="91"/>
      <c r="E528" s="92" t="str">
        <f t="shared" si="2"/>
        <v/>
      </c>
      <c r="F528" s="93"/>
      <c r="G528" s="93"/>
      <c r="H528" s="91">
        <f t="shared" ref="H528:I528" si="460">+N($E528)*N(F528)</f>
        <v>0</v>
      </c>
      <c r="I528" s="91">
        <f t="shared" si="460"/>
        <v>0</v>
      </c>
      <c r="J528" s="91">
        <f t="shared" si="4"/>
        <v>0</v>
      </c>
      <c r="K528" s="93"/>
      <c r="L528" s="94"/>
      <c r="M528" s="95"/>
      <c r="N528" s="95"/>
      <c r="O528" s="95"/>
      <c r="P528" s="95"/>
      <c r="Q528" s="95"/>
      <c r="R528" s="95"/>
      <c r="S528" s="95"/>
      <c r="T528" s="95"/>
      <c r="U528" s="95"/>
      <c r="V528" s="95"/>
      <c r="W528" s="95"/>
      <c r="X528" s="95"/>
      <c r="Y528" s="95"/>
      <c r="Z528" s="95"/>
    </row>
    <row r="529" ht="15.75" hidden="1" customHeight="1">
      <c r="A529" s="103"/>
      <c r="B529" s="112" t="s">
        <v>699</v>
      </c>
      <c r="C529" s="90"/>
      <c r="D529" s="91"/>
      <c r="E529" s="92" t="str">
        <f t="shared" si="2"/>
        <v/>
      </c>
      <c r="F529" s="93"/>
      <c r="G529" s="93"/>
      <c r="H529" s="91">
        <f t="shared" ref="H529:I529" si="461">+N($E529)*N(F529)</f>
        <v>0</v>
      </c>
      <c r="I529" s="91">
        <f t="shared" si="461"/>
        <v>0</v>
      </c>
      <c r="J529" s="91">
        <f t="shared" si="4"/>
        <v>0</v>
      </c>
      <c r="K529" s="93"/>
      <c r="L529" s="94"/>
      <c r="M529" s="95"/>
      <c r="N529" s="95"/>
      <c r="O529" s="95"/>
      <c r="P529" s="95"/>
      <c r="Q529" s="95"/>
      <c r="R529" s="95"/>
      <c r="S529" s="95"/>
      <c r="T529" s="95"/>
      <c r="U529" s="95"/>
      <c r="V529" s="95"/>
      <c r="W529" s="95"/>
      <c r="X529" s="95"/>
      <c r="Y529" s="95"/>
      <c r="Z529" s="95"/>
    </row>
    <row r="530" ht="15.75" hidden="1" customHeight="1">
      <c r="A530" s="103"/>
      <c r="B530" s="112" t="s">
        <v>700</v>
      </c>
      <c r="C530" s="90" t="s">
        <v>503</v>
      </c>
      <c r="D530" s="91" t="s">
        <v>506</v>
      </c>
      <c r="E530" s="92" t="str">
        <f t="shared" si="2"/>
        <v>RO</v>
      </c>
      <c r="F530" s="93"/>
      <c r="G530" s="93"/>
      <c r="H530" s="91">
        <f t="shared" ref="H530:I530" si="462">+N($E530)*N(F530)</f>
        <v>0</v>
      </c>
      <c r="I530" s="91">
        <f t="shared" si="462"/>
        <v>0</v>
      </c>
      <c r="J530" s="91">
        <f t="shared" si="4"/>
        <v>0</v>
      </c>
      <c r="K530" s="93"/>
      <c r="L530" s="94"/>
      <c r="M530" s="95"/>
      <c r="N530" s="95"/>
      <c r="O530" s="95"/>
      <c r="P530" s="95"/>
      <c r="Q530" s="95"/>
      <c r="R530" s="95"/>
      <c r="S530" s="95"/>
      <c r="T530" s="95"/>
      <c r="U530" s="95"/>
      <c r="V530" s="95"/>
      <c r="W530" s="95"/>
      <c r="X530" s="95"/>
      <c r="Y530" s="95"/>
      <c r="Z530" s="95"/>
    </row>
    <row r="531" ht="15.75" hidden="1" customHeight="1">
      <c r="A531" s="103"/>
      <c r="B531" s="96"/>
      <c r="C531" s="90"/>
      <c r="D531" s="91"/>
      <c r="E531" s="92" t="str">
        <f t="shared" si="2"/>
        <v/>
      </c>
      <c r="F531" s="93"/>
      <c r="G531" s="93"/>
      <c r="H531" s="91">
        <f t="shared" ref="H531:I531" si="463">+N($E531)*N(F531)</f>
        <v>0</v>
      </c>
      <c r="I531" s="91">
        <f t="shared" si="463"/>
        <v>0</v>
      </c>
      <c r="J531" s="91">
        <f t="shared" si="4"/>
        <v>0</v>
      </c>
      <c r="K531" s="93"/>
      <c r="L531" s="94"/>
      <c r="M531" s="95"/>
      <c r="N531" s="95"/>
      <c r="O531" s="95"/>
      <c r="P531" s="95"/>
      <c r="Q531" s="95"/>
      <c r="R531" s="95"/>
      <c r="S531" s="95"/>
      <c r="T531" s="95"/>
      <c r="U531" s="95"/>
      <c r="V531" s="95"/>
      <c r="W531" s="95"/>
      <c r="X531" s="95"/>
      <c r="Y531" s="95"/>
      <c r="Z531" s="95"/>
    </row>
    <row r="532" ht="15.75" hidden="1" customHeight="1">
      <c r="A532" s="108">
        <f>A527+0.01</f>
        <v>3.27</v>
      </c>
      <c r="B532" s="102" t="s">
        <v>701</v>
      </c>
      <c r="C532" s="90"/>
      <c r="D532" s="91"/>
      <c r="E532" s="92" t="str">
        <f t="shared" si="2"/>
        <v/>
      </c>
      <c r="F532" s="93"/>
      <c r="G532" s="93"/>
      <c r="H532" s="91">
        <f t="shared" ref="H532:I532" si="464">+N($E532)*N(F532)</f>
        <v>0</v>
      </c>
      <c r="I532" s="91">
        <f t="shared" si="464"/>
        <v>0</v>
      </c>
      <c r="J532" s="91">
        <f t="shared" si="4"/>
        <v>0</v>
      </c>
      <c r="K532" s="93"/>
      <c r="L532" s="94"/>
      <c r="M532" s="95"/>
      <c r="N532" s="95"/>
      <c r="O532" s="95"/>
      <c r="P532" s="95"/>
      <c r="Q532" s="95"/>
      <c r="R532" s="95"/>
      <c r="S532" s="95"/>
      <c r="T532" s="95"/>
      <c r="U532" s="95"/>
      <c r="V532" s="95"/>
      <c r="W532" s="95"/>
      <c r="X532" s="95"/>
      <c r="Y532" s="95"/>
      <c r="Z532" s="95"/>
    </row>
    <row r="533" ht="15.75" hidden="1" customHeight="1">
      <c r="A533" s="103"/>
      <c r="B533" s="112" t="s">
        <v>702</v>
      </c>
      <c r="C533" s="90"/>
      <c r="D533" s="91"/>
      <c r="E533" s="92" t="str">
        <f t="shared" si="2"/>
        <v/>
      </c>
      <c r="F533" s="93"/>
      <c r="G533" s="93"/>
      <c r="H533" s="91">
        <f t="shared" ref="H533:I533" si="465">+N($E533)*N(F533)</f>
        <v>0</v>
      </c>
      <c r="I533" s="91">
        <f t="shared" si="465"/>
        <v>0</v>
      </c>
      <c r="J533" s="91">
        <f t="shared" si="4"/>
        <v>0</v>
      </c>
      <c r="K533" s="93"/>
      <c r="L533" s="94"/>
      <c r="M533" s="95"/>
      <c r="N533" s="95"/>
      <c r="O533" s="95"/>
      <c r="P533" s="95"/>
      <c r="Q533" s="95"/>
      <c r="R533" s="95"/>
      <c r="S533" s="95"/>
      <c r="T533" s="95"/>
      <c r="U533" s="95"/>
      <c r="V533" s="95"/>
      <c r="W533" s="95"/>
      <c r="X533" s="95"/>
      <c r="Y533" s="95"/>
      <c r="Z533" s="95"/>
    </row>
    <row r="534" ht="15.75" hidden="1" customHeight="1">
      <c r="A534" s="103"/>
      <c r="B534" s="112" t="s">
        <v>691</v>
      </c>
      <c r="C534" s="90"/>
      <c r="D534" s="91"/>
      <c r="E534" s="92" t="str">
        <f t="shared" si="2"/>
        <v/>
      </c>
      <c r="F534" s="93"/>
      <c r="G534" s="93"/>
      <c r="H534" s="91">
        <f t="shared" ref="H534:I534" si="466">+N($E534)*N(F534)</f>
        <v>0</v>
      </c>
      <c r="I534" s="91">
        <f t="shared" si="466"/>
        <v>0</v>
      </c>
      <c r="J534" s="91">
        <f t="shared" si="4"/>
        <v>0</v>
      </c>
      <c r="K534" s="93"/>
      <c r="L534" s="94"/>
      <c r="M534" s="95"/>
      <c r="N534" s="95"/>
      <c r="O534" s="95"/>
      <c r="P534" s="95"/>
      <c r="Q534" s="95"/>
      <c r="R534" s="95"/>
      <c r="S534" s="95"/>
      <c r="T534" s="95"/>
      <c r="U534" s="95"/>
      <c r="V534" s="95"/>
      <c r="W534" s="95"/>
      <c r="X534" s="95"/>
      <c r="Y534" s="95"/>
      <c r="Z534" s="95"/>
    </row>
    <row r="535" ht="15.75" hidden="1" customHeight="1">
      <c r="A535" s="90"/>
      <c r="B535" s="112" t="s">
        <v>686</v>
      </c>
      <c r="C535" s="90" t="s">
        <v>503</v>
      </c>
      <c r="D535" s="91" t="s">
        <v>506</v>
      </c>
      <c r="E535" s="92" t="str">
        <f t="shared" si="2"/>
        <v>RO</v>
      </c>
      <c r="F535" s="93"/>
      <c r="G535" s="93"/>
      <c r="H535" s="91">
        <f t="shared" ref="H535:I535" si="467">+N($E535)*N(F535)</f>
        <v>0</v>
      </c>
      <c r="I535" s="91">
        <f t="shared" si="467"/>
        <v>0</v>
      </c>
      <c r="J535" s="91">
        <f t="shared" si="4"/>
        <v>0</v>
      </c>
      <c r="K535" s="93"/>
      <c r="L535" s="94"/>
      <c r="M535" s="95"/>
      <c r="N535" s="95"/>
      <c r="O535" s="95"/>
      <c r="P535" s="95"/>
      <c r="Q535" s="95"/>
      <c r="R535" s="95"/>
      <c r="S535" s="95"/>
      <c r="T535" s="95"/>
      <c r="U535" s="95"/>
      <c r="V535" s="95"/>
      <c r="W535" s="95"/>
      <c r="X535" s="95"/>
      <c r="Y535" s="95"/>
      <c r="Z535" s="95"/>
    </row>
    <row r="536" ht="15.75" hidden="1" customHeight="1">
      <c r="A536" s="90"/>
      <c r="B536" s="102"/>
      <c r="C536" s="90"/>
      <c r="D536" s="91"/>
      <c r="E536" s="92" t="str">
        <f t="shared" si="2"/>
        <v/>
      </c>
      <c r="F536" s="93"/>
      <c r="G536" s="93"/>
      <c r="H536" s="91">
        <f t="shared" ref="H536:I536" si="468">+N($E536)*N(F536)</f>
        <v>0</v>
      </c>
      <c r="I536" s="91">
        <f t="shared" si="468"/>
        <v>0</v>
      </c>
      <c r="J536" s="91">
        <f t="shared" si="4"/>
        <v>0</v>
      </c>
      <c r="K536" s="93"/>
      <c r="L536" s="94"/>
      <c r="M536" s="95"/>
      <c r="N536" s="95"/>
      <c r="O536" s="95"/>
      <c r="P536" s="95"/>
      <c r="Q536" s="95"/>
      <c r="R536" s="95"/>
      <c r="S536" s="95"/>
      <c r="T536" s="95"/>
      <c r="U536" s="95"/>
      <c r="V536" s="95"/>
      <c r="W536" s="95"/>
      <c r="X536" s="95"/>
      <c r="Y536" s="95"/>
      <c r="Z536" s="95"/>
    </row>
    <row r="537" ht="15.75" hidden="1" customHeight="1">
      <c r="A537" s="103" t="s">
        <v>254</v>
      </c>
      <c r="B537" s="88" t="s">
        <v>703</v>
      </c>
      <c r="C537" s="90"/>
      <c r="D537" s="91"/>
      <c r="E537" s="92" t="str">
        <f t="shared" si="2"/>
        <v/>
      </c>
      <c r="F537" s="93"/>
      <c r="G537" s="93"/>
      <c r="H537" s="91">
        <f t="shared" ref="H537:I537" si="469">+N($E537)*N(F537)</f>
        <v>0</v>
      </c>
      <c r="I537" s="91">
        <f t="shared" si="469"/>
        <v>0</v>
      </c>
      <c r="J537" s="91">
        <f t="shared" si="4"/>
        <v>0</v>
      </c>
      <c r="K537" s="93"/>
      <c r="L537" s="94"/>
      <c r="M537" s="95"/>
      <c r="N537" s="95"/>
      <c r="O537" s="95"/>
      <c r="P537" s="95"/>
      <c r="Q537" s="95"/>
      <c r="R537" s="95"/>
      <c r="S537" s="95"/>
      <c r="T537" s="95"/>
      <c r="U537" s="95"/>
      <c r="V537" s="95"/>
      <c r="W537" s="95"/>
      <c r="X537" s="95"/>
      <c r="Y537" s="95"/>
      <c r="Z537" s="95"/>
    </row>
    <row r="538" ht="15.75" hidden="1" customHeight="1">
      <c r="A538" s="90"/>
      <c r="B538" s="102"/>
      <c r="C538" s="90"/>
      <c r="D538" s="91"/>
      <c r="E538" s="92" t="str">
        <f t="shared" si="2"/>
        <v/>
      </c>
      <c r="F538" s="93"/>
      <c r="G538" s="93"/>
      <c r="H538" s="91">
        <f t="shared" ref="H538:I538" si="470">+N($E538)*N(F538)</f>
        <v>0</v>
      </c>
      <c r="I538" s="91">
        <f t="shared" si="470"/>
        <v>0</v>
      </c>
      <c r="J538" s="91">
        <f t="shared" si="4"/>
        <v>0</v>
      </c>
      <c r="K538" s="93"/>
      <c r="L538" s="94"/>
      <c r="M538" s="95"/>
      <c r="N538" s="95"/>
      <c r="O538" s="95"/>
      <c r="P538" s="95"/>
      <c r="Q538" s="95"/>
      <c r="R538" s="95"/>
      <c r="S538" s="95"/>
      <c r="T538" s="95"/>
      <c r="U538" s="95"/>
      <c r="V538" s="95"/>
      <c r="W538" s="95"/>
      <c r="X538" s="95"/>
      <c r="Y538" s="95"/>
      <c r="Z538" s="95"/>
    </row>
    <row r="539" ht="15.75" customHeight="1">
      <c r="A539" s="108">
        <f>A532+0.01</f>
        <v>3.28</v>
      </c>
      <c r="B539" s="102" t="s">
        <v>704</v>
      </c>
      <c r="C539" s="90" t="s">
        <v>503</v>
      </c>
      <c r="D539" s="91">
        <v>4.0</v>
      </c>
      <c r="E539" s="92">
        <f t="shared" si="2"/>
        <v>4</v>
      </c>
      <c r="F539" s="105">
        <v>1583.0</v>
      </c>
      <c r="G539" s="105">
        <v>239.0</v>
      </c>
      <c r="H539" s="91">
        <f t="shared" ref="H539:I539" si="471">+N($E539)*N(F539)</f>
        <v>6332</v>
      </c>
      <c r="I539" s="91">
        <f t="shared" si="471"/>
        <v>956</v>
      </c>
      <c r="J539" s="91">
        <f t="shared" si="4"/>
        <v>7288</v>
      </c>
      <c r="K539" s="93"/>
      <c r="L539" s="106"/>
      <c r="M539" s="95"/>
      <c r="N539" s="95"/>
      <c r="O539" s="95"/>
      <c r="P539" s="95"/>
      <c r="Q539" s="95"/>
      <c r="R539" s="95"/>
      <c r="S539" s="95"/>
      <c r="T539" s="95"/>
      <c r="U539" s="95"/>
      <c r="V539" s="95"/>
      <c r="W539" s="95"/>
      <c r="X539" s="95"/>
      <c r="Y539" s="95"/>
      <c r="Z539" s="95"/>
    </row>
    <row r="540" ht="15.75" hidden="1" customHeight="1">
      <c r="A540" s="90"/>
      <c r="B540" s="102"/>
      <c r="C540" s="90"/>
      <c r="D540" s="91"/>
      <c r="E540" s="92" t="str">
        <f t="shared" si="2"/>
        <v/>
      </c>
      <c r="F540" s="93"/>
      <c r="G540" s="93"/>
      <c r="H540" s="91">
        <f t="shared" ref="H540:I540" si="472">+N($E540)*N(F540)</f>
        <v>0</v>
      </c>
      <c r="I540" s="91">
        <f t="shared" si="472"/>
        <v>0</v>
      </c>
      <c r="J540" s="91">
        <f t="shared" si="4"/>
        <v>0</v>
      </c>
      <c r="K540" s="93"/>
      <c r="L540" s="94"/>
      <c r="M540" s="95"/>
      <c r="N540" s="95"/>
      <c r="O540" s="95"/>
      <c r="P540" s="95"/>
      <c r="Q540" s="95"/>
      <c r="R540" s="95"/>
      <c r="S540" s="95"/>
      <c r="T540" s="95"/>
      <c r="U540" s="95"/>
      <c r="V540" s="95"/>
      <c r="W540" s="95"/>
      <c r="X540" s="95"/>
      <c r="Y540" s="95"/>
      <c r="Z540" s="95"/>
    </row>
    <row r="541" ht="15.75" customHeight="1">
      <c r="A541" s="108">
        <f>A539+0.01</f>
        <v>3.29</v>
      </c>
      <c r="B541" s="102" t="s">
        <v>705</v>
      </c>
      <c r="C541" s="90" t="s">
        <v>503</v>
      </c>
      <c r="D541" s="91">
        <v>2.0</v>
      </c>
      <c r="E541" s="92">
        <f t="shared" si="2"/>
        <v>2</v>
      </c>
      <c r="F541" s="105">
        <v>2084.0</v>
      </c>
      <c r="G541" s="105">
        <v>318.0</v>
      </c>
      <c r="H541" s="91">
        <f t="shared" ref="H541:I541" si="473">+N($E541)*N(F541)</f>
        <v>4168</v>
      </c>
      <c r="I541" s="91">
        <f t="shared" si="473"/>
        <v>636</v>
      </c>
      <c r="J541" s="91">
        <f t="shared" si="4"/>
        <v>4804</v>
      </c>
      <c r="K541" s="93"/>
      <c r="L541" s="106"/>
      <c r="M541" s="95"/>
      <c r="N541" s="95"/>
      <c r="O541" s="95"/>
      <c r="P541" s="95"/>
      <c r="Q541" s="95"/>
      <c r="R541" s="95"/>
      <c r="S541" s="95"/>
      <c r="T541" s="95"/>
      <c r="U541" s="95"/>
      <c r="V541" s="95"/>
      <c r="W541" s="95"/>
      <c r="X541" s="95"/>
      <c r="Y541" s="95"/>
      <c r="Z541" s="95"/>
    </row>
    <row r="542" ht="15.75" hidden="1" customHeight="1">
      <c r="A542" s="90"/>
      <c r="B542" s="102"/>
      <c r="C542" s="90"/>
      <c r="D542" s="91"/>
      <c r="E542" s="92" t="str">
        <f t="shared" si="2"/>
        <v/>
      </c>
      <c r="F542" s="93"/>
      <c r="G542" s="93"/>
      <c r="H542" s="91">
        <f t="shared" ref="H542:I542" si="474">+N($E542)*N(F542)</f>
        <v>0</v>
      </c>
      <c r="I542" s="91">
        <f t="shared" si="474"/>
        <v>0</v>
      </c>
      <c r="J542" s="91">
        <f t="shared" si="4"/>
        <v>0</v>
      </c>
      <c r="K542" s="93"/>
      <c r="L542" s="94"/>
      <c r="M542" s="95"/>
      <c r="N542" s="95"/>
      <c r="O542" s="95"/>
      <c r="P542" s="95"/>
      <c r="Q542" s="95"/>
      <c r="R542" s="95"/>
      <c r="S542" s="95"/>
      <c r="T542" s="95"/>
      <c r="U542" s="95"/>
      <c r="V542" s="95"/>
      <c r="W542" s="95"/>
      <c r="X542" s="95"/>
      <c r="Y542" s="95"/>
      <c r="Z542" s="95"/>
    </row>
    <row r="543" ht="15.75" hidden="1" customHeight="1">
      <c r="A543" s="90"/>
      <c r="B543" s="88" t="s">
        <v>706</v>
      </c>
      <c r="C543" s="90"/>
      <c r="D543" s="91"/>
      <c r="E543" s="92" t="str">
        <f t="shared" si="2"/>
        <v/>
      </c>
      <c r="F543" s="93"/>
      <c r="G543" s="93"/>
      <c r="H543" s="91">
        <f t="shared" ref="H543:I543" si="475">+N($E543)*N(F543)</f>
        <v>0</v>
      </c>
      <c r="I543" s="91">
        <f t="shared" si="475"/>
        <v>0</v>
      </c>
      <c r="J543" s="91">
        <f t="shared" si="4"/>
        <v>0</v>
      </c>
      <c r="K543" s="93"/>
      <c r="L543" s="94"/>
      <c r="M543" s="95"/>
      <c r="N543" s="95"/>
      <c r="O543" s="95"/>
      <c r="P543" s="95"/>
      <c r="Q543" s="95"/>
      <c r="R543" s="95"/>
      <c r="S543" s="95"/>
      <c r="T543" s="95"/>
      <c r="U543" s="95"/>
      <c r="V543" s="95"/>
      <c r="W543" s="95"/>
      <c r="X543" s="95"/>
      <c r="Y543" s="95"/>
      <c r="Z543" s="95"/>
    </row>
    <row r="544" ht="15.75" hidden="1" customHeight="1">
      <c r="A544" s="90"/>
      <c r="B544" s="102"/>
      <c r="C544" s="90"/>
      <c r="D544" s="91"/>
      <c r="E544" s="92" t="str">
        <f t="shared" si="2"/>
        <v/>
      </c>
      <c r="F544" s="93"/>
      <c r="G544" s="93"/>
      <c r="H544" s="91">
        <f t="shared" ref="H544:I544" si="476">+N($E544)*N(F544)</f>
        <v>0</v>
      </c>
      <c r="I544" s="91">
        <f t="shared" si="476"/>
        <v>0</v>
      </c>
      <c r="J544" s="91">
        <f t="shared" si="4"/>
        <v>0</v>
      </c>
      <c r="K544" s="93"/>
      <c r="L544" s="94"/>
      <c r="M544" s="95"/>
      <c r="N544" s="95"/>
      <c r="O544" s="95"/>
      <c r="P544" s="95"/>
      <c r="Q544" s="95"/>
      <c r="R544" s="95"/>
      <c r="S544" s="95"/>
      <c r="T544" s="95"/>
      <c r="U544" s="95"/>
      <c r="V544" s="95"/>
      <c r="W544" s="95"/>
      <c r="X544" s="95"/>
      <c r="Y544" s="95"/>
      <c r="Z544" s="95"/>
    </row>
    <row r="545" ht="15.75" hidden="1" customHeight="1">
      <c r="A545" s="108">
        <f>A541+0.01</f>
        <v>3.3</v>
      </c>
      <c r="B545" s="102" t="s">
        <v>704</v>
      </c>
      <c r="C545" s="90" t="s">
        <v>503</v>
      </c>
      <c r="D545" s="91" t="s">
        <v>506</v>
      </c>
      <c r="E545" s="92" t="str">
        <f t="shared" si="2"/>
        <v>RO</v>
      </c>
      <c r="F545" s="93"/>
      <c r="G545" s="93"/>
      <c r="H545" s="91">
        <f t="shared" ref="H545:I545" si="477">+N($E545)*N(F545)</f>
        <v>0</v>
      </c>
      <c r="I545" s="91">
        <f t="shared" si="477"/>
        <v>0</v>
      </c>
      <c r="J545" s="91">
        <f t="shared" si="4"/>
        <v>0</v>
      </c>
      <c r="K545" s="93"/>
      <c r="L545" s="94"/>
      <c r="M545" s="95"/>
      <c r="N545" s="95"/>
      <c r="O545" s="95"/>
      <c r="P545" s="95"/>
      <c r="Q545" s="95"/>
      <c r="R545" s="95"/>
      <c r="S545" s="95"/>
      <c r="T545" s="95"/>
      <c r="U545" s="95"/>
      <c r="V545" s="95"/>
      <c r="W545" s="95"/>
      <c r="X545" s="95"/>
      <c r="Y545" s="95"/>
      <c r="Z545" s="95"/>
    </row>
    <row r="546" ht="15.75" hidden="1" customHeight="1">
      <c r="A546" s="90"/>
      <c r="B546" s="102"/>
      <c r="C546" s="90"/>
      <c r="D546" s="91"/>
      <c r="E546" s="92" t="str">
        <f t="shared" si="2"/>
        <v/>
      </c>
      <c r="F546" s="93"/>
      <c r="G546" s="93"/>
      <c r="H546" s="91">
        <f t="shared" ref="H546:I546" si="478">+N($E546)*N(F546)</f>
        <v>0</v>
      </c>
      <c r="I546" s="91">
        <f t="shared" si="478"/>
        <v>0</v>
      </c>
      <c r="J546" s="91">
        <f t="shared" si="4"/>
        <v>0</v>
      </c>
      <c r="K546" s="93"/>
      <c r="L546" s="94"/>
      <c r="M546" s="95"/>
      <c r="N546" s="95"/>
      <c r="O546" s="95"/>
      <c r="P546" s="95"/>
      <c r="Q546" s="95"/>
      <c r="R546" s="95"/>
      <c r="S546" s="95"/>
      <c r="T546" s="95"/>
      <c r="U546" s="95"/>
      <c r="V546" s="95"/>
      <c r="W546" s="95"/>
      <c r="X546" s="95"/>
      <c r="Y546" s="95"/>
      <c r="Z546" s="95"/>
    </row>
    <row r="547" ht="15.75" customHeight="1">
      <c r="A547" s="108">
        <f>A545+0.01</f>
        <v>3.31</v>
      </c>
      <c r="B547" s="102" t="s">
        <v>705</v>
      </c>
      <c r="C547" s="90" t="s">
        <v>503</v>
      </c>
      <c r="D547" s="91">
        <v>1.0</v>
      </c>
      <c r="E547" s="92">
        <f t="shared" si="2"/>
        <v>1</v>
      </c>
      <c r="F547" s="105">
        <v>2084.0</v>
      </c>
      <c r="G547" s="105">
        <v>318.0</v>
      </c>
      <c r="H547" s="91">
        <f t="shared" ref="H547:I547" si="479">+N($E547)*N(F547)</f>
        <v>2084</v>
      </c>
      <c r="I547" s="91">
        <f t="shared" si="479"/>
        <v>318</v>
      </c>
      <c r="J547" s="91">
        <f t="shared" si="4"/>
        <v>2402</v>
      </c>
      <c r="K547" s="93"/>
      <c r="L547" s="106"/>
      <c r="M547" s="95"/>
      <c r="N547" s="95"/>
      <c r="O547" s="95"/>
      <c r="P547" s="95"/>
      <c r="Q547" s="95"/>
      <c r="R547" s="95"/>
      <c r="S547" s="95"/>
      <c r="T547" s="95"/>
      <c r="U547" s="95"/>
      <c r="V547" s="95"/>
      <c r="W547" s="95"/>
      <c r="X547" s="95"/>
      <c r="Y547" s="95"/>
      <c r="Z547" s="95"/>
    </row>
    <row r="548" ht="15.75" hidden="1" customHeight="1">
      <c r="A548" s="90"/>
      <c r="B548" s="102"/>
      <c r="C548" s="90"/>
      <c r="D548" s="91"/>
      <c r="E548" s="92" t="str">
        <f t="shared" si="2"/>
        <v/>
      </c>
      <c r="F548" s="93"/>
      <c r="G548" s="93"/>
      <c r="H548" s="91">
        <f t="shared" ref="H548:I548" si="480">+N($E548)*N(F548)</f>
        <v>0</v>
      </c>
      <c r="I548" s="91">
        <f t="shared" si="480"/>
        <v>0</v>
      </c>
      <c r="J548" s="91">
        <f t="shared" si="4"/>
        <v>0</v>
      </c>
      <c r="K548" s="93"/>
      <c r="L548" s="94"/>
      <c r="M548" s="95"/>
      <c r="N548" s="95"/>
      <c r="O548" s="95"/>
      <c r="P548" s="95"/>
      <c r="Q548" s="95"/>
      <c r="R548" s="95"/>
      <c r="S548" s="95"/>
      <c r="T548" s="95"/>
      <c r="U548" s="95"/>
      <c r="V548" s="95"/>
      <c r="W548" s="95"/>
      <c r="X548" s="95"/>
      <c r="Y548" s="95"/>
      <c r="Z548" s="95"/>
    </row>
    <row r="549" ht="15.75" hidden="1" customHeight="1">
      <c r="A549" s="90"/>
      <c r="B549" s="88" t="s">
        <v>707</v>
      </c>
      <c r="C549" s="90"/>
      <c r="D549" s="91"/>
      <c r="E549" s="92" t="str">
        <f t="shared" si="2"/>
        <v/>
      </c>
      <c r="F549" s="93"/>
      <c r="G549" s="93"/>
      <c r="H549" s="91">
        <f t="shared" ref="H549:I549" si="481">+N($E549)*N(F549)</f>
        <v>0</v>
      </c>
      <c r="I549" s="91">
        <f t="shared" si="481"/>
        <v>0</v>
      </c>
      <c r="J549" s="91">
        <f t="shared" si="4"/>
        <v>0</v>
      </c>
      <c r="K549" s="93"/>
      <c r="L549" s="94"/>
      <c r="M549" s="95"/>
      <c r="N549" s="95"/>
      <c r="O549" s="95"/>
      <c r="P549" s="95"/>
      <c r="Q549" s="95"/>
      <c r="R549" s="95"/>
      <c r="S549" s="95"/>
      <c r="T549" s="95"/>
      <c r="U549" s="95"/>
      <c r="V549" s="95"/>
      <c r="W549" s="95"/>
      <c r="X549" s="95"/>
      <c r="Y549" s="95"/>
      <c r="Z549" s="95"/>
    </row>
    <row r="550" ht="15.75" hidden="1" customHeight="1">
      <c r="A550" s="90"/>
      <c r="B550" s="102"/>
      <c r="C550" s="90"/>
      <c r="D550" s="91"/>
      <c r="E550" s="92" t="str">
        <f t="shared" si="2"/>
        <v/>
      </c>
      <c r="F550" s="93"/>
      <c r="G550" s="93"/>
      <c r="H550" s="91">
        <f t="shared" ref="H550:I550" si="482">+N($E550)*N(F550)</f>
        <v>0</v>
      </c>
      <c r="I550" s="91">
        <f t="shared" si="482"/>
        <v>0</v>
      </c>
      <c r="J550" s="91">
        <f t="shared" si="4"/>
        <v>0</v>
      </c>
      <c r="K550" s="93"/>
      <c r="L550" s="94"/>
      <c r="M550" s="95"/>
      <c r="N550" s="95"/>
      <c r="O550" s="95"/>
      <c r="P550" s="95"/>
      <c r="Q550" s="95"/>
      <c r="R550" s="95"/>
      <c r="S550" s="95"/>
      <c r="T550" s="95"/>
      <c r="U550" s="95"/>
      <c r="V550" s="95"/>
      <c r="W550" s="95"/>
      <c r="X550" s="95"/>
      <c r="Y550" s="95"/>
      <c r="Z550" s="95"/>
    </row>
    <row r="551" ht="15.75" hidden="1" customHeight="1">
      <c r="A551" s="108">
        <f>A547+0.01</f>
        <v>3.32</v>
      </c>
      <c r="B551" s="102" t="s">
        <v>704</v>
      </c>
      <c r="C551" s="90" t="s">
        <v>503</v>
      </c>
      <c r="D551" s="91" t="s">
        <v>506</v>
      </c>
      <c r="E551" s="92" t="str">
        <f t="shared" si="2"/>
        <v>RO</v>
      </c>
      <c r="F551" s="93"/>
      <c r="G551" s="93"/>
      <c r="H551" s="91">
        <f t="shared" ref="H551:I551" si="483">+N($E551)*N(F551)</f>
        <v>0</v>
      </c>
      <c r="I551" s="91">
        <f t="shared" si="483"/>
        <v>0</v>
      </c>
      <c r="J551" s="91">
        <f t="shared" si="4"/>
        <v>0</v>
      </c>
      <c r="K551" s="93"/>
      <c r="L551" s="94"/>
      <c r="M551" s="95"/>
      <c r="N551" s="95"/>
      <c r="O551" s="95"/>
      <c r="P551" s="95"/>
      <c r="Q551" s="95"/>
      <c r="R551" s="95"/>
      <c r="S551" s="95"/>
      <c r="T551" s="95"/>
      <c r="U551" s="95"/>
      <c r="V551" s="95"/>
      <c r="W551" s="95"/>
      <c r="X551" s="95"/>
      <c r="Y551" s="95"/>
      <c r="Z551" s="95"/>
    </row>
    <row r="552" ht="15.75" hidden="1" customHeight="1">
      <c r="A552" s="90"/>
      <c r="B552" s="102"/>
      <c r="C552" s="90"/>
      <c r="D552" s="91"/>
      <c r="E552" s="92" t="str">
        <f t="shared" si="2"/>
        <v/>
      </c>
      <c r="F552" s="93"/>
      <c r="G552" s="93"/>
      <c r="H552" s="91">
        <f t="shared" ref="H552:I552" si="484">+N($E552)*N(F552)</f>
        <v>0</v>
      </c>
      <c r="I552" s="91">
        <f t="shared" si="484"/>
        <v>0</v>
      </c>
      <c r="J552" s="91">
        <f t="shared" si="4"/>
        <v>0</v>
      </c>
      <c r="K552" s="93"/>
      <c r="L552" s="94"/>
      <c r="M552" s="95"/>
      <c r="N552" s="95"/>
      <c r="O552" s="95"/>
      <c r="P552" s="95"/>
      <c r="Q552" s="95"/>
      <c r="R552" s="95"/>
      <c r="S552" s="95"/>
      <c r="T552" s="95"/>
      <c r="U552" s="95"/>
      <c r="V552" s="95"/>
      <c r="W552" s="95"/>
      <c r="X552" s="95"/>
      <c r="Y552" s="95"/>
      <c r="Z552" s="95"/>
    </row>
    <row r="553" ht="15.75" hidden="1" customHeight="1">
      <c r="A553" s="108">
        <f>A551+0.01</f>
        <v>3.33</v>
      </c>
      <c r="B553" s="102" t="s">
        <v>705</v>
      </c>
      <c r="C553" s="90" t="s">
        <v>503</v>
      </c>
      <c r="D553" s="91" t="s">
        <v>506</v>
      </c>
      <c r="E553" s="92" t="str">
        <f t="shared" si="2"/>
        <v>RO</v>
      </c>
      <c r="F553" s="93"/>
      <c r="G553" s="93"/>
      <c r="H553" s="91">
        <f t="shared" ref="H553:I553" si="485">+N($E553)*N(F553)</f>
        <v>0</v>
      </c>
      <c r="I553" s="91">
        <f t="shared" si="485"/>
        <v>0</v>
      </c>
      <c r="J553" s="91">
        <f t="shared" si="4"/>
        <v>0</v>
      </c>
      <c r="K553" s="93"/>
      <c r="L553" s="94"/>
      <c r="M553" s="95"/>
      <c r="N553" s="95"/>
      <c r="O553" s="95"/>
      <c r="P553" s="95"/>
      <c r="Q553" s="95"/>
      <c r="R553" s="95"/>
      <c r="S553" s="95"/>
      <c r="T553" s="95"/>
      <c r="U553" s="95"/>
      <c r="V553" s="95"/>
      <c r="W553" s="95"/>
      <c r="X553" s="95"/>
      <c r="Y553" s="95"/>
      <c r="Z553" s="95"/>
    </row>
    <row r="554" ht="15.75" hidden="1" customHeight="1">
      <c r="A554" s="90"/>
      <c r="B554" s="102"/>
      <c r="C554" s="90"/>
      <c r="D554" s="91"/>
      <c r="E554" s="92" t="str">
        <f t="shared" si="2"/>
        <v/>
      </c>
      <c r="F554" s="93"/>
      <c r="G554" s="93"/>
      <c r="H554" s="91">
        <f t="shared" ref="H554:I554" si="486">+N($E554)*N(F554)</f>
        <v>0</v>
      </c>
      <c r="I554" s="91">
        <f t="shared" si="486"/>
        <v>0</v>
      </c>
      <c r="J554" s="91">
        <f t="shared" si="4"/>
        <v>0</v>
      </c>
      <c r="K554" s="93"/>
      <c r="L554" s="94"/>
      <c r="M554" s="95"/>
      <c r="N554" s="95"/>
      <c r="O554" s="95"/>
      <c r="P554" s="95"/>
      <c r="Q554" s="95"/>
      <c r="R554" s="95"/>
      <c r="S554" s="95"/>
      <c r="T554" s="95"/>
      <c r="U554" s="95"/>
      <c r="V554" s="95"/>
      <c r="W554" s="95"/>
      <c r="X554" s="95"/>
      <c r="Y554" s="95"/>
      <c r="Z554" s="95"/>
    </row>
    <row r="555" ht="15.75" hidden="1" customHeight="1">
      <c r="A555" s="90"/>
      <c r="B555" s="88" t="s">
        <v>708</v>
      </c>
      <c r="C555" s="90"/>
      <c r="D555" s="91"/>
      <c r="E555" s="92" t="str">
        <f t="shared" si="2"/>
        <v/>
      </c>
      <c r="F555" s="93"/>
      <c r="G555" s="93"/>
      <c r="H555" s="91">
        <f t="shared" ref="H555:I555" si="487">+N($E555)*N(F555)</f>
        <v>0</v>
      </c>
      <c r="I555" s="91">
        <f t="shared" si="487"/>
        <v>0</v>
      </c>
      <c r="J555" s="91">
        <f t="shared" si="4"/>
        <v>0</v>
      </c>
      <c r="K555" s="93"/>
      <c r="L555" s="94"/>
      <c r="M555" s="95"/>
      <c r="N555" s="95"/>
      <c r="O555" s="95"/>
      <c r="P555" s="95"/>
      <c r="Q555" s="95"/>
      <c r="R555" s="95"/>
      <c r="S555" s="95"/>
      <c r="T555" s="95"/>
      <c r="U555" s="95"/>
      <c r="V555" s="95"/>
      <c r="W555" s="95"/>
      <c r="X555" s="95"/>
      <c r="Y555" s="95"/>
      <c r="Z555" s="95"/>
    </row>
    <row r="556" ht="15.75" hidden="1" customHeight="1">
      <c r="A556" s="90"/>
      <c r="B556" s="102"/>
      <c r="C556" s="90"/>
      <c r="D556" s="91"/>
      <c r="E556" s="92" t="str">
        <f t="shared" si="2"/>
        <v/>
      </c>
      <c r="F556" s="93"/>
      <c r="G556" s="93"/>
      <c r="H556" s="91">
        <f t="shared" ref="H556:I556" si="488">+N($E556)*N(F556)</f>
        <v>0</v>
      </c>
      <c r="I556" s="91">
        <f t="shared" si="488"/>
        <v>0</v>
      </c>
      <c r="J556" s="91">
        <f t="shared" si="4"/>
        <v>0</v>
      </c>
      <c r="K556" s="93"/>
      <c r="L556" s="94"/>
      <c r="M556" s="95"/>
      <c r="N556" s="95"/>
      <c r="O556" s="95"/>
      <c r="P556" s="95"/>
      <c r="Q556" s="95"/>
      <c r="R556" s="95"/>
      <c r="S556" s="95"/>
      <c r="T556" s="95"/>
      <c r="U556" s="95"/>
      <c r="V556" s="95"/>
      <c r="W556" s="95"/>
      <c r="X556" s="95"/>
      <c r="Y556" s="95"/>
      <c r="Z556" s="95"/>
    </row>
    <row r="557" ht="15.75" hidden="1" customHeight="1">
      <c r="A557" s="108">
        <f>A553+0.01</f>
        <v>3.34</v>
      </c>
      <c r="B557" s="102" t="s">
        <v>704</v>
      </c>
      <c r="C557" s="90" t="s">
        <v>503</v>
      </c>
      <c r="D557" s="91" t="s">
        <v>506</v>
      </c>
      <c r="E557" s="92" t="str">
        <f t="shared" si="2"/>
        <v>RO</v>
      </c>
      <c r="F557" s="93"/>
      <c r="G557" s="93"/>
      <c r="H557" s="91">
        <f t="shared" ref="H557:I557" si="489">+N($E557)*N(F557)</f>
        <v>0</v>
      </c>
      <c r="I557" s="91">
        <f t="shared" si="489"/>
        <v>0</v>
      </c>
      <c r="J557" s="91">
        <f t="shared" si="4"/>
        <v>0</v>
      </c>
      <c r="K557" s="93"/>
      <c r="L557" s="94"/>
      <c r="M557" s="95"/>
      <c r="N557" s="95"/>
      <c r="O557" s="95"/>
      <c r="P557" s="95"/>
      <c r="Q557" s="95"/>
      <c r="R557" s="95"/>
      <c r="S557" s="95"/>
      <c r="T557" s="95"/>
      <c r="U557" s="95"/>
      <c r="V557" s="95"/>
      <c r="W557" s="95"/>
      <c r="X557" s="95"/>
      <c r="Y557" s="95"/>
      <c r="Z557" s="95"/>
    </row>
    <row r="558" ht="15.75" hidden="1" customHeight="1">
      <c r="A558" s="90"/>
      <c r="B558" s="102"/>
      <c r="C558" s="90"/>
      <c r="D558" s="91"/>
      <c r="E558" s="92" t="str">
        <f t="shared" si="2"/>
        <v/>
      </c>
      <c r="F558" s="93"/>
      <c r="G558" s="93"/>
      <c r="H558" s="91">
        <f t="shared" ref="H558:I558" si="490">+N($E558)*N(F558)</f>
        <v>0</v>
      </c>
      <c r="I558" s="91">
        <f t="shared" si="490"/>
        <v>0</v>
      </c>
      <c r="J558" s="91">
        <f t="shared" si="4"/>
        <v>0</v>
      </c>
      <c r="K558" s="93"/>
      <c r="L558" s="94"/>
      <c r="M558" s="95"/>
      <c r="N558" s="95"/>
      <c r="O558" s="95"/>
      <c r="P558" s="95"/>
      <c r="Q558" s="95"/>
      <c r="R558" s="95"/>
      <c r="S558" s="95"/>
      <c r="T558" s="95"/>
      <c r="U558" s="95"/>
      <c r="V558" s="95"/>
      <c r="W558" s="95"/>
      <c r="X558" s="95"/>
      <c r="Y558" s="95"/>
      <c r="Z558" s="95"/>
    </row>
    <row r="559" ht="15.75" customHeight="1">
      <c r="A559" s="108">
        <f>A557+0.01</f>
        <v>3.35</v>
      </c>
      <c r="B559" s="102" t="s">
        <v>705</v>
      </c>
      <c r="C559" s="90" t="s">
        <v>503</v>
      </c>
      <c r="D559" s="91">
        <v>2.0</v>
      </c>
      <c r="E559" s="92">
        <f t="shared" si="2"/>
        <v>2</v>
      </c>
      <c r="F559" s="105">
        <v>4762.0</v>
      </c>
      <c r="G559" s="105">
        <v>722.0</v>
      </c>
      <c r="H559" s="91">
        <f t="shared" ref="H559:I559" si="491">+N($E559)*N(F559)</f>
        <v>9524</v>
      </c>
      <c r="I559" s="91">
        <f t="shared" si="491"/>
        <v>1444</v>
      </c>
      <c r="J559" s="91">
        <f t="shared" si="4"/>
        <v>10968</v>
      </c>
      <c r="K559" s="93"/>
      <c r="L559" s="106"/>
      <c r="M559" s="95"/>
      <c r="N559" s="95"/>
      <c r="O559" s="95"/>
      <c r="P559" s="95"/>
      <c r="Q559" s="95"/>
      <c r="R559" s="95"/>
      <c r="S559" s="95"/>
      <c r="T559" s="95"/>
      <c r="U559" s="95"/>
      <c r="V559" s="95"/>
      <c r="W559" s="95"/>
      <c r="X559" s="95"/>
      <c r="Y559" s="95"/>
      <c r="Z559" s="95"/>
    </row>
    <row r="560" ht="15.75" hidden="1" customHeight="1">
      <c r="A560" s="90"/>
      <c r="B560" s="102"/>
      <c r="C560" s="90"/>
      <c r="D560" s="91"/>
      <c r="E560" s="92" t="str">
        <f t="shared" si="2"/>
        <v/>
      </c>
      <c r="F560" s="93"/>
      <c r="G560" s="93"/>
      <c r="H560" s="91">
        <f t="shared" ref="H560:I560" si="492">+N($E560)*N(F560)</f>
        <v>0</v>
      </c>
      <c r="I560" s="91">
        <f t="shared" si="492"/>
        <v>0</v>
      </c>
      <c r="J560" s="91">
        <f t="shared" si="4"/>
        <v>0</v>
      </c>
      <c r="K560" s="93"/>
      <c r="L560" s="94"/>
      <c r="M560" s="95"/>
      <c r="N560" s="95"/>
      <c r="O560" s="95"/>
      <c r="P560" s="95"/>
      <c r="Q560" s="95"/>
      <c r="R560" s="95"/>
      <c r="S560" s="95"/>
      <c r="T560" s="95"/>
      <c r="U560" s="95"/>
      <c r="V560" s="95"/>
      <c r="W560" s="95"/>
      <c r="X560" s="95"/>
      <c r="Y560" s="95"/>
      <c r="Z560" s="95"/>
    </row>
    <row r="561" ht="15.75" customHeight="1">
      <c r="A561" s="108">
        <f>A559+0.01</f>
        <v>3.36</v>
      </c>
      <c r="B561" s="102" t="s">
        <v>709</v>
      </c>
      <c r="C561" s="90" t="s">
        <v>556</v>
      </c>
      <c r="D561" s="91">
        <v>10.0</v>
      </c>
      <c r="E561" s="92">
        <f t="shared" si="2"/>
        <v>10</v>
      </c>
      <c r="F561" s="105">
        <v>46.0</v>
      </c>
      <c r="G561" s="105">
        <v>10.0</v>
      </c>
      <c r="H561" s="91">
        <f t="shared" ref="H561:I561" si="493">+N($E561)*N(F561)</f>
        <v>460</v>
      </c>
      <c r="I561" s="91">
        <f t="shared" si="493"/>
        <v>100</v>
      </c>
      <c r="J561" s="91">
        <f t="shared" si="4"/>
        <v>560</v>
      </c>
      <c r="K561" s="93"/>
      <c r="L561" s="111"/>
      <c r="M561" s="95"/>
      <c r="N561" s="95"/>
      <c r="O561" s="95"/>
      <c r="P561" s="95"/>
      <c r="Q561" s="95"/>
      <c r="R561" s="95"/>
      <c r="S561" s="95"/>
      <c r="T561" s="95"/>
      <c r="U561" s="95"/>
      <c r="V561" s="95"/>
      <c r="W561" s="95"/>
      <c r="X561" s="95"/>
      <c r="Y561" s="95"/>
      <c r="Z561" s="95"/>
    </row>
    <row r="562" ht="15.75" hidden="1" customHeight="1">
      <c r="A562" s="90"/>
      <c r="B562" s="102"/>
      <c r="C562" s="90"/>
      <c r="D562" s="91"/>
      <c r="E562" s="92" t="str">
        <f t="shared" si="2"/>
        <v/>
      </c>
      <c r="F562" s="93"/>
      <c r="G562" s="93"/>
      <c r="H562" s="91">
        <f t="shared" ref="H562:I562" si="494">+N($E562)*N(F562)</f>
        <v>0</v>
      </c>
      <c r="I562" s="91">
        <f t="shared" si="494"/>
        <v>0</v>
      </c>
      <c r="J562" s="91">
        <f t="shared" si="4"/>
        <v>0</v>
      </c>
      <c r="K562" s="93"/>
      <c r="L562" s="94"/>
      <c r="M562" s="95"/>
      <c r="N562" s="95"/>
      <c r="O562" s="95"/>
      <c r="P562" s="95"/>
      <c r="Q562" s="95"/>
      <c r="R562" s="95"/>
      <c r="S562" s="95"/>
      <c r="T562" s="95"/>
      <c r="U562" s="95"/>
      <c r="V562" s="95"/>
      <c r="W562" s="95"/>
      <c r="X562" s="95"/>
      <c r="Y562" s="95"/>
      <c r="Z562" s="95"/>
    </row>
    <row r="563" ht="15.75" customHeight="1">
      <c r="A563" s="108">
        <f>A561+0.01</f>
        <v>3.37</v>
      </c>
      <c r="B563" s="102" t="s">
        <v>710</v>
      </c>
      <c r="C563" s="90" t="s">
        <v>556</v>
      </c>
      <c r="D563" s="91">
        <v>5.0</v>
      </c>
      <c r="E563" s="92">
        <f t="shared" si="2"/>
        <v>5</v>
      </c>
      <c r="F563" s="105">
        <v>55.0</v>
      </c>
      <c r="G563" s="105">
        <v>19.0</v>
      </c>
      <c r="H563" s="91">
        <f t="shared" ref="H563:I563" si="495">+N($E563)*N(F563)</f>
        <v>275</v>
      </c>
      <c r="I563" s="91">
        <f t="shared" si="495"/>
        <v>95</v>
      </c>
      <c r="J563" s="91">
        <f t="shared" si="4"/>
        <v>370</v>
      </c>
      <c r="K563" s="93"/>
      <c r="L563" s="111"/>
      <c r="M563" s="95"/>
      <c r="N563" s="95"/>
      <c r="O563" s="95"/>
      <c r="P563" s="95"/>
      <c r="Q563" s="95"/>
      <c r="R563" s="95"/>
      <c r="S563" s="95"/>
      <c r="T563" s="95"/>
      <c r="U563" s="95"/>
      <c r="V563" s="95"/>
      <c r="W563" s="95"/>
      <c r="X563" s="95"/>
      <c r="Y563" s="95"/>
      <c r="Z563" s="95"/>
    </row>
    <row r="564" ht="15.75" hidden="1" customHeight="1">
      <c r="A564" s="90"/>
      <c r="B564" s="102"/>
      <c r="C564" s="90"/>
      <c r="D564" s="91"/>
      <c r="E564" s="92" t="str">
        <f t="shared" si="2"/>
        <v/>
      </c>
      <c r="F564" s="93"/>
      <c r="G564" s="93"/>
      <c r="H564" s="91">
        <f t="shared" ref="H564:I564" si="496">+N($E564)*N(F564)</f>
        <v>0</v>
      </c>
      <c r="I564" s="91">
        <f t="shared" si="496"/>
        <v>0</v>
      </c>
      <c r="J564" s="91">
        <f t="shared" si="4"/>
        <v>0</v>
      </c>
      <c r="K564" s="93"/>
      <c r="L564" s="94"/>
      <c r="M564" s="95"/>
      <c r="N564" s="95"/>
      <c r="O564" s="95"/>
      <c r="P564" s="95"/>
      <c r="Q564" s="95"/>
      <c r="R564" s="95"/>
      <c r="S564" s="95"/>
      <c r="T564" s="95"/>
      <c r="U564" s="95"/>
      <c r="V564" s="95"/>
      <c r="W564" s="95"/>
      <c r="X564" s="95"/>
      <c r="Y564" s="95"/>
      <c r="Z564" s="95"/>
    </row>
    <row r="565" ht="15.75" customHeight="1">
      <c r="A565" s="108">
        <f>A563+0.01</f>
        <v>3.38</v>
      </c>
      <c r="B565" s="102" t="s">
        <v>711</v>
      </c>
      <c r="C565" s="90" t="s">
        <v>556</v>
      </c>
      <c r="D565" s="91">
        <v>10.0</v>
      </c>
      <c r="E565" s="92">
        <f t="shared" si="2"/>
        <v>10</v>
      </c>
      <c r="F565" s="105">
        <v>46.0</v>
      </c>
      <c r="G565" s="105">
        <v>10.0</v>
      </c>
      <c r="H565" s="91">
        <f t="shared" ref="H565:I565" si="497">+N($E565)*N(F565)</f>
        <v>460</v>
      </c>
      <c r="I565" s="91">
        <f t="shared" si="497"/>
        <v>100</v>
      </c>
      <c r="J565" s="91">
        <f t="shared" si="4"/>
        <v>560</v>
      </c>
      <c r="K565" s="93"/>
      <c r="L565" s="111"/>
      <c r="M565" s="95"/>
      <c r="N565" s="95"/>
      <c r="O565" s="95"/>
      <c r="P565" s="95"/>
      <c r="Q565" s="95"/>
      <c r="R565" s="95"/>
      <c r="S565" s="95"/>
      <c r="T565" s="95"/>
      <c r="U565" s="95"/>
      <c r="V565" s="95"/>
      <c r="W565" s="95"/>
      <c r="X565" s="95"/>
      <c r="Y565" s="95"/>
      <c r="Z565" s="95"/>
    </row>
    <row r="566" ht="15.75" hidden="1" customHeight="1">
      <c r="A566" s="90"/>
      <c r="B566" s="102"/>
      <c r="C566" s="90"/>
      <c r="D566" s="91"/>
      <c r="E566" s="92" t="str">
        <f t="shared" si="2"/>
        <v/>
      </c>
      <c r="F566" s="93"/>
      <c r="G566" s="93"/>
      <c r="H566" s="91">
        <f t="shared" ref="H566:I566" si="498">+N($E566)*N(F566)</f>
        <v>0</v>
      </c>
      <c r="I566" s="91">
        <f t="shared" si="498"/>
        <v>0</v>
      </c>
      <c r="J566" s="91">
        <f t="shared" si="4"/>
        <v>0</v>
      </c>
      <c r="K566" s="93"/>
      <c r="L566" s="94"/>
      <c r="M566" s="95"/>
      <c r="N566" s="95"/>
      <c r="O566" s="95"/>
      <c r="P566" s="95"/>
      <c r="Q566" s="95"/>
      <c r="R566" s="95"/>
      <c r="S566" s="95"/>
      <c r="T566" s="95"/>
      <c r="U566" s="95"/>
      <c r="V566" s="95"/>
      <c r="W566" s="95"/>
      <c r="X566" s="95"/>
      <c r="Y566" s="95"/>
      <c r="Z566" s="95"/>
    </row>
    <row r="567" ht="15.75" customHeight="1">
      <c r="A567" s="108">
        <f>A565+0.01</f>
        <v>3.39</v>
      </c>
      <c r="B567" s="102" t="s">
        <v>712</v>
      </c>
      <c r="C567" s="90" t="s">
        <v>556</v>
      </c>
      <c r="D567" s="91">
        <v>2.0</v>
      </c>
      <c r="E567" s="92">
        <f t="shared" si="2"/>
        <v>2</v>
      </c>
      <c r="F567" s="105">
        <v>55.0</v>
      </c>
      <c r="G567" s="105">
        <v>19.0</v>
      </c>
      <c r="H567" s="91">
        <f t="shared" ref="H567:I567" si="499">+N($E567)*N(F567)</f>
        <v>110</v>
      </c>
      <c r="I567" s="91">
        <f t="shared" si="499"/>
        <v>38</v>
      </c>
      <c r="J567" s="91">
        <f t="shared" si="4"/>
        <v>148</v>
      </c>
      <c r="K567" s="93"/>
      <c r="L567" s="111"/>
      <c r="M567" s="95"/>
      <c r="N567" s="95"/>
      <c r="O567" s="95"/>
      <c r="P567" s="95"/>
      <c r="Q567" s="95"/>
      <c r="R567" s="95"/>
      <c r="S567" s="95"/>
      <c r="T567" s="95"/>
      <c r="U567" s="95"/>
      <c r="V567" s="95"/>
      <c r="W567" s="95"/>
      <c r="X567" s="95"/>
      <c r="Y567" s="95"/>
      <c r="Z567" s="95"/>
    </row>
    <row r="568" ht="15.75" hidden="1" customHeight="1">
      <c r="A568" s="90"/>
      <c r="B568" s="102"/>
      <c r="C568" s="90"/>
      <c r="D568" s="91"/>
      <c r="E568" s="92" t="str">
        <f t="shared" si="2"/>
        <v/>
      </c>
      <c r="F568" s="93"/>
      <c r="G568" s="93"/>
      <c r="H568" s="91">
        <f t="shared" ref="H568:I568" si="500">+N($E568)*N(F568)</f>
        <v>0</v>
      </c>
      <c r="I568" s="91">
        <f t="shared" si="500"/>
        <v>0</v>
      </c>
      <c r="J568" s="91">
        <f t="shared" si="4"/>
        <v>0</v>
      </c>
      <c r="K568" s="93"/>
      <c r="L568" s="94"/>
      <c r="M568" s="95"/>
      <c r="N568" s="95"/>
      <c r="O568" s="95"/>
      <c r="P568" s="95"/>
      <c r="Q568" s="95"/>
      <c r="R568" s="95"/>
      <c r="S568" s="95"/>
      <c r="T568" s="95"/>
      <c r="U568" s="95"/>
      <c r="V568" s="95"/>
      <c r="W568" s="95"/>
      <c r="X568" s="95"/>
      <c r="Y568" s="95"/>
      <c r="Z568" s="95"/>
    </row>
    <row r="569" ht="15.75" hidden="1" customHeight="1">
      <c r="A569" s="103"/>
      <c r="B569" s="88"/>
      <c r="C569" s="103"/>
      <c r="D569" s="92"/>
      <c r="E569" s="92" t="str">
        <f t="shared" si="2"/>
        <v/>
      </c>
      <c r="F569" s="101"/>
      <c r="G569" s="101"/>
      <c r="H569" s="92">
        <f t="shared" ref="H569:I569" si="501">+N($E569)*N(F569)</f>
        <v>0</v>
      </c>
      <c r="I569" s="92">
        <f t="shared" si="501"/>
        <v>0</v>
      </c>
      <c r="J569" s="92">
        <f t="shared" si="4"/>
        <v>0</v>
      </c>
      <c r="K569" s="93"/>
      <c r="L569" s="94"/>
      <c r="M569" s="95"/>
      <c r="N569" s="95"/>
      <c r="O569" s="95"/>
      <c r="P569" s="95"/>
      <c r="Q569" s="95"/>
      <c r="R569" s="95"/>
      <c r="S569" s="95"/>
      <c r="T569" s="95"/>
      <c r="U569" s="95"/>
      <c r="V569" s="95"/>
      <c r="W569" s="95"/>
      <c r="X569" s="95"/>
      <c r="Y569" s="95"/>
      <c r="Z569" s="95"/>
    </row>
    <row r="570" ht="15.75" hidden="1" customHeight="1">
      <c r="A570" s="90"/>
      <c r="B570" s="102"/>
      <c r="C570" s="90"/>
      <c r="D570" s="91"/>
      <c r="E570" s="92" t="str">
        <f t="shared" si="2"/>
        <v/>
      </c>
      <c r="F570" s="93"/>
      <c r="G570" s="93"/>
      <c r="H570" s="91">
        <f t="shared" ref="H570:I570" si="502">+N($E570)*N(F570)</f>
        <v>0</v>
      </c>
      <c r="I570" s="91">
        <f t="shared" si="502"/>
        <v>0</v>
      </c>
      <c r="J570" s="91">
        <f t="shared" si="4"/>
        <v>0</v>
      </c>
      <c r="K570" s="93"/>
      <c r="L570" s="94"/>
      <c r="M570" s="95"/>
      <c r="N570" s="95"/>
      <c r="O570" s="95"/>
      <c r="P570" s="95"/>
      <c r="Q570" s="95"/>
      <c r="R570" s="95"/>
      <c r="S570" s="95"/>
      <c r="T570" s="95"/>
      <c r="U570" s="95"/>
      <c r="V570" s="95"/>
      <c r="W570" s="95"/>
      <c r="X570" s="95"/>
      <c r="Y570" s="95"/>
      <c r="Z570" s="95"/>
    </row>
    <row r="571" ht="15.75" hidden="1" customHeight="1">
      <c r="A571" s="90" t="str">
        <f>ROMAN(4)</f>
        <v>IV</v>
      </c>
      <c r="B571" s="88" t="s">
        <v>713</v>
      </c>
      <c r="C571" s="90"/>
      <c r="D571" s="91"/>
      <c r="E571" s="92" t="str">
        <f t="shared" si="2"/>
        <v/>
      </c>
      <c r="F571" s="93"/>
      <c r="G571" s="93"/>
      <c r="H571" s="91">
        <f t="shared" ref="H571:I571" si="503">+N($E571)*N(F571)</f>
        <v>0</v>
      </c>
      <c r="I571" s="91">
        <f t="shared" si="503"/>
        <v>0</v>
      </c>
      <c r="J571" s="91">
        <f t="shared" si="4"/>
        <v>0</v>
      </c>
      <c r="K571" s="93"/>
      <c r="L571" s="94"/>
      <c r="M571" s="95"/>
      <c r="N571" s="95"/>
      <c r="O571" s="95"/>
      <c r="P571" s="95"/>
      <c r="Q571" s="95"/>
      <c r="R571" s="95"/>
      <c r="S571" s="95"/>
      <c r="T571" s="95"/>
      <c r="U571" s="95"/>
      <c r="V571" s="95"/>
      <c r="W571" s="95"/>
      <c r="X571" s="95"/>
      <c r="Y571" s="95"/>
      <c r="Z571" s="95"/>
    </row>
    <row r="572" ht="15.75" hidden="1" customHeight="1">
      <c r="A572" s="90"/>
      <c r="B572" s="102"/>
      <c r="C572" s="90"/>
      <c r="D572" s="91"/>
      <c r="E572" s="92" t="str">
        <f t="shared" si="2"/>
        <v/>
      </c>
      <c r="F572" s="93"/>
      <c r="G572" s="93"/>
      <c r="H572" s="91">
        <f t="shared" ref="H572:I572" si="504">+N($E572)*N(F572)</f>
        <v>0</v>
      </c>
      <c r="I572" s="91">
        <f t="shared" si="504"/>
        <v>0</v>
      </c>
      <c r="J572" s="91">
        <f t="shared" si="4"/>
        <v>0</v>
      </c>
      <c r="K572" s="93"/>
      <c r="L572" s="94"/>
      <c r="M572" s="95"/>
      <c r="N572" s="95"/>
      <c r="O572" s="95"/>
      <c r="P572" s="95"/>
      <c r="Q572" s="95"/>
      <c r="R572" s="95"/>
      <c r="S572" s="95"/>
      <c r="T572" s="95"/>
      <c r="U572" s="95"/>
      <c r="V572" s="95"/>
      <c r="W572" s="95"/>
      <c r="X572" s="95"/>
      <c r="Y572" s="95"/>
      <c r="Z572" s="95"/>
    </row>
    <row r="573" ht="15.75" hidden="1" customHeight="1">
      <c r="A573" s="90"/>
      <c r="B573" s="102" t="s">
        <v>714</v>
      </c>
      <c r="C573" s="90"/>
      <c r="D573" s="91"/>
      <c r="E573" s="92" t="str">
        <f t="shared" si="2"/>
        <v/>
      </c>
      <c r="F573" s="93"/>
      <c r="G573" s="93"/>
      <c r="H573" s="91">
        <f t="shared" ref="H573:I573" si="505">+N($E573)*N(F573)</f>
        <v>0</v>
      </c>
      <c r="I573" s="91">
        <f t="shared" si="505"/>
        <v>0</v>
      </c>
      <c r="J573" s="91">
        <f t="shared" si="4"/>
        <v>0</v>
      </c>
      <c r="K573" s="93"/>
      <c r="L573" s="94"/>
      <c r="M573" s="95"/>
      <c r="N573" s="95"/>
      <c r="O573" s="95"/>
      <c r="P573" s="95"/>
      <c r="Q573" s="95"/>
      <c r="R573" s="95"/>
      <c r="S573" s="95"/>
      <c r="T573" s="95"/>
      <c r="U573" s="95"/>
      <c r="V573" s="95"/>
      <c r="W573" s="95"/>
      <c r="X573" s="95"/>
      <c r="Y573" s="95"/>
      <c r="Z573" s="95"/>
    </row>
    <row r="574" ht="15.75" hidden="1" customHeight="1">
      <c r="A574" s="90"/>
      <c r="B574" s="102"/>
      <c r="C574" s="90"/>
      <c r="D574" s="91"/>
      <c r="E574" s="92" t="str">
        <f t="shared" si="2"/>
        <v/>
      </c>
      <c r="F574" s="93"/>
      <c r="G574" s="93"/>
      <c r="H574" s="91">
        <f t="shared" ref="H574:I574" si="506">+N($E574)*N(F574)</f>
        <v>0</v>
      </c>
      <c r="I574" s="91">
        <f t="shared" si="506"/>
        <v>0</v>
      </c>
      <c r="J574" s="91">
        <f t="shared" si="4"/>
        <v>0</v>
      </c>
      <c r="K574" s="93"/>
      <c r="L574" s="94"/>
      <c r="M574" s="95"/>
      <c r="N574" s="95"/>
      <c r="O574" s="95"/>
      <c r="P574" s="95"/>
      <c r="Q574" s="95"/>
      <c r="R574" s="95"/>
      <c r="S574" s="95"/>
      <c r="T574" s="95"/>
      <c r="U574" s="95"/>
      <c r="V574" s="95"/>
      <c r="W574" s="95"/>
      <c r="X574" s="95"/>
      <c r="Y574" s="95"/>
      <c r="Z574" s="95"/>
    </row>
    <row r="575" ht="15.75" hidden="1" customHeight="1">
      <c r="A575" s="90"/>
      <c r="B575" s="88" t="s">
        <v>715</v>
      </c>
      <c r="C575" s="90"/>
      <c r="D575" s="91"/>
      <c r="E575" s="92" t="str">
        <f t="shared" si="2"/>
        <v/>
      </c>
      <c r="F575" s="93"/>
      <c r="G575" s="93"/>
      <c r="H575" s="91">
        <f t="shared" ref="H575:I575" si="507">+N($E575)*N(F575)</f>
        <v>0</v>
      </c>
      <c r="I575" s="91">
        <f t="shared" si="507"/>
        <v>0</v>
      </c>
      <c r="J575" s="91">
        <f t="shared" si="4"/>
        <v>0</v>
      </c>
      <c r="K575" s="93"/>
      <c r="L575" s="94"/>
      <c r="M575" s="95"/>
      <c r="N575" s="95"/>
      <c r="O575" s="95"/>
      <c r="P575" s="95"/>
      <c r="Q575" s="95"/>
      <c r="R575" s="95"/>
      <c r="S575" s="95"/>
      <c r="T575" s="95"/>
      <c r="U575" s="95"/>
      <c r="V575" s="95"/>
      <c r="W575" s="95"/>
      <c r="X575" s="95"/>
      <c r="Y575" s="95"/>
      <c r="Z575" s="95"/>
    </row>
    <row r="576" ht="15.75" hidden="1" customHeight="1">
      <c r="A576" s="90"/>
      <c r="B576" s="102" t="s">
        <v>716</v>
      </c>
      <c r="C576" s="90"/>
      <c r="D576" s="91"/>
      <c r="E576" s="92" t="str">
        <f t="shared" si="2"/>
        <v/>
      </c>
      <c r="F576" s="93"/>
      <c r="G576" s="93"/>
      <c r="H576" s="91">
        <f t="shared" ref="H576:I576" si="508">+N($E576)*N(F576)</f>
        <v>0</v>
      </c>
      <c r="I576" s="91">
        <f t="shared" si="508"/>
        <v>0</v>
      </c>
      <c r="J576" s="91">
        <f t="shared" si="4"/>
        <v>0</v>
      </c>
      <c r="K576" s="93"/>
      <c r="L576" s="94"/>
      <c r="M576" s="95"/>
      <c r="N576" s="95"/>
      <c r="O576" s="95"/>
      <c r="P576" s="95"/>
      <c r="Q576" s="95"/>
      <c r="R576" s="95"/>
      <c r="S576" s="95"/>
      <c r="T576" s="95"/>
      <c r="U576" s="95"/>
      <c r="V576" s="95"/>
      <c r="W576" s="95"/>
      <c r="X576" s="95"/>
      <c r="Y576" s="95"/>
      <c r="Z576" s="95"/>
    </row>
    <row r="577" ht="15.75" hidden="1" customHeight="1">
      <c r="A577" s="90"/>
      <c r="B577" s="102" t="s">
        <v>717</v>
      </c>
      <c r="C577" s="90"/>
      <c r="D577" s="91"/>
      <c r="E577" s="92" t="str">
        <f t="shared" si="2"/>
        <v/>
      </c>
      <c r="F577" s="93"/>
      <c r="G577" s="93"/>
      <c r="H577" s="91">
        <f t="shared" ref="H577:I577" si="509">+N($E577)*N(F577)</f>
        <v>0</v>
      </c>
      <c r="I577" s="91">
        <f t="shared" si="509"/>
        <v>0</v>
      </c>
      <c r="J577" s="91">
        <f t="shared" si="4"/>
        <v>0</v>
      </c>
      <c r="K577" s="93"/>
      <c r="L577" s="94"/>
      <c r="M577" s="95"/>
      <c r="N577" s="95"/>
      <c r="O577" s="95"/>
      <c r="P577" s="95"/>
      <c r="Q577" s="95"/>
      <c r="R577" s="95"/>
      <c r="S577" s="95"/>
      <c r="T577" s="95"/>
      <c r="U577" s="95"/>
      <c r="V577" s="95"/>
      <c r="W577" s="95"/>
      <c r="X577" s="95"/>
      <c r="Y577" s="95"/>
      <c r="Z577" s="95"/>
    </row>
    <row r="578" ht="15.75" hidden="1" customHeight="1">
      <c r="A578" s="90"/>
      <c r="B578" s="102"/>
      <c r="C578" s="90"/>
      <c r="D578" s="91"/>
      <c r="E578" s="92" t="str">
        <f t="shared" si="2"/>
        <v/>
      </c>
      <c r="F578" s="93"/>
      <c r="G578" s="93"/>
      <c r="H578" s="91">
        <f t="shared" ref="H578:I578" si="510">+N($E578)*N(F578)</f>
        <v>0</v>
      </c>
      <c r="I578" s="91">
        <f t="shared" si="510"/>
        <v>0</v>
      </c>
      <c r="J578" s="91">
        <f t="shared" si="4"/>
        <v>0</v>
      </c>
      <c r="K578" s="93"/>
      <c r="L578" s="94"/>
      <c r="M578" s="95"/>
      <c r="N578" s="95"/>
      <c r="O578" s="95"/>
      <c r="P578" s="95"/>
      <c r="Q578" s="95"/>
      <c r="R578" s="95"/>
      <c r="S578" s="95"/>
      <c r="T578" s="95"/>
      <c r="U578" s="95"/>
      <c r="V578" s="95"/>
      <c r="W578" s="95"/>
      <c r="X578" s="95"/>
      <c r="Y578" s="95"/>
      <c r="Z578" s="95"/>
    </row>
    <row r="579" ht="15.75" hidden="1" customHeight="1">
      <c r="A579" s="90">
        <v>4.1</v>
      </c>
      <c r="B579" s="88" t="s">
        <v>718</v>
      </c>
      <c r="C579" s="90"/>
      <c r="D579" s="91"/>
      <c r="E579" s="92" t="str">
        <f t="shared" si="2"/>
        <v/>
      </c>
      <c r="F579" s="93"/>
      <c r="G579" s="93"/>
      <c r="H579" s="91">
        <f t="shared" ref="H579:I579" si="511">+N($E579)*N(F579)</f>
        <v>0</v>
      </c>
      <c r="I579" s="91">
        <f t="shared" si="511"/>
        <v>0</v>
      </c>
      <c r="J579" s="91">
        <f t="shared" si="4"/>
        <v>0</v>
      </c>
      <c r="K579" s="93"/>
      <c r="L579" s="94"/>
      <c r="M579" s="95"/>
      <c r="N579" s="95"/>
      <c r="O579" s="95"/>
      <c r="P579" s="95"/>
      <c r="Q579" s="95"/>
      <c r="R579" s="95"/>
      <c r="S579" s="95"/>
      <c r="T579" s="95"/>
      <c r="U579" s="95"/>
      <c r="V579" s="95"/>
      <c r="W579" s="95"/>
      <c r="X579" s="95"/>
      <c r="Y579" s="95"/>
      <c r="Z579" s="95"/>
    </row>
    <row r="580" ht="15.75" customHeight="1">
      <c r="A580" s="90"/>
      <c r="B580" s="102" t="s">
        <v>719</v>
      </c>
      <c r="C580" s="90" t="s">
        <v>720</v>
      </c>
      <c r="D580" s="91">
        <f>2250+800</f>
        <v>3050</v>
      </c>
      <c r="E580" s="92">
        <f t="shared" si="2"/>
        <v>3050</v>
      </c>
      <c r="F580" s="105">
        <v>140.0</v>
      </c>
      <c r="G580" s="105">
        <v>29.0</v>
      </c>
      <c r="H580" s="91">
        <f t="shared" ref="H580:I580" si="512">+N($E580)*N(F580)</f>
        <v>427000</v>
      </c>
      <c r="I580" s="91">
        <f t="shared" si="512"/>
        <v>88450</v>
      </c>
      <c r="J580" s="91">
        <f t="shared" si="4"/>
        <v>515450</v>
      </c>
      <c r="K580" s="93"/>
      <c r="L580" s="106"/>
      <c r="M580" s="95"/>
      <c r="N580" s="95"/>
      <c r="O580" s="95"/>
      <c r="P580" s="95"/>
      <c r="Q580" s="95"/>
      <c r="R580" s="95"/>
      <c r="S580" s="95"/>
      <c r="T580" s="95"/>
      <c r="U580" s="95"/>
      <c r="V580" s="95"/>
      <c r="W580" s="95"/>
      <c r="X580" s="95"/>
      <c r="Y580" s="95"/>
      <c r="Z580" s="95"/>
    </row>
    <row r="581" ht="15.75" hidden="1" customHeight="1">
      <c r="A581" s="90"/>
      <c r="B581" s="102"/>
      <c r="C581" s="90"/>
      <c r="D581" s="91"/>
      <c r="E581" s="92" t="str">
        <f t="shared" si="2"/>
        <v/>
      </c>
      <c r="F581" s="93"/>
      <c r="G581" s="93"/>
      <c r="H581" s="91">
        <f t="shared" ref="H581:I581" si="513">+N($E581)*N(F581)</f>
        <v>0</v>
      </c>
      <c r="I581" s="91">
        <f t="shared" si="513"/>
        <v>0</v>
      </c>
      <c r="J581" s="91">
        <f t="shared" si="4"/>
        <v>0</v>
      </c>
      <c r="K581" s="93"/>
      <c r="L581" s="94"/>
      <c r="M581" s="95"/>
      <c r="N581" s="95"/>
      <c r="O581" s="95"/>
      <c r="P581" s="95"/>
      <c r="Q581" s="95"/>
      <c r="R581" s="95"/>
      <c r="S581" s="95"/>
      <c r="T581" s="95"/>
      <c r="U581" s="95"/>
      <c r="V581" s="95"/>
      <c r="W581" s="95"/>
      <c r="X581" s="95"/>
      <c r="Y581" s="95"/>
      <c r="Z581" s="95"/>
    </row>
    <row r="582" ht="15.75" hidden="1" customHeight="1">
      <c r="A582" s="90">
        <f>A579+0.1</f>
        <v>4.2</v>
      </c>
      <c r="B582" s="88" t="s">
        <v>721</v>
      </c>
      <c r="C582" s="90"/>
      <c r="D582" s="91"/>
      <c r="E582" s="92" t="str">
        <f t="shared" si="2"/>
        <v/>
      </c>
      <c r="F582" s="93"/>
      <c r="G582" s="93"/>
      <c r="H582" s="91">
        <f t="shared" ref="H582:I582" si="514">+N($E582)*N(F582)</f>
        <v>0</v>
      </c>
      <c r="I582" s="91">
        <f t="shared" si="514"/>
        <v>0</v>
      </c>
      <c r="J582" s="91">
        <f t="shared" si="4"/>
        <v>0</v>
      </c>
      <c r="K582" s="93"/>
      <c r="L582" s="94"/>
      <c r="M582" s="95"/>
      <c r="N582" s="95"/>
      <c r="O582" s="95"/>
      <c r="P582" s="95"/>
      <c r="Q582" s="95"/>
      <c r="R582" s="95"/>
      <c r="S582" s="95"/>
      <c r="T582" s="95"/>
      <c r="U582" s="95"/>
      <c r="V582" s="95"/>
      <c r="W582" s="95"/>
      <c r="X582" s="95"/>
      <c r="Y582" s="95"/>
      <c r="Z582" s="95"/>
    </row>
    <row r="583" ht="15.75" customHeight="1">
      <c r="A583" s="90"/>
      <c r="B583" s="102" t="s">
        <v>719</v>
      </c>
      <c r="C583" s="90" t="s">
        <v>720</v>
      </c>
      <c r="D583" s="91">
        <f>2000+600</f>
        <v>2600</v>
      </c>
      <c r="E583" s="92">
        <f t="shared" si="2"/>
        <v>2600</v>
      </c>
      <c r="F583" s="105">
        <v>140.0</v>
      </c>
      <c r="G583" s="105">
        <v>29.0</v>
      </c>
      <c r="H583" s="91">
        <f t="shared" ref="H583:I583" si="515">+N($E583)*N(F583)</f>
        <v>364000</v>
      </c>
      <c r="I583" s="91">
        <f t="shared" si="515"/>
        <v>75400</v>
      </c>
      <c r="J583" s="91">
        <f t="shared" si="4"/>
        <v>439400</v>
      </c>
      <c r="K583" s="93"/>
      <c r="L583" s="106"/>
      <c r="M583" s="95"/>
      <c r="N583" s="95"/>
      <c r="O583" s="95"/>
      <c r="P583" s="95"/>
      <c r="Q583" s="95"/>
      <c r="R583" s="95"/>
      <c r="S583" s="95"/>
      <c r="T583" s="95"/>
      <c r="U583" s="95"/>
      <c r="V583" s="95"/>
      <c r="W583" s="95"/>
      <c r="X583" s="95"/>
      <c r="Y583" s="95"/>
      <c r="Z583" s="95"/>
    </row>
    <row r="584" ht="15.75" hidden="1" customHeight="1">
      <c r="A584" s="90"/>
      <c r="B584" s="102"/>
      <c r="C584" s="90"/>
      <c r="D584" s="91"/>
      <c r="E584" s="92" t="str">
        <f t="shared" si="2"/>
        <v/>
      </c>
      <c r="F584" s="93"/>
      <c r="G584" s="93"/>
      <c r="H584" s="91">
        <f t="shared" ref="H584:I584" si="516">+N($E584)*N(F584)</f>
        <v>0</v>
      </c>
      <c r="I584" s="91">
        <f t="shared" si="516"/>
        <v>0</v>
      </c>
      <c r="J584" s="91">
        <f t="shared" si="4"/>
        <v>0</v>
      </c>
      <c r="K584" s="93"/>
      <c r="L584" s="94"/>
      <c r="M584" s="95"/>
      <c r="N584" s="95"/>
      <c r="O584" s="95"/>
      <c r="P584" s="95"/>
      <c r="Q584" s="95"/>
      <c r="R584" s="95"/>
      <c r="S584" s="95"/>
      <c r="T584" s="95"/>
      <c r="U584" s="95"/>
      <c r="V584" s="95"/>
      <c r="W584" s="95"/>
      <c r="X584" s="95"/>
      <c r="Y584" s="95"/>
      <c r="Z584" s="95"/>
    </row>
    <row r="585" ht="15.75" hidden="1" customHeight="1">
      <c r="A585" s="90">
        <f>A582+0.1</f>
        <v>4.3</v>
      </c>
      <c r="B585" s="88" t="s">
        <v>722</v>
      </c>
      <c r="C585" s="90"/>
      <c r="D585" s="91"/>
      <c r="E585" s="92" t="str">
        <f t="shared" si="2"/>
        <v/>
      </c>
      <c r="F585" s="93"/>
      <c r="G585" s="93"/>
      <c r="H585" s="91">
        <f t="shared" ref="H585:I585" si="517">+N($E585)*N(F585)</f>
        <v>0</v>
      </c>
      <c r="I585" s="91">
        <f t="shared" si="517"/>
        <v>0</v>
      </c>
      <c r="J585" s="91">
        <f t="shared" si="4"/>
        <v>0</v>
      </c>
      <c r="K585" s="93"/>
      <c r="L585" s="94"/>
      <c r="M585" s="95"/>
      <c r="N585" s="95"/>
      <c r="O585" s="95"/>
      <c r="P585" s="95"/>
      <c r="Q585" s="95"/>
      <c r="R585" s="95"/>
      <c r="S585" s="95"/>
      <c r="T585" s="95"/>
      <c r="U585" s="95"/>
      <c r="V585" s="95"/>
      <c r="W585" s="95"/>
      <c r="X585" s="95"/>
      <c r="Y585" s="95"/>
      <c r="Z585" s="95"/>
    </row>
    <row r="586" ht="15.75" customHeight="1">
      <c r="A586" s="90"/>
      <c r="B586" s="102" t="s">
        <v>723</v>
      </c>
      <c r="C586" s="90" t="s">
        <v>720</v>
      </c>
      <c r="D586" s="91">
        <v>100.0</v>
      </c>
      <c r="E586" s="92">
        <f t="shared" si="2"/>
        <v>100</v>
      </c>
      <c r="F586" s="105">
        <v>217.0</v>
      </c>
      <c r="G586" s="105">
        <v>29.0</v>
      </c>
      <c r="H586" s="91">
        <f t="shared" ref="H586:I586" si="518">+N($E586)*N(F586)</f>
        <v>21700</v>
      </c>
      <c r="I586" s="91">
        <f t="shared" si="518"/>
        <v>2900</v>
      </c>
      <c r="J586" s="91">
        <f t="shared" si="4"/>
        <v>24600</v>
      </c>
      <c r="K586" s="93"/>
      <c r="L586" s="106"/>
      <c r="M586" s="95"/>
      <c r="N586" s="95"/>
      <c r="O586" s="95"/>
      <c r="P586" s="95"/>
      <c r="Q586" s="95"/>
      <c r="R586" s="95"/>
      <c r="S586" s="95"/>
      <c r="T586" s="95"/>
      <c r="U586" s="95"/>
      <c r="V586" s="95"/>
      <c r="W586" s="95"/>
      <c r="X586" s="95"/>
      <c r="Y586" s="95"/>
      <c r="Z586" s="95"/>
    </row>
    <row r="587" ht="15.75" hidden="1" customHeight="1">
      <c r="A587" s="90"/>
      <c r="B587" s="102"/>
      <c r="C587" s="90"/>
      <c r="D587" s="91"/>
      <c r="E587" s="92" t="str">
        <f t="shared" si="2"/>
        <v/>
      </c>
      <c r="F587" s="93"/>
      <c r="G587" s="93"/>
      <c r="H587" s="91">
        <f t="shared" ref="H587:I587" si="519">+N($E587)*N(F587)</f>
        <v>0</v>
      </c>
      <c r="I587" s="91">
        <f t="shared" si="519"/>
        <v>0</v>
      </c>
      <c r="J587" s="91">
        <f t="shared" si="4"/>
        <v>0</v>
      </c>
      <c r="K587" s="93"/>
      <c r="L587" s="94"/>
      <c r="M587" s="95"/>
      <c r="N587" s="95"/>
      <c r="O587" s="95"/>
      <c r="P587" s="95"/>
      <c r="Q587" s="95"/>
      <c r="R587" s="95"/>
      <c r="S587" s="95"/>
      <c r="T587" s="95"/>
      <c r="U587" s="95"/>
      <c r="V587" s="95"/>
      <c r="W587" s="95"/>
      <c r="X587" s="95"/>
      <c r="Y587" s="95"/>
      <c r="Z587" s="95"/>
    </row>
    <row r="588" ht="15.75" hidden="1" customHeight="1">
      <c r="A588" s="90">
        <f>A585+0.1</f>
        <v>4.4</v>
      </c>
      <c r="B588" s="88" t="s">
        <v>724</v>
      </c>
      <c r="C588" s="90"/>
      <c r="D588" s="91"/>
      <c r="E588" s="92" t="str">
        <f t="shared" si="2"/>
        <v/>
      </c>
      <c r="F588" s="93"/>
      <c r="G588" s="93"/>
      <c r="H588" s="91">
        <f t="shared" ref="H588:I588" si="520">+N($E588)*N(F588)</f>
        <v>0</v>
      </c>
      <c r="I588" s="91">
        <f t="shared" si="520"/>
        <v>0</v>
      </c>
      <c r="J588" s="91">
        <f t="shared" si="4"/>
        <v>0</v>
      </c>
      <c r="K588" s="93"/>
      <c r="L588" s="94"/>
      <c r="M588" s="95"/>
      <c r="N588" s="95"/>
      <c r="O588" s="95"/>
      <c r="P588" s="95"/>
      <c r="Q588" s="95"/>
      <c r="R588" s="95"/>
      <c r="S588" s="95"/>
      <c r="T588" s="95"/>
      <c r="U588" s="95"/>
      <c r="V588" s="95"/>
      <c r="W588" s="95"/>
      <c r="X588" s="95"/>
      <c r="Y588" s="95"/>
      <c r="Z588" s="95"/>
    </row>
    <row r="589" ht="15.75" customHeight="1">
      <c r="A589" s="90"/>
      <c r="B589" s="102" t="s">
        <v>725</v>
      </c>
      <c r="C589" s="90" t="s">
        <v>720</v>
      </c>
      <c r="D589" s="91">
        <v>100.0</v>
      </c>
      <c r="E589" s="92">
        <f t="shared" si="2"/>
        <v>100</v>
      </c>
      <c r="F589" s="105">
        <v>318.0</v>
      </c>
      <c r="G589" s="105">
        <v>29.0</v>
      </c>
      <c r="H589" s="91">
        <f t="shared" ref="H589:I589" si="521">+N($E589)*N(F589)</f>
        <v>31800</v>
      </c>
      <c r="I589" s="91">
        <f t="shared" si="521"/>
        <v>2900</v>
      </c>
      <c r="J589" s="91">
        <f t="shared" si="4"/>
        <v>34700</v>
      </c>
      <c r="K589" s="93"/>
      <c r="L589" s="106"/>
      <c r="M589" s="95"/>
      <c r="N589" s="95"/>
      <c r="O589" s="95"/>
      <c r="P589" s="95"/>
      <c r="Q589" s="95"/>
      <c r="R589" s="95"/>
      <c r="S589" s="95"/>
      <c r="T589" s="95"/>
      <c r="U589" s="95"/>
      <c r="V589" s="95"/>
      <c r="W589" s="95"/>
      <c r="X589" s="95"/>
      <c r="Y589" s="95"/>
      <c r="Z589" s="95"/>
    </row>
    <row r="590" ht="15.75" hidden="1" customHeight="1">
      <c r="A590" s="90"/>
      <c r="B590" s="102"/>
      <c r="C590" s="90"/>
      <c r="D590" s="91"/>
      <c r="E590" s="92" t="str">
        <f t="shared" si="2"/>
        <v/>
      </c>
      <c r="F590" s="93"/>
      <c r="G590" s="93"/>
      <c r="H590" s="91">
        <f t="shared" ref="H590:I590" si="522">+N($E590)*N(F590)</f>
        <v>0</v>
      </c>
      <c r="I590" s="91">
        <f t="shared" si="522"/>
        <v>0</v>
      </c>
      <c r="J590" s="91">
        <f t="shared" si="4"/>
        <v>0</v>
      </c>
      <c r="K590" s="93"/>
      <c r="L590" s="94"/>
      <c r="M590" s="95"/>
      <c r="N590" s="95"/>
      <c r="O590" s="95"/>
      <c r="P590" s="95"/>
      <c r="Q590" s="95"/>
      <c r="R590" s="95"/>
      <c r="S590" s="95"/>
      <c r="T590" s="95"/>
      <c r="U590" s="95"/>
      <c r="V590" s="95"/>
      <c r="W590" s="95"/>
      <c r="X590" s="95"/>
      <c r="Y590" s="95"/>
      <c r="Z590" s="95"/>
    </row>
    <row r="591" ht="15.75" hidden="1" customHeight="1">
      <c r="A591" s="90">
        <f>A588+0.1</f>
        <v>4.5</v>
      </c>
      <c r="B591" s="88" t="s">
        <v>726</v>
      </c>
      <c r="C591" s="90"/>
      <c r="D591" s="91"/>
      <c r="E591" s="92" t="str">
        <f t="shared" si="2"/>
        <v/>
      </c>
      <c r="F591" s="93"/>
      <c r="G591" s="93"/>
      <c r="H591" s="91">
        <f t="shared" ref="H591:I591" si="523">+N($E591)*N(F591)</f>
        <v>0</v>
      </c>
      <c r="I591" s="91">
        <f t="shared" si="523"/>
        <v>0</v>
      </c>
      <c r="J591" s="91">
        <f t="shared" si="4"/>
        <v>0</v>
      </c>
      <c r="K591" s="93"/>
      <c r="L591" s="94"/>
      <c r="M591" s="95"/>
      <c r="N591" s="95"/>
      <c r="O591" s="95"/>
      <c r="P591" s="95"/>
      <c r="Q591" s="95"/>
      <c r="R591" s="95"/>
      <c r="S591" s="95"/>
      <c r="T591" s="95"/>
      <c r="U591" s="95"/>
      <c r="V591" s="95"/>
      <c r="W591" s="95"/>
      <c r="X591" s="95"/>
      <c r="Y591" s="95"/>
      <c r="Z591" s="95"/>
    </row>
    <row r="592" ht="15.75" customHeight="1">
      <c r="A592" s="90"/>
      <c r="B592" s="102" t="s">
        <v>727</v>
      </c>
      <c r="C592" s="90" t="s">
        <v>720</v>
      </c>
      <c r="D592" s="91">
        <v>620.0</v>
      </c>
      <c r="E592" s="92">
        <f t="shared" si="2"/>
        <v>620</v>
      </c>
      <c r="F592" s="105">
        <v>89.0</v>
      </c>
      <c r="G592" s="105">
        <v>19.0</v>
      </c>
      <c r="H592" s="91">
        <f t="shared" ref="H592:I592" si="524">+N($E592)*N(F592)</f>
        <v>55180</v>
      </c>
      <c r="I592" s="91">
        <f t="shared" si="524"/>
        <v>11780</v>
      </c>
      <c r="J592" s="91">
        <f t="shared" si="4"/>
        <v>66960</v>
      </c>
      <c r="K592" s="93"/>
      <c r="L592" s="106"/>
      <c r="M592" s="95"/>
      <c r="N592" s="95"/>
      <c r="O592" s="95"/>
      <c r="P592" s="95"/>
      <c r="Q592" s="95"/>
      <c r="R592" s="95"/>
      <c r="S592" s="95"/>
      <c r="T592" s="95"/>
      <c r="U592" s="95"/>
      <c r="V592" s="95"/>
      <c r="W592" s="95"/>
      <c r="X592" s="95"/>
      <c r="Y592" s="95"/>
      <c r="Z592" s="95"/>
    </row>
    <row r="593" ht="15.75" hidden="1" customHeight="1">
      <c r="A593" s="90"/>
      <c r="B593" s="102"/>
      <c r="C593" s="90"/>
      <c r="D593" s="91"/>
      <c r="E593" s="92" t="str">
        <f t="shared" si="2"/>
        <v/>
      </c>
      <c r="F593" s="93"/>
      <c r="G593" s="93"/>
      <c r="H593" s="91">
        <f t="shared" ref="H593:I593" si="525">+N($E593)*N(F593)</f>
        <v>0</v>
      </c>
      <c r="I593" s="91">
        <f t="shared" si="525"/>
        <v>0</v>
      </c>
      <c r="J593" s="91">
        <f t="shared" si="4"/>
        <v>0</v>
      </c>
      <c r="K593" s="93"/>
      <c r="L593" s="94"/>
      <c r="M593" s="95"/>
      <c r="N593" s="95"/>
      <c r="O593" s="95"/>
      <c r="P593" s="95"/>
      <c r="Q593" s="95"/>
      <c r="R593" s="95"/>
      <c r="S593" s="95"/>
      <c r="T593" s="95"/>
      <c r="U593" s="95"/>
      <c r="V593" s="95"/>
      <c r="W593" s="95"/>
      <c r="X593" s="95"/>
      <c r="Y593" s="95"/>
      <c r="Z593" s="95"/>
    </row>
    <row r="594" ht="15.75" hidden="1" customHeight="1">
      <c r="A594" s="90">
        <f>A591+0.1</f>
        <v>4.6</v>
      </c>
      <c r="B594" s="102" t="s">
        <v>728</v>
      </c>
      <c r="C594" s="90" t="s">
        <v>556</v>
      </c>
      <c r="D594" s="91" t="s">
        <v>506</v>
      </c>
      <c r="E594" s="92" t="str">
        <f t="shared" si="2"/>
        <v>RO</v>
      </c>
      <c r="F594" s="93"/>
      <c r="G594" s="93"/>
      <c r="H594" s="91">
        <f t="shared" ref="H594:I594" si="526">+N($E594)*N(F594)</f>
        <v>0</v>
      </c>
      <c r="I594" s="91">
        <f t="shared" si="526"/>
        <v>0</v>
      </c>
      <c r="J594" s="91">
        <f t="shared" si="4"/>
        <v>0</v>
      </c>
      <c r="K594" s="93"/>
      <c r="L594" s="94"/>
      <c r="M594" s="95"/>
      <c r="N594" s="95"/>
      <c r="O594" s="95"/>
      <c r="P594" s="95"/>
      <c r="Q594" s="95"/>
      <c r="R594" s="95"/>
      <c r="S594" s="95"/>
      <c r="T594" s="95"/>
      <c r="U594" s="95"/>
      <c r="V594" s="95"/>
      <c r="W594" s="95"/>
      <c r="X594" s="95"/>
      <c r="Y594" s="95"/>
      <c r="Z594" s="95"/>
    </row>
    <row r="595" ht="15.75" hidden="1" customHeight="1">
      <c r="A595" s="90"/>
      <c r="B595" s="102"/>
      <c r="C595" s="90"/>
      <c r="D595" s="91"/>
      <c r="E595" s="92" t="str">
        <f t="shared" si="2"/>
        <v/>
      </c>
      <c r="F595" s="93"/>
      <c r="G595" s="93"/>
      <c r="H595" s="91">
        <f t="shared" ref="H595:I595" si="527">+N($E595)*N(F595)</f>
        <v>0</v>
      </c>
      <c r="I595" s="91">
        <f t="shared" si="527"/>
        <v>0</v>
      </c>
      <c r="J595" s="91">
        <f t="shared" si="4"/>
        <v>0</v>
      </c>
      <c r="K595" s="93"/>
      <c r="L595" s="94"/>
      <c r="M595" s="95"/>
      <c r="N595" s="95"/>
      <c r="O595" s="95"/>
      <c r="P595" s="95"/>
      <c r="Q595" s="95"/>
      <c r="R595" s="95"/>
      <c r="S595" s="95"/>
      <c r="T595" s="95"/>
      <c r="U595" s="95"/>
      <c r="V595" s="95"/>
      <c r="W595" s="95"/>
      <c r="X595" s="95"/>
      <c r="Y595" s="95"/>
      <c r="Z595" s="95"/>
    </row>
    <row r="596" ht="15.75" hidden="1" customHeight="1">
      <c r="A596" s="90">
        <f>A594+0.1</f>
        <v>4.7</v>
      </c>
      <c r="B596" s="102" t="s">
        <v>729</v>
      </c>
      <c r="C596" s="90" t="s">
        <v>556</v>
      </c>
      <c r="D596" s="91" t="s">
        <v>506</v>
      </c>
      <c r="E596" s="92" t="str">
        <f t="shared" si="2"/>
        <v>RO</v>
      </c>
      <c r="F596" s="93"/>
      <c r="G596" s="93"/>
      <c r="H596" s="91">
        <f t="shared" ref="H596:I596" si="528">+N($E596)*N(F596)</f>
        <v>0</v>
      </c>
      <c r="I596" s="91">
        <f t="shared" si="528"/>
        <v>0</v>
      </c>
      <c r="J596" s="91">
        <f t="shared" si="4"/>
        <v>0</v>
      </c>
      <c r="K596" s="93"/>
      <c r="L596" s="94"/>
      <c r="M596" s="95"/>
      <c r="N596" s="95"/>
      <c r="O596" s="95"/>
      <c r="P596" s="95"/>
      <c r="Q596" s="95"/>
      <c r="R596" s="95"/>
      <c r="S596" s="95"/>
      <c r="T596" s="95"/>
      <c r="U596" s="95"/>
      <c r="V596" s="95"/>
      <c r="W596" s="95"/>
      <c r="X596" s="95"/>
      <c r="Y596" s="95"/>
      <c r="Z596" s="95"/>
    </row>
    <row r="597" ht="15.75" hidden="1" customHeight="1">
      <c r="A597" s="90"/>
      <c r="B597" s="102"/>
      <c r="C597" s="90"/>
      <c r="D597" s="91"/>
      <c r="E597" s="92" t="str">
        <f t="shared" si="2"/>
        <v/>
      </c>
      <c r="F597" s="93"/>
      <c r="G597" s="93"/>
      <c r="H597" s="91">
        <f t="shared" ref="H597:I597" si="529">+N($E597)*N(F597)</f>
        <v>0</v>
      </c>
      <c r="I597" s="91">
        <f t="shared" si="529"/>
        <v>0</v>
      </c>
      <c r="J597" s="91">
        <f t="shared" si="4"/>
        <v>0</v>
      </c>
      <c r="K597" s="93"/>
      <c r="L597" s="94"/>
      <c r="M597" s="95"/>
      <c r="N597" s="95"/>
      <c r="O597" s="95"/>
      <c r="P597" s="95"/>
      <c r="Q597" s="95"/>
      <c r="R597" s="95"/>
      <c r="S597" s="95"/>
      <c r="T597" s="95"/>
      <c r="U597" s="95"/>
      <c r="V597" s="95"/>
      <c r="W597" s="95"/>
      <c r="X597" s="95"/>
      <c r="Y597" s="95"/>
      <c r="Z597" s="95"/>
    </row>
    <row r="598" ht="15.75" hidden="1" customHeight="1">
      <c r="A598" s="90">
        <f>A596+0.1</f>
        <v>4.8</v>
      </c>
      <c r="B598" s="102" t="s">
        <v>730</v>
      </c>
      <c r="C598" s="90" t="s">
        <v>556</v>
      </c>
      <c r="D598" s="91" t="s">
        <v>506</v>
      </c>
      <c r="E598" s="92" t="str">
        <f t="shared" si="2"/>
        <v>RO</v>
      </c>
      <c r="F598" s="93"/>
      <c r="G598" s="93"/>
      <c r="H598" s="91">
        <f t="shared" ref="H598:I598" si="530">+N($E598)*N(F598)</f>
        <v>0</v>
      </c>
      <c r="I598" s="91">
        <f t="shared" si="530"/>
        <v>0</v>
      </c>
      <c r="J598" s="91">
        <f t="shared" si="4"/>
        <v>0</v>
      </c>
      <c r="K598" s="93"/>
      <c r="L598" s="94"/>
      <c r="M598" s="95"/>
      <c r="N598" s="95"/>
      <c r="O598" s="95"/>
      <c r="P598" s="95"/>
      <c r="Q598" s="95"/>
      <c r="R598" s="95"/>
      <c r="S598" s="95"/>
      <c r="T598" s="95"/>
      <c r="U598" s="95"/>
      <c r="V598" s="95"/>
      <c r="W598" s="95"/>
      <c r="X598" s="95"/>
      <c r="Y598" s="95"/>
      <c r="Z598" s="95"/>
    </row>
    <row r="599" ht="15.75" hidden="1" customHeight="1">
      <c r="A599" s="90"/>
      <c r="B599" s="102"/>
      <c r="C599" s="90"/>
      <c r="D599" s="91"/>
      <c r="E599" s="92" t="str">
        <f t="shared" si="2"/>
        <v/>
      </c>
      <c r="F599" s="93"/>
      <c r="G599" s="93"/>
      <c r="H599" s="91">
        <f t="shared" ref="H599:I599" si="531">+N($E599)*N(F599)</f>
        <v>0</v>
      </c>
      <c r="I599" s="91">
        <f t="shared" si="531"/>
        <v>0</v>
      </c>
      <c r="J599" s="91">
        <f t="shared" si="4"/>
        <v>0</v>
      </c>
      <c r="K599" s="93"/>
      <c r="L599" s="94"/>
      <c r="M599" s="95"/>
      <c r="N599" s="95"/>
      <c r="O599" s="95"/>
      <c r="P599" s="95"/>
      <c r="Q599" s="95"/>
      <c r="R599" s="95"/>
      <c r="S599" s="95"/>
      <c r="T599" s="95"/>
      <c r="U599" s="95"/>
      <c r="V599" s="95"/>
      <c r="W599" s="95"/>
      <c r="X599" s="95"/>
      <c r="Y599" s="95"/>
      <c r="Z599" s="95"/>
    </row>
    <row r="600" ht="15.75" hidden="1" customHeight="1">
      <c r="A600" s="90">
        <f>A598+0.1</f>
        <v>4.9</v>
      </c>
      <c r="B600" s="102" t="s">
        <v>731</v>
      </c>
      <c r="C600" s="90" t="s">
        <v>556</v>
      </c>
      <c r="D600" s="91" t="s">
        <v>506</v>
      </c>
      <c r="E600" s="92" t="str">
        <f t="shared" si="2"/>
        <v>RO</v>
      </c>
      <c r="F600" s="93"/>
      <c r="G600" s="93"/>
      <c r="H600" s="91">
        <f t="shared" ref="H600:I600" si="532">+N($E600)*N(F600)</f>
        <v>0</v>
      </c>
      <c r="I600" s="91">
        <f t="shared" si="532"/>
        <v>0</v>
      </c>
      <c r="J600" s="91">
        <f t="shared" si="4"/>
        <v>0</v>
      </c>
      <c r="K600" s="93"/>
      <c r="L600" s="94"/>
      <c r="M600" s="95"/>
      <c r="N600" s="95"/>
      <c r="O600" s="95"/>
      <c r="P600" s="95"/>
      <c r="Q600" s="95"/>
      <c r="R600" s="95"/>
      <c r="S600" s="95"/>
      <c r="T600" s="95"/>
      <c r="U600" s="95"/>
      <c r="V600" s="95"/>
      <c r="W600" s="95"/>
      <c r="X600" s="95"/>
      <c r="Y600" s="95"/>
      <c r="Z600" s="95"/>
    </row>
    <row r="601" ht="15.75" hidden="1" customHeight="1">
      <c r="A601" s="90"/>
      <c r="B601" s="102"/>
      <c r="C601" s="90"/>
      <c r="D601" s="91"/>
      <c r="E601" s="92" t="str">
        <f t="shared" si="2"/>
        <v/>
      </c>
      <c r="F601" s="93"/>
      <c r="G601" s="93"/>
      <c r="H601" s="91">
        <f t="shared" ref="H601:I601" si="533">+N($E601)*N(F601)</f>
        <v>0</v>
      </c>
      <c r="I601" s="91">
        <f t="shared" si="533"/>
        <v>0</v>
      </c>
      <c r="J601" s="91">
        <f t="shared" si="4"/>
        <v>0</v>
      </c>
      <c r="K601" s="93"/>
      <c r="L601" s="94"/>
      <c r="M601" s="95"/>
      <c r="N601" s="95"/>
      <c r="O601" s="95"/>
      <c r="P601" s="95"/>
      <c r="Q601" s="95"/>
      <c r="R601" s="95"/>
      <c r="S601" s="95"/>
      <c r="T601" s="95"/>
      <c r="U601" s="95"/>
      <c r="V601" s="95"/>
      <c r="W601" s="95"/>
      <c r="X601" s="95"/>
      <c r="Y601" s="95"/>
      <c r="Z601" s="95"/>
    </row>
    <row r="602" ht="15.75" hidden="1" customHeight="1">
      <c r="A602" s="108">
        <f>A600-0.8</f>
        <v>4.1</v>
      </c>
      <c r="B602" s="102" t="s">
        <v>732</v>
      </c>
      <c r="C602" s="90" t="s">
        <v>556</v>
      </c>
      <c r="D602" s="91" t="s">
        <v>506</v>
      </c>
      <c r="E602" s="92" t="str">
        <f t="shared" si="2"/>
        <v>RO</v>
      </c>
      <c r="F602" s="93"/>
      <c r="G602" s="93"/>
      <c r="H602" s="91">
        <f t="shared" ref="H602:I602" si="534">+N($E602)*N(F602)</f>
        <v>0</v>
      </c>
      <c r="I602" s="91">
        <f t="shared" si="534"/>
        <v>0</v>
      </c>
      <c r="J602" s="91">
        <f t="shared" si="4"/>
        <v>0</v>
      </c>
      <c r="K602" s="93"/>
      <c r="L602" s="94"/>
      <c r="M602" s="95"/>
      <c r="N602" s="95"/>
      <c r="O602" s="95"/>
      <c r="P602" s="95"/>
      <c r="Q602" s="95"/>
      <c r="R602" s="95"/>
      <c r="S602" s="95"/>
      <c r="T602" s="95"/>
      <c r="U602" s="95"/>
      <c r="V602" s="95"/>
      <c r="W602" s="95"/>
      <c r="X602" s="95"/>
      <c r="Y602" s="95"/>
      <c r="Z602" s="95"/>
    </row>
    <row r="603" ht="15.75" hidden="1" customHeight="1">
      <c r="A603" s="90"/>
      <c r="B603" s="102"/>
      <c r="C603" s="90"/>
      <c r="D603" s="91"/>
      <c r="E603" s="92" t="str">
        <f t="shared" si="2"/>
        <v/>
      </c>
      <c r="F603" s="93"/>
      <c r="G603" s="93"/>
      <c r="H603" s="91">
        <f t="shared" ref="H603:I603" si="535">+N($E603)*N(F603)</f>
        <v>0</v>
      </c>
      <c r="I603" s="91">
        <f t="shared" si="535"/>
        <v>0</v>
      </c>
      <c r="J603" s="91">
        <f t="shared" si="4"/>
        <v>0</v>
      </c>
      <c r="K603" s="93"/>
      <c r="L603" s="94"/>
      <c r="M603" s="95"/>
      <c r="N603" s="95"/>
      <c r="O603" s="95"/>
      <c r="P603" s="95"/>
      <c r="Q603" s="95"/>
      <c r="R603" s="95"/>
      <c r="S603" s="95"/>
      <c r="T603" s="95"/>
      <c r="U603" s="95"/>
      <c r="V603" s="95"/>
      <c r="W603" s="95"/>
      <c r="X603" s="95"/>
      <c r="Y603" s="95"/>
      <c r="Z603" s="95"/>
    </row>
    <row r="604" ht="15.75" hidden="1" customHeight="1">
      <c r="A604" s="90" t="str">
        <f>ROMAN(5)</f>
        <v>V</v>
      </c>
      <c r="B604" s="88" t="s">
        <v>733</v>
      </c>
      <c r="C604" s="90"/>
      <c r="D604" s="91"/>
      <c r="E604" s="92" t="str">
        <f t="shared" si="2"/>
        <v/>
      </c>
      <c r="F604" s="93"/>
      <c r="G604" s="93"/>
      <c r="H604" s="92">
        <f t="shared" ref="H604:I604" si="536">+N($E604)*N(F604)</f>
        <v>0</v>
      </c>
      <c r="I604" s="91">
        <f t="shared" si="536"/>
        <v>0</v>
      </c>
      <c r="J604" s="91">
        <f t="shared" si="4"/>
        <v>0</v>
      </c>
      <c r="K604" s="93"/>
      <c r="L604" s="94"/>
      <c r="M604" s="95"/>
      <c r="N604" s="95"/>
      <c r="O604" s="95"/>
      <c r="P604" s="95"/>
      <c r="Q604" s="95"/>
      <c r="R604" s="95"/>
      <c r="S604" s="95"/>
      <c r="T604" s="95"/>
      <c r="U604" s="95"/>
      <c r="V604" s="95"/>
      <c r="W604" s="95"/>
      <c r="X604" s="95"/>
      <c r="Y604" s="95"/>
      <c r="Z604" s="95"/>
    </row>
    <row r="605" ht="15.75" hidden="1" customHeight="1">
      <c r="A605" s="90"/>
      <c r="B605" s="102"/>
      <c r="C605" s="90"/>
      <c r="D605" s="91"/>
      <c r="E605" s="92" t="str">
        <f t="shared" si="2"/>
        <v/>
      </c>
      <c r="F605" s="93"/>
      <c r="G605" s="93"/>
      <c r="H605" s="91">
        <f t="shared" ref="H605:I605" si="537">+N($E605)*N(F605)</f>
        <v>0</v>
      </c>
      <c r="I605" s="91">
        <f t="shared" si="537"/>
        <v>0</v>
      </c>
      <c r="J605" s="91">
        <f t="shared" si="4"/>
        <v>0</v>
      </c>
      <c r="K605" s="93"/>
      <c r="L605" s="94"/>
      <c r="M605" s="95"/>
      <c r="N605" s="95"/>
      <c r="O605" s="95"/>
      <c r="P605" s="95"/>
      <c r="Q605" s="95"/>
      <c r="R605" s="95"/>
      <c r="S605" s="95"/>
      <c r="T605" s="95"/>
      <c r="U605" s="95"/>
      <c r="V605" s="95"/>
      <c r="W605" s="95"/>
      <c r="X605" s="95"/>
      <c r="Y605" s="95"/>
      <c r="Z605" s="95"/>
    </row>
    <row r="606" ht="15.75" hidden="1" customHeight="1">
      <c r="A606" s="103" t="s">
        <v>103</v>
      </c>
      <c r="B606" s="88" t="s">
        <v>734</v>
      </c>
      <c r="C606" s="90"/>
      <c r="D606" s="91"/>
      <c r="E606" s="92" t="str">
        <f t="shared" si="2"/>
        <v/>
      </c>
      <c r="F606" s="93"/>
      <c r="G606" s="93"/>
      <c r="H606" s="91">
        <f t="shared" ref="H606:I606" si="538">+N($E606)*N(F606)</f>
        <v>0</v>
      </c>
      <c r="I606" s="91">
        <f t="shared" si="538"/>
        <v>0</v>
      </c>
      <c r="J606" s="91">
        <f t="shared" si="4"/>
        <v>0</v>
      </c>
      <c r="K606" s="93"/>
      <c r="L606" s="94"/>
      <c r="M606" s="95"/>
      <c r="N606" s="95"/>
      <c r="O606" s="95"/>
      <c r="P606" s="95"/>
      <c r="Q606" s="95"/>
      <c r="R606" s="95"/>
      <c r="S606" s="95"/>
      <c r="T606" s="95"/>
      <c r="U606" s="95"/>
      <c r="V606" s="95"/>
      <c r="W606" s="95"/>
      <c r="X606" s="95"/>
      <c r="Y606" s="95"/>
      <c r="Z606" s="95"/>
    </row>
    <row r="607" ht="15.75" hidden="1" customHeight="1">
      <c r="A607" s="90"/>
      <c r="B607" s="102" t="s">
        <v>735</v>
      </c>
      <c r="C607" s="90"/>
      <c r="D607" s="91"/>
      <c r="E607" s="92" t="str">
        <f t="shared" si="2"/>
        <v/>
      </c>
      <c r="F607" s="93"/>
      <c r="G607" s="93"/>
      <c r="H607" s="91">
        <f t="shared" ref="H607:I607" si="539">+N($E607)*N(F607)</f>
        <v>0</v>
      </c>
      <c r="I607" s="91">
        <f t="shared" si="539"/>
        <v>0</v>
      </c>
      <c r="J607" s="91">
        <f t="shared" si="4"/>
        <v>0</v>
      </c>
      <c r="K607" s="93"/>
      <c r="L607" s="94"/>
      <c r="M607" s="95"/>
      <c r="N607" s="95"/>
      <c r="O607" s="95"/>
      <c r="P607" s="95"/>
      <c r="Q607" s="95"/>
      <c r="R607" s="95"/>
      <c r="S607" s="95"/>
      <c r="T607" s="95"/>
      <c r="U607" s="95"/>
      <c r="V607" s="95"/>
      <c r="W607" s="95"/>
      <c r="X607" s="95"/>
      <c r="Y607" s="95"/>
      <c r="Z607" s="95"/>
    </row>
    <row r="608" ht="15.75" hidden="1" customHeight="1">
      <c r="A608" s="90"/>
      <c r="B608" s="102" t="s">
        <v>715</v>
      </c>
      <c r="C608" s="90"/>
      <c r="D608" s="91"/>
      <c r="E608" s="92" t="str">
        <f t="shared" si="2"/>
        <v/>
      </c>
      <c r="F608" s="93"/>
      <c r="G608" s="93"/>
      <c r="H608" s="91">
        <f t="shared" ref="H608:I608" si="540">+N($E608)*N(F608)</f>
        <v>0</v>
      </c>
      <c r="I608" s="91">
        <f t="shared" si="540"/>
        <v>0</v>
      </c>
      <c r="J608" s="91">
        <f t="shared" si="4"/>
        <v>0</v>
      </c>
      <c r="K608" s="93"/>
      <c r="L608" s="94"/>
      <c r="M608" s="95"/>
      <c r="N608" s="95"/>
      <c r="O608" s="95"/>
      <c r="P608" s="95"/>
      <c r="Q608" s="95"/>
      <c r="R608" s="95"/>
      <c r="S608" s="95"/>
      <c r="T608" s="95"/>
      <c r="U608" s="95"/>
      <c r="V608" s="95"/>
      <c r="W608" s="95"/>
      <c r="X608" s="95"/>
      <c r="Y608" s="95"/>
      <c r="Z608" s="95"/>
    </row>
    <row r="609" ht="15.75" hidden="1" customHeight="1">
      <c r="A609" s="90"/>
      <c r="B609" s="102" t="s">
        <v>736</v>
      </c>
      <c r="C609" s="90"/>
      <c r="D609" s="91"/>
      <c r="E609" s="92" t="str">
        <f t="shared" si="2"/>
        <v/>
      </c>
      <c r="F609" s="93"/>
      <c r="G609" s="93"/>
      <c r="H609" s="91">
        <f t="shared" ref="H609:I609" si="541">+N($E609)*N(F609)</f>
        <v>0</v>
      </c>
      <c r="I609" s="91">
        <f t="shared" si="541"/>
        <v>0</v>
      </c>
      <c r="J609" s="91">
        <f t="shared" si="4"/>
        <v>0</v>
      </c>
      <c r="K609" s="93"/>
      <c r="L609" s="94"/>
      <c r="M609" s="95"/>
      <c r="N609" s="95"/>
      <c r="O609" s="95"/>
      <c r="P609" s="95"/>
      <c r="Q609" s="95"/>
      <c r="R609" s="95"/>
      <c r="S609" s="95"/>
      <c r="T609" s="95"/>
      <c r="U609" s="95"/>
      <c r="V609" s="95"/>
      <c r="W609" s="95"/>
      <c r="X609" s="95"/>
      <c r="Y609" s="95"/>
      <c r="Z609" s="95"/>
    </row>
    <row r="610" ht="15.75" hidden="1" customHeight="1">
      <c r="A610" s="90"/>
      <c r="B610" s="102" t="s">
        <v>737</v>
      </c>
      <c r="C610" s="90"/>
      <c r="D610" s="91"/>
      <c r="E610" s="92" t="str">
        <f t="shared" si="2"/>
        <v/>
      </c>
      <c r="F610" s="93"/>
      <c r="G610" s="93"/>
      <c r="H610" s="91">
        <f t="shared" ref="H610:I610" si="542">+N($E610)*N(F610)</f>
        <v>0</v>
      </c>
      <c r="I610" s="91">
        <f t="shared" si="542"/>
        <v>0</v>
      </c>
      <c r="J610" s="91">
        <f t="shared" si="4"/>
        <v>0</v>
      </c>
      <c r="K610" s="93"/>
      <c r="L610" s="94"/>
      <c r="M610" s="95"/>
      <c r="N610" s="95"/>
      <c r="O610" s="95"/>
      <c r="P610" s="95"/>
      <c r="Q610" s="95"/>
      <c r="R610" s="95"/>
      <c r="S610" s="95"/>
      <c r="T610" s="95"/>
      <c r="U610" s="95"/>
      <c r="V610" s="95"/>
      <c r="W610" s="95"/>
      <c r="X610" s="95"/>
      <c r="Y610" s="95"/>
      <c r="Z610" s="95"/>
    </row>
    <row r="611" ht="15.75" hidden="1" customHeight="1">
      <c r="A611" s="90"/>
      <c r="B611" s="102"/>
      <c r="C611" s="90"/>
      <c r="D611" s="91"/>
      <c r="E611" s="92" t="str">
        <f t="shared" si="2"/>
        <v/>
      </c>
      <c r="F611" s="93"/>
      <c r="G611" s="93"/>
      <c r="H611" s="91">
        <f t="shared" ref="H611:I611" si="543">+N($E611)*N(F611)</f>
        <v>0</v>
      </c>
      <c r="I611" s="91">
        <f t="shared" si="543"/>
        <v>0</v>
      </c>
      <c r="J611" s="91">
        <f t="shared" si="4"/>
        <v>0</v>
      </c>
      <c r="K611" s="93"/>
      <c r="L611" s="94"/>
      <c r="M611" s="95"/>
      <c r="N611" s="95"/>
      <c r="O611" s="95"/>
      <c r="P611" s="95"/>
      <c r="Q611" s="95"/>
      <c r="R611" s="95"/>
      <c r="S611" s="95"/>
      <c r="T611" s="95"/>
      <c r="U611" s="95"/>
      <c r="V611" s="95"/>
      <c r="W611" s="95"/>
      <c r="X611" s="95"/>
      <c r="Y611" s="95"/>
      <c r="Z611" s="95"/>
    </row>
    <row r="612" ht="15.75" hidden="1" customHeight="1">
      <c r="A612" s="90">
        <v>5.1</v>
      </c>
      <c r="B612" s="88" t="s">
        <v>738</v>
      </c>
      <c r="C612" s="90"/>
      <c r="D612" s="91"/>
      <c r="E612" s="92" t="str">
        <f t="shared" si="2"/>
        <v/>
      </c>
      <c r="F612" s="93"/>
      <c r="G612" s="93"/>
      <c r="H612" s="91">
        <f t="shared" ref="H612:I612" si="544">+N($E612)*N(F612)</f>
        <v>0</v>
      </c>
      <c r="I612" s="91">
        <f t="shared" si="544"/>
        <v>0</v>
      </c>
      <c r="J612" s="91">
        <f t="shared" si="4"/>
        <v>0</v>
      </c>
      <c r="K612" s="93"/>
      <c r="L612" s="94"/>
      <c r="M612" s="95"/>
      <c r="N612" s="95"/>
      <c r="O612" s="95"/>
      <c r="P612" s="95"/>
      <c r="Q612" s="95"/>
      <c r="R612" s="95"/>
      <c r="S612" s="95"/>
      <c r="T612" s="95"/>
      <c r="U612" s="95"/>
      <c r="V612" s="95"/>
      <c r="W612" s="95"/>
      <c r="X612" s="95"/>
      <c r="Y612" s="95"/>
      <c r="Z612" s="95"/>
    </row>
    <row r="613" ht="15.75" customHeight="1">
      <c r="A613" s="90"/>
      <c r="B613" s="102" t="s">
        <v>739</v>
      </c>
      <c r="C613" s="90" t="s">
        <v>556</v>
      </c>
      <c r="D613" s="91">
        <v>5.0</v>
      </c>
      <c r="E613" s="92">
        <f t="shared" si="2"/>
        <v>5</v>
      </c>
      <c r="F613" s="105">
        <v>2680.0</v>
      </c>
      <c r="G613" s="105">
        <v>538.0</v>
      </c>
      <c r="H613" s="91">
        <f t="shared" ref="H613:I613" si="545">+N($E613)*N(F613)</f>
        <v>13400</v>
      </c>
      <c r="I613" s="91">
        <f t="shared" si="545"/>
        <v>2690</v>
      </c>
      <c r="J613" s="91">
        <f t="shared" si="4"/>
        <v>16090</v>
      </c>
      <c r="K613" s="93"/>
      <c r="L613" s="106"/>
      <c r="M613" s="95"/>
      <c r="N613" s="95"/>
      <c r="O613" s="95"/>
      <c r="P613" s="95"/>
      <c r="Q613" s="95"/>
      <c r="R613" s="95"/>
      <c r="S613" s="95"/>
      <c r="T613" s="95"/>
      <c r="U613" s="95"/>
      <c r="V613" s="95"/>
      <c r="W613" s="95"/>
      <c r="X613" s="95"/>
      <c r="Y613" s="95"/>
      <c r="Z613" s="95"/>
    </row>
    <row r="614" ht="15.75" hidden="1" customHeight="1">
      <c r="A614" s="90"/>
      <c r="B614" s="102"/>
      <c r="C614" s="90"/>
      <c r="D614" s="91"/>
      <c r="E614" s="92" t="str">
        <f t="shared" si="2"/>
        <v/>
      </c>
      <c r="F614" s="93"/>
      <c r="G614" s="91"/>
      <c r="H614" s="91">
        <f t="shared" ref="H614:I614" si="546">+N($E614)*N(F614)</f>
        <v>0</v>
      </c>
      <c r="I614" s="91">
        <f t="shared" si="546"/>
        <v>0</v>
      </c>
      <c r="J614" s="91">
        <f t="shared" si="4"/>
        <v>0</v>
      </c>
      <c r="K614" s="93"/>
      <c r="L614" s="94"/>
      <c r="M614" s="95"/>
      <c r="N614" s="95"/>
      <c r="O614" s="95"/>
      <c r="P614" s="95"/>
      <c r="Q614" s="95"/>
      <c r="R614" s="95"/>
      <c r="S614" s="95"/>
      <c r="T614" s="95"/>
      <c r="U614" s="95"/>
      <c r="V614" s="95"/>
      <c r="W614" s="95"/>
      <c r="X614" s="95"/>
      <c r="Y614" s="95"/>
      <c r="Z614" s="95"/>
    </row>
    <row r="615" ht="15.75" hidden="1" customHeight="1">
      <c r="A615" s="90">
        <f>A612+0.1</f>
        <v>5.2</v>
      </c>
      <c r="B615" s="88" t="s">
        <v>740</v>
      </c>
      <c r="C615" s="90"/>
      <c r="D615" s="91"/>
      <c r="E615" s="92" t="str">
        <f t="shared" si="2"/>
        <v/>
      </c>
      <c r="F615" s="91"/>
      <c r="G615" s="91"/>
      <c r="H615" s="91">
        <f t="shared" ref="H615:I615" si="547">+N($E615)*N(F615)</f>
        <v>0</v>
      </c>
      <c r="I615" s="91">
        <f t="shared" si="547"/>
        <v>0</v>
      </c>
      <c r="J615" s="91">
        <f t="shared" si="4"/>
        <v>0</v>
      </c>
      <c r="K615" s="93"/>
      <c r="L615" s="94"/>
      <c r="M615" s="95"/>
      <c r="N615" s="95"/>
      <c r="O615" s="95"/>
      <c r="P615" s="95"/>
      <c r="Q615" s="95"/>
      <c r="R615" s="95"/>
      <c r="S615" s="95"/>
      <c r="T615" s="95"/>
      <c r="U615" s="95"/>
      <c r="V615" s="95"/>
      <c r="W615" s="95"/>
      <c r="X615" s="95"/>
      <c r="Y615" s="95"/>
      <c r="Z615" s="95"/>
    </row>
    <row r="616" ht="15.75" customHeight="1">
      <c r="A616" s="90"/>
      <c r="B616" s="102" t="s">
        <v>741</v>
      </c>
      <c r="C616" s="90" t="s">
        <v>556</v>
      </c>
      <c r="D616" s="91">
        <v>60.0</v>
      </c>
      <c r="E616" s="92">
        <f t="shared" si="2"/>
        <v>60</v>
      </c>
      <c r="F616" s="105">
        <v>424.0</v>
      </c>
      <c r="G616" s="105">
        <v>89.0</v>
      </c>
      <c r="H616" s="91">
        <f t="shared" ref="H616:I616" si="548">+N($E616)*N(F616)</f>
        <v>25440</v>
      </c>
      <c r="I616" s="91">
        <f t="shared" si="548"/>
        <v>5340</v>
      </c>
      <c r="J616" s="91">
        <f t="shared" si="4"/>
        <v>30780</v>
      </c>
      <c r="K616" s="93"/>
      <c r="L616" s="106"/>
      <c r="M616" s="95"/>
      <c r="N616" s="95"/>
      <c r="O616" s="95"/>
      <c r="P616" s="95"/>
      <c r="Q616" s="95"/>
      <c r="R616" s="95"/>
      <c r="S616" s="95"/>
      <c r="T616" s="95"/>
      <c r="U616" s="95"/>
      <c r="V616" s="95"/>
      <c r="W616" s="95"/>
      <c r="X616" s="95"/>
      <c r="Y616" s="95"/>
      <c r="Z616" s="95"/>
    </row>
    <row r="617" ht="15.75" hidden="1" customHeight="1">
      <c r="A617" s="90"/>
      <c r="B617" s="102"/>
      <c r="C617" s="90"/>
      <c r="D617" s="91"/>
      <c r="E617" s="92" t="str">
        <f t="shared" si="2"/>
        <v/>
      </c>
      <c r="F617" s="93"/>
      <c r="G617" s="93"/>
      <c r="H617" s="91">
        <f t="shared" ref="H617:I617" si="549">+N($E617)*N(F617)</f>
        <v>0</v>
      </c>
      <c r="I617" s="91">
        <f t="shared" si="549"/>
        <v>0</v>
      </c>
      <c r="J617" s="91">
        <f t="shared" si="4"/>
        <v>0</v>
      </c>
      <c r="K617" s="93"/>
      <c r="L617" s="94"/>
      <c r="M617" s="95"/>
      <c r="N617" s="95"/>
      <c r="O617" s="95"/>
      <c r="P617" s="95"/>
      <c r="Q617" s="95"/>
      <c r="R617" s="95"/>
      <c r="S617" s="95"/>
      <c r="T617" s="95"/>
      <c r="U617" s="95"/>
      <c r="V617" s="95"/>
      <c r="W617" s="95"/>
      <c r="X617" s="95"/>
      <c r="Y617" s="95"/>
      <c r="Z617" s="95"/>
    </row>
    <row r="618" ht="15.75" hidden="1" customHeight="1">
      <c r="A618" s="103" t="s">
        <v>171</v>
      </c>
      <c r="B618" s="88" t="s">
        <v>742</v>
      </c>
      <c r="C618" s="90"/>
      <c r="D618" s="91"/>
      <c r="E618" s="92" t="str">
        <f t="shared" si="2"/>
        <v/>
      </c>
      <c r="F618" s="93"/>
      <c r="G618" s="93"/>
      <c r="H618" s="91">
        <f t="shared" ref="H618:I618" si="550">+N($E618)*N(F618)</f>
        <v>0</v>
      </c>
      <c r="I618" s="91">
        <f t="shared" si="550"/>
        <v>0</v>
      </c>
      <c r="J618" s="91">
        <f t="shared" si="4"/>
        <v>0</v>
      </c>
      <c r="K618" s="93"/>
      <c r="L618" s="94"/>
      <c r="M618" s="95"/>
      <c r="N618" s="95"/>
      <c r="O618" s="95"/>
      <c r="P618" s="95"/>
      <c r="Q618" s="95"/>
      <c r="R618" s="95"/>
      <c r="S618" s="95"/>
      <c r="T618" s="95"/>
      <c r="U618" s="95"/>
      <c r="V618" s="95"/>
      <c r="W618" s="95"/>
      <c r="X618" s="95"/>
      <c r="Y618" s="95"/>
      <c r="Z618" s="95"/>
    </row>
    <row r="619" ht="15.75" hidden="1" customHeight="1">
      <c r="A619" s="90"/>
      <c r="B619" s="102" t="s">
        <v>743</v>
      </c>
      <c r="C619" s="90"/>
      <c r="D619" s="91"/>
      <c r="E619" s="92" t="str">
        <f t="shared" si="2"/>
        <v/>
      </c>
      <c r="F619" s="93"/>
      <c r="G619" s="93"/>
      <c r="H619" s="91">
        <f t="shared" ref="H619:I619" si="551">+N($E619)*N(F619)</f>
        <v>0</v>
      </c>
      <c r="I619" s="91">
        <f t="shared" si="551"/>
        <v>0</v>
      </c>
      <c r="J619" s="91">
        <f t="shared" si="4"/>
        <v>0</v>
      </c>
      <c r="K619" s="93"/>
      <c r="L619" s="94"/>
      <c r="M619" s="95"/>
      <c r="N619" s="95"/>
      <c r="O619" s="95"/>
      <c r="P619" s="95"/>
      <c r="Q619" s="95"/>
      <c r="R619" s="95"/>
      <c r="S619" s="95"/>
      <c r="T619" s="95"/>
      <c r="U619" s="95"/>
      <c r="V619" s="95"/>
      <c r="W619" s="95"/>
      <c r="X619" s="95"/>
      <c r="Y619" s="95"/>
      <c r="Z619" s="95"/>
    </row>
    <row r="620" ht="15.75" hidden="1" customHeight="1">
      <c r="A620" s="90"/>
      <c r="B620" s="102"/>
      <c r="C620" s="90"/>
      <c r="D620" s="91"/>
      <c r="E620" s="92" t="str">
        <f t="shared" si="2"/>
        <v/>
      </c>
      <c r="F620" s="93"/>
      <c r="G620" s="93"/>
      <c r="H620" s="91">
        <f t="shared" ref="H620:I620" si="552">+N($E620)*N(F620)</f>
        <v>0</v>
      </c>
      <c r="I620" s="91">
        <f t="shared" si="552"/>
        <v>0</v>
      </c>
      <c r="J620" s="91">
        <f t="shared" si="4"/>
        <v>0</v>
      </c>
      <c r="K620" s="93"/>
      <c r="L620" s="94"/>
      <c r="M620" s="95"/>
      <c r="N620" s="95"/>
      <c r="O620" s="95"/>
      <c r="P620" s="95"/>
      <c r="Q620" s="95"/>
      <c r="R620" s="95"/>
      <c r="S620" s="95"/>
      <c r="T620" s="95"/>
      <c r="U620" s="95"/>
      <c r="V620" s="95"/>
      <c r="W620" s="95"/>
      <c r="X620" s="95"/>
      <c r="Y620" s="95"/>
      <c r="Z620" s="95"/>
    </row>
    <row r="621" ht="15.75" hidden="1" customHeight="1">
      <c r="A621" s="90">
        <f>A615+0.1</f>
        <v>5.3</v>
      </c>
      <c r="B621" s="88" t="s">
        <v>744</v>
      </c>
      <c r="C621" s="90"/>
      <c r="D621" s="91"/>
      <c r="E621" s="92" t="str">
        <f t="shared" si="2"/>
        <v/>
      </c>
      <c r="F621" s="93"/>
      <c r="G621" s="93"/>
      <c r="H621" s="91">
        <f t="shared" ref="H621:I621" si="553">+N($E621)*N(F621)</f>
        <v>0</v>
      </c>
      <c r="I621" s="91">
        <f t="shared" si="553"/>
        <v>0</v>
      </c>
      <c r="J621" s="91">
        <f t="shared" si="4"/>
        <v>0</v>
      </c>
      <c r="K621" s="93"/>
      <c r="L621" s="94"/>
      <c r="M621" s="95"/>
      <c r="N621" s="95"/>
      <c r="O621" s="95"/>
      <c r="P621" s="95"/>
      <c r="Q621" s="95"/>
      <c r="R621" s="95"/>
      <c r="S621" s="95"/>
      <c r="T621" s="95"/>
      <c r="U621" s="95"/>
      <c r="V621" s="95"/>
      <c r="W621" s="95"/>
      <c r="X621" s="95"/>
      <c r="Y621" s="95"/>
      <c r="Z621" s="95"/>
    </row>
    <row r="622" ht="15.75" customHeight="1">
      <c r="A622" s="90"/>
      <c r="B622" s="102" t="s">
        <v>745</v>
      </c>
      <c r="C622" s="90" t="s">
        <v>556</v>
      </c>
      <c r="D622" s="91">
        <v>8.0</v>
      </c>
      <c r="E622" s="92">
        <f t="shared" si="2"/>
        <v>8</v>
      </c>
      <c r="F622" s="105">
        <v>1688.0</v>
      </c>
      <c r="G622" s="105">
        <v>344.0</v>
      </c>
      <c r="H622" s="91">
        <f t="shared" ref="H622:I622" si="554">+N($E622)*N(F622)</f>
        <v>13504</v>
      </c>
      <c r="I622" s="91">
        <f t="shared" si="554"/>
        <v>2752</v>
      </c>
      <c r="J622" s="91">
        <f t="shared" si="4"/>
        <v>16256</v>
      </c>
      <c r="K622" s="93"/>
      <c r="L622" s="106"/>
      <c r="M622" s="95"/>
      <c r="N622" s="95"/>
      <c r="O622" s="95"/>
      <c r="P622" s="95"/>
      <c r="Q622" s="95"/>
      <c r="R622" s="95"/>
      <c r="S622" s="95"/>
      <c r="T622" s="95"/>
      <c r="U622" s="95"/>
      <c r="V622" s="95"/>
      <c r="W622" s="95"/>
      <c r="X622" s="95"/>
      <c r="Y622" s="95"/>
      <c r="Z622" s="95"/>
    </row>
    <row r="623" ht="15.75" hidden="1" customHeight="1">
      <c r="A623" s="90"/>
      <c r="B623" s="102"/>
      <c r="C623" s="90"/>
      <c r="D623" s="91"/>
      <c r="E623" s="92" t="str">
        <f t="shared" si="2"/>
        <v/>
      </c>
      <c r="F623" s="93"/>
      <c r="G623" s="91"/>
      <c r="H623" s="91">
        <f t="shared" ref="H623:I623" si="555">+N($E623)*N(F623)</f>
        <v>0</v>
      </c>
      <c r="I623" s="91">
        <f t="shared" si="555"/>
        <v>0</v>
      </c>
      <c r="J623" s="91">
        <f t="shared" si="4"/>
        <v>0</v>
      </c>
      <c r="K623" s="93"/>
      <c r="L623" s="94"/>
      <c r="M623" s="95"/>
      <c r="N623" s="95"/>
      <c r="O623" s="95"/>
      <c r="P623" s="95"/>
      <c r="Q623" s="95"/>
      <c r="R623" s="95"/>
      <c r="S623" s="95"/>
      <c r="T623" s="95"/>
      <c r="U623" s="95"/>
      <c r="V623" s="95"/>
      <c r="W623" s="95"/>
      <c r="X623" s="95"/>
      <c r="Y623" s="95"/>
      <c r="Z623" s="95"/>
    </row>
    <row r="624" ht="15.75" hidden="1" customHeight="1">
      <c r="A624" s="90">
        <f>A621+0.1</f>
        <v>5.4</v>
      </c>
      <c r="B624" s="88" t="s">
        <v>740</v>
      </c>
      <c r="C624" s="90"/>
      <c r="D624" s="91"/>
      <c r="E624" s="92" t="str">
        <f t="shared" si="2"/>
        <v/>
      </c>
      <c r="F624" s="91"/>
      <c r="G624" s="91"/>
      <c r="H624" s="91">
        <f t="shared" ref="H624:I624" si="556">+N($E624)*N(F624)</f>
        <v>0</v>
      </c>
      <c r="I624" s="91">
        <f t="shared" si="556"/>
        <v>0</v>
      </c>
      <c r="J624" s="91">
        <f t="shared" si="4"/>
        <v>0</v>
      </c>
      <c r="K624" s="93"/>
      <c r="L624" s="94"/>
      <c r="M624" s="95"/>
      <c r="N624" s="95"/>
      <c r="O624" s="95"/>
      <c r="P624" s="95"/>
      <c r="Q624" s="95"/>
      <c r="R624" s="95"/>
      <c r="S624" s="95"/>
      <c r="T624" s="95"/>
      <c r="U624" s="95"/>
      <c r="V624" s="95"/>
      <c r="W624" s="95"/>
      <c r="X624" s="95"/>
      <c r="Y624" s="95"/>
      <c r="Z624" s="95"/>
    </row>
    <row r="625" ht="15.75" customHeight="1">
      <c r="A625" s="90"/>
      <c r="B625" s="102" t="s">
        <v>746</v>
      </c>
      <c r="C625" s="90" t="s">
        <v>556</v>
      </c>
      <c r="D625" s="91">
        <v>90.0</v>
      </c>
      <c r="E625" s="92">
        <f t="shared" si="2"/>
        <v>90</v>
      </c>
      <c r="F625" s="105">
        <v>424.0</v>
      </c>
      <c r="G625" s="105">
        <v>89.0</v>
      </c>
      <c r="H625" s="91">
        <f t="shared" ref="H625:I625" si="557">+N($E625)*N(F625)</f>
        <v>38160</v>
      </c>
      <c r="I625" s="91">
        <f t="shared" si="557"/>
        <v>8010</v>
      </c>
      <c r="J625" s="91">
        <f t="shared" si="4"/>
        <v>46170</v>
      </c>
      <c r="K625" s="93"/>
      <c r="L625" s="106"/>
      <c r="M625" s="95"/>
      <c r="N625" s="95"/>
      <c r="O625" s="95"/>
      <c r="P625" s="95"/>
      <c r="Q625" s="95"/>
      <c r="R625" s="95"/>
      <c r="S625" s="95"/>
      <c r="T625" s="95"/>
      <c r="U625" s="95"/>
      <c r="V625" s="95"/>
      <c r="W625" s="95"/>
      <c r="X625" s="95"/>
      <c r="Y625" s="95"/>
      <c r="Z625" s="95"/>
    </row>
    <row r="626" ht="15.75" hidden="1" customHeight="1">
      <c r="A626" s="90"/>
      <c r="B626" s="102"/>
      <c r="C626" s="90"/>
      <c r="D626" s="91"/>
      <c r="E626" s="92" t="str">
        <f t="shared" si="2"/>
        <v/>
      </c>
      <c r="F626" s="93"/>
      <c r="G626" s="93"/>
      <c r="H626" s="91">
        <f t="shared" ref="H626:I626" si="558">+N($E626)*N(F626)</f>
        <v>0</v>
      </c>
      <c r="I626" s="91">
        <f t="shared" si="558"/>
        <v>0</v>
      </c>
      <c r="J626" s="91">
        <f t="shared" si="4"/>
        <v>0</v>
      </c>
      <c r="K626" s="93"/>
      <c r="L626" s="94"/>
      <c r="M626" s="95"/>
      <c r="N626" s="95"/>
      <c r="O626" s="95"/>
      <c r="P626" s="95"/>
      <c r="Q626" s="95"/>
      <c r="R626" s="95"/>
      <c r="S626" s="95"/>
      <c r="T626" s="95"/>
      <c r="U626" s="95"/>
      <c r="V626" s="95"/>
      <c r="W626" s="95"/>
      <c r="X626" s="95"/>
      <c r="Y626" s="95"/>
      <c r="Z626" s="95"/>
    </row>
    <row r="627" ht="15.75" hidden="1" customHeight="1">
      <c r="A627" s="103" t="s">
        <v>183</v>
      </c>
      <c r="B627" s="88" t="s">
        <v>747</v>
      </c>
      <c r="C627" s="90"/>
      <c r="D627" s="91"/>
      <c r="E627" s="92" t="str">
        <f t="shared" si="2"/>
        <v/>
      </c>
      <c r="F627" s="93"/>
      <c r="G627" s="93"/>
      <c r="H627" s="91">
        <f t="shared" ref="H627:I627" si="559">+N($E627)*N(F627)</f>
        <v>0</v>
      </c>
      <c r="I627" s="91">
        <f t="shared" si="559"/>
        <v>0</v>
      </c>
      <c r="J627" s="91">
        <f t="shared" si="4"/>
        <v>0</v>
      </c>
      <c r="K627" s="93"/>
      <c r="L627" s="94"/>
      <c r="M627" s="95"/>
      <c r="N627" s="95"/>
      <c r="O627" s="95"/>
      <c r="P627" s="95"/>
      <c r="Q627" s="95"/>
      <c r="R627" s="95"/>
      <c r="S627" s="95"/>
      <c r="T627" s="95"/>
      <c r="U627" s="95"/>
      <c r="V627" s="95"/>
      <c r="W627" s="95"/>
      <c r="X627" s="95"/>
      <c r="Y627" s="95"/>
      <c r="Z627" s="95"/>
    </row>
    <row r="628" ht="15.75" hidden="1" customHeight="1">
      <c r="A628" s="90"/>
      <c r="B628" s="102" t="s">
        <v>735</v>
      </c>
      <c r="C628" s="90"/>
      <c r="D628" s="91"/>
      <c r="E628" s="92" t="str">
        <f t="shared" si="2"/>
        <v/>
      </c>
      <c r="F628" s="93"/>
      <c r="G628" s="93"/>
      <c r="H628" s="91">
        <f t="shared" ref="H628:I628" si="560">+N($E628)*N(F628)</f>
        <v>0</v>
      </c>
      <c r="I628" s="91">
        <f t="shared" si="560"/>
        <v>0</v>
      </c>
      <c r="J628" s="91">
        <f t="shared" si="4"/>
        <v>0</v>
      </c>
      <c r="K628" s="93"/>
      <c r="L628" s="94"/>
      <c r="M628" s="95"/>
      <c r="N628" s="95"/>
      <c r="O628" s="95"/>
      <c r="P628" s="95"/>
      <c r="Q628" s="95"/>
      <c r="R628" s="95"/>
      <c r="S628" s="95"/>
      <c r="T628" s="95"/>
      <c r="U628" s="95"/>
      <c r="V628" s="95"/>
      <c r="W628" s="95"/>
      <c r="X628" s="95"/>
      <c r="Y628" s="95"/>
      <c r="Z628" s="95"/>
    </row>
    <row r="629" ht="15.75" hidden="1" customHeight="1">
      <c r="A629" s="90"/>
      <c r="B629" s="102"/>
      <c r="C629" s="90"/>
      <c r="D629" s="91"/>
      <c r="E629" s="92" t="str">
        <f t="shared" si="2"/>
        <v/>
      </c>
      <c r="F629" s="93"/>
      <c r="G629" s="93"/>
      <c r="H629" s="91">
        <f t="shared" ref="H629:I629" si="561">+N($E629)*N(F629)</f>
        <v>0</v>
      </c>
      <c r="I629" s="91">
        <f t="shared" si="561"/>
        <v>0</v>
      </c>
      <c r="J629" s="91">
        <f t="shared" si="4"/>
        <v>0</v>
      </c>
      <c r="K629" s="93"/>
      <c r="L629" s="94"/>
      <c r="M629" s="95"/>
      <c r="N629" s="95"/>
      <c r="O629" s="95"/>
      <c r="P629" s="95"/>
      <c r="Q629" s="95"/>
      <c r="R629" s="95"/>
      <c r="S629" s="95"/>
      <c r="T629" s="95"/>
      <c r="U629" s="95"/>
      <c r="V629" s="95"/>
      <c r="W629" s="95"/>
      <c r="X629" s="95"/>
      <c r="Y629" s="95"/>
      <c r="Z629" s="95"/>
    </row>
    <row r="630" ht="15.75" hidden="1" customHeight="1">
      <c r="A630" s="90">
        <f>A624+0.1</f>
        <v>5.5</v>
      </c>
      <c r="B630" s="88" t="s">
        <v>748</v>
      </c>
      <c r="C630" s="90"/>
      <c r="D630" s="91"/>
      <c r="E630" s="92" t="str">
        <f t="shared" si="2"/>
        <v/>
      </c>
      <c r="F630" s="93"/>
      <c r="G630" s="93"/>
      <c r="H630" s="91">
        <f t="shared" ref="H630:I630" si="562">+N($E630)*N(F630)</f>
        <v>0</v>
      </c>
      <c r="I630" s="91">
        <f t="shared" si="562"/>
        <v>0</v>
      </c>
      <c r="J630" s="91">
        <f t="shared" si="4"/>
        <v>0</v>
      </c>
      <c r="K630" s="93"/>
      <c r="L630" s="94"/>
      <c r="M630" s="95"/>
      <c r="N630" s="95"/>
      <c r="O630" s="95"/>
      <c r="P630" s="95"/>
      <c r="Q630" s="95"/>
      <c r="R630" s="95"/>
      <c r="S630" s="95"/>
      <c r="T630" s="95"/>
      <c r="U630" s="95"/>
      <c r="V630" s="95"/>
      <c r="W630" s="95"/>
      <c r="X630" s="95"/>
      <c r="Y630" s="95"/>
      <c r="Z630" s="95"/>
    </row>
    <row r="631" ht="15.75" customHeight="1">
      <c r="A631" s="90"/>
      <c r="B631" s="102" t="s">
        <v>745</v>
      </c>
      <c r="C631" s="90" t="s">
        <v>556</v>
      </c>
      <c r="D631" s="91">
        <v>22.0</v>
      </c>
      <c r="E631" s="92">
        <f t="shared" si="2"/>
        <v>22</v>
      </c>
      <c r="F631" s="105">
        <v>2680.0</v>
      </c>
      <c r="G631" s="105">
        <v>538.0</v>
      </c>
      <c r="H631" s="91">
        <f t="shared" ref="H631:I631" si="563">+N($E631)*N(F631)</f>
        <v>58960</v>
      </c>
      <c r="I631" s="91">
        <f t="shared" si="563"/>
        <v>11836</v>
      </c>
      <c r="J631" s="91">
        <f t="shared" si="4"/>
        <v>70796</v>
      </c>
      <c r="K631" s="93"/>
      <c r="L631" s="106"/>
      <c r="M631" s="95"/>
      <c r="N631" s="95"/>
      <c r="O631" s="95"/>
      <c r="P631" s="95"/>
      <c r="Q631" s="95"/>
      <c r="R631" s="95"/>
      <c r="S631" s="95"/>
      <c r="T631" s="95"/>
      <c r="U631" s="95"/>
      <c r="V631" s="95"/>
      <c r="W631" s="95"/>
      <c r="X631" s="95"/>
      <c r="Y631" s="95"/>
      <c r="Z631" s="95"/>
    </row>
    <row r="632" ht="15.75" hidden="1" customHeight="1">
      <c r="A632" s="90"/>
      <c r="B632" s="102"/>
      <c r="C632" s="90"/>
      <c r="D632" s="91"/>
      <c r="E632" s="92" t="str">
        <f t="shared" si="2"/>
        <v/>
      </c>
      <c r="F632" s="93"/>
      <c r="G632" s="91"/>
      <c r="H632" s="91">
        <f t="shared" ref="H632:I632" si="564">+N($E632)*N(F632)</f>
        <v>0</v>
      </c>
      <c r="I632" s="91">
        <f t="shared" si="564"/>
        <v>0</v>
      </c>
      <c r="J632" s="91">
        <f t="shared" si="4"/>
        <v>0</v>
      </c>
      <c r="K632" s="93"/>
      <c r="L632" s="94"/>
      <c r="M632" s="95"/>
      <c r="N632" s="95"/>
      <c r="O632" s="95"/>
      <c r="P632" s="95"/>
      <c r="Q632" s="95"/>
      <c r="R632" s="95"/>
      <c r="S632" s="95"/>
      <c r="T632" s="95"/>
      <c r="U632" s="95"/>
      <c r="V632" s="95"/>
      <c r="W632" s="95"/>
      <c r="X632" s="95"/>
      <c r="Y632" s="95"/>
      <c r="Z632" s="95"/>
    </row>
    <row r="633" ht="15.75" hidden="1" customHeight="1">
      <c r="A633" s="90">
        <f>A630+0.1</f>
        <v>5.6</v>
      </c>
      <c r="B633" s="88" t="s">
        <v>749</v>
      </c>
      <c r="C633" s="90"/>
      <c r="D633" s="91"/>
      <c r="E633" s="92" t="str">
        <f t="shared" si="2"/>
        <v/>
      </c>
      <c r="F633" s="91"/>
      <c r="G633" s="91"/>
      <c r="H633" s="91">
        <f t="shared" ref="H633:I633" si="565">+N($E633)*N(F633)</f>
        <v>0</v>
      </c>
      <c r="I633" s="91">
        <f t="shared" si="565"/>
        <v>0</v>
      </c>
      <c r="J633" s="91">
        <f t="shared" si="4"/>
        <v>0</v>
      </c>
      <c r="K633" s="93"/>
      <c r="L633" s="94"/>
      <c r="M633" s="95"/>
      <c r="N633" s="95"/>
      <c r="O633" s="95"/>
      <c r="P633" s="95"/>
      <c r="Q633" s="95"/>
      <c r="R633" s="95"/>
      <c r="S633" s="95"/>
      <c r="T633" s="95"/>
      <c r="U633" s="95"/>
      <c r="V633" s="95"/>
      <c r="W633" s="95"/>
      <c r="X633" s="95"/>
      <c r="Y633" s="95"/>
      <c r="Z633" s="95"/>
    </row>
    <row r="634" ht="15.75" customHeight="1">
      <c r="A634" s="90"/>
      <c r="B634" s="102" t="s">
        <v>746</v>
      </c>
      <c r="C634" s="90" t="s">
        <v>556</v>
      </c>
      <c r="D634" s="91">
        <v>250.0</v>
      </c>
      <c r="E634" s="92">
        <f t="shared" si="2"/>
        <v>250</v>
      </c>
      <c r="F634" s="105">
        <v>424.0</v>
      </c>
      <c r="G634" s="105">
        <v>89.0</v>
      </c>
      <c r="H634" s="91">
        <f t="shared" ref="H634:I634" si="566">+N($E634)*N(F634)</f>
        <v>106000</v>
      </c>
      <c r="I634" s="91">
        <f t="shared" si="566"/>
        <v>22250</v>
      </c>
      <c r="J634" s="91">
        <f t="shared" si="4"/>
        <v>128250</v>
      </c>
      <c r="K634" s="93"/>
      <c r="L634" s="106"/>
      <c r="M634" s="95"/>
      <c r="N634" s="95"/>
      <c r="O634" s="95"/>
      <c r="P634" s="95"/>
      <c r="Q634" s="95"/>
      <c r="R634" s="95"/>
      <c r="S634" s="95"/>
      <c r="T634" s="95"/>
      <c r="U634" s="95"/>
      <c r="V634" s="95"/>
      <c r="W634" s="95"/>
      <c r="X634" s="95"/>
      <c r="Y634" s="95"/>
      <c r="Z634" s="95"/>
    </row>
    <row r="635" ht="15.75" hidden="1" customHeight="1">
      <c r="A635" s="90"/>
      <c r="B635" s="102"/>
      <c r="C635" s="90"/>
      <c r="D635" s="91"/>
      <c r="E635" s="92" t="str">
        <f t="shared" si="2"/>
        <v/>
      </c>
      <c r="F635" s="93"/>
      <c r="G635" s="93"/>
      <c r="H635" s="91">
        <f t="shared" ref="H635:I635" si="567">+N($E635)*N(F635)</f>
        <v>0</v>
      </c>
      <c r="I635" s="91">
        <f t="shared" si="567"/>
        <v>0</v>
      </c>
      <c r="J635" s="91">
        <f t="shared" si="4"/>
        <v>0</v>
      </c>
      <c r="K635" s="93"/>
      <c r="L635" s="94"/>
      <c r="M635" s="95"/>
      <c r="N635" s="95"/>
      <c r="O635" s="95"/>
      <c r="P635" s="95"/>
      <c r="Q635" s="95"/>
      <c r="R635" s="95"/>
      <c r="S635" s="95"/>
      <c r="T635" s="95"/>
      <c r="U635" s="95"/>
      <c r="V635" s="95"/>
      <c r="W635" s="95"/>
      <c r="X635" s="95"/>
      <c r="Y635" s="95"/>
      <c r="Z635" s="95"/>
    </row>
    <row r="636" ht="15.75" hidden="1" customHeight="1">
      <c r="A636" s="103" t="s">
        <v>196</v>
      </c>
      <c r="B636" s="102" t="s">
        <v>750</v>
      </c>
      <c r="C636" s="90"/>
      <c r="D636" s="91"/>
      <c r="E636" s="92" t="str">
        <f t="shared" si="2"/>
        <v/>
      </c>
      <c r="F636" s="93"/>
      <c r="G636" s="93"/>
      <c r="H636" s="91">
        <f t="shared" ref="H636:I636" si="568">+N($E636)*N(F636)</f>
        <v>0</v>
      </c>
      <c r="I636" s="91">
        <f t="shared" si="568"/>
        <v>0</v>
      </c>
      <c r="J636" s="91">
        <f t="shared" si="4"/>
        <v>0</v>
      </c>
      <c r="K636" s="93"/>
      <c r="L636" s="94"/>
      <c r="M636" s="95"/>
      <c r="N636" s="95"/>
      <c r="O636" s="95"/>
      <c r="P636" s="95"/>
      <c r="Q636" s="95"/>
      <c r="R636" s="95"/>
      <c r="S636" s="95"/>
      <c r="T636" s="95"/>
      <c r="U636" s="95"/>
      <c r="V636" s="95"/>
      <c r="W636" s="95"/>
      <c r="X636" s="95"/>
      <c r="Y636" s="95"/>
      <c r="Z636" s="95"/>
    </row>
    <row r="637" ht="15.75" hidden="1" customHeight="1">
      <c r="A637" s="90">
        <f>A633+0.1</f>
        <v>5.7</v>
      </c>
      <c r="B637" s="102" t="s">
        <v>751</v>
      </c>
      <c r="C637" s="90" t="s">
        <v>720</v>
      </c>
      <c r="D637" s="91" t="s">
        <v>506</v>
      </c>
      <c r="E637" s="92" t="str">
        <f t="shared" si="2"/>
        <v>RO</v>
      </c>
      <c r="F637" s="93"/>
      <c r="G637" s="93"/>
      <c r="H637" s="91">
        <f t="shared" ref="H637:I637" si="569">+N($E637)*N(F637)</f>
        <v>0</v>
      </c>
      <c r="I637" s="91">
        <f t="shared" si="569"/>
        <v>0</v>
      </c>
      <c r="J637" s="91">
        <f t="shared" si="4"/>
        <v>0</v>
      </c>
      <c r="K637" s="93"/>
      <c r="L637" s="94"/>
      <c r="M637" s="95"/>
      <c r="N637" s="95"/>
      <c r="O637" s="95"/>
      <c r="P637" s="95"/>
      <c r="Q637" s="95"/>
      <c r="R637" s="95"/>
      <c r="S637" s="95"/>
      <c r="T637" s="95"/>
      <c r="U637" s="95"/>
      <c r="V637" s="95"/>
      <c r="W637" s="95"/>
      <c r="X637" s="95"/>
      <c r="Y637" s="95"/>
      <c r="Z637" s="95"/>
    </row>
    <row r="638" ht="15.75" hidden="1" customHeight="1">
      <c r="A638" s="90"/>
      <c r="B638" s="102"/>
      <c r="C638" s="90"/>
      <c r="D638" s="91"/>
      <c r="E638" s="92" t="str">
        <f t="shared" si="2"/>
        <v/>
      </c>
      <c r="F638" s="93"/>
      <c r="G638" s="93"/>
      <c r="H638" s="91">
        <f t="shared" ref="H638:I638" si="570">+N($E638)*N(F638)</f>
        <v>0</v>
      </c>
      <c r="I638" s="91">
        <f t="shared" si="570"/>
        <v>0</v>
      </c>
      <c r="J638" s="91">
        <f t="shared" si="4"/>
        <v>0</v>
      </c>
      <c r="K638" s="93"/>
      <c r="L638" s="94"/>
      <c r="M638" s="95"/>
      <c r="N638" s="95"/>
      <c r="O638" s="95"/>
      <c r="P638" s="95"/>
      <c r="Q638" s="95"/>
      <c r="R638" s="95"/>
      <c r="S638" s="95"/>
      <c r="T638" s="95"/>
      <c r="U638" s="95"/>
      <c r="V638" s="95"/>
      <c r="W638" s="95"/>
      <c r="X638" s="95"/>
      <c r="Y638" s="95"/>
      <c r="Z638" s="95"/>
    </row>
    <row r="639" ht="15.75" customHeight="1">
      <c r="A639" s="90">
        <f>A637+0.1</f>
        <v>5.8</v>
      </c>
      <c r="B639" s="102" t="s">
        <v>752</v>
      </c>
      <c r="C639" s="90" t="s">
        <v>720</v>
      </c>
      <c r="D639" s="91">
        <f>850+450+100</f>
        <v>1400</v>
      </c>
      <c r="E639" s="92">
        <f t="shared" si="2"/>
        <v>1400</v>
      </c>
      <c r="F639" s="105">
        <v>120.0</v>
      </c>
      <c r="G639" s="105">
        <v>24.0</v>
      </c>
      <c r="H639" s="91">
        <f t="shared" ref="H639:I639" si="571">+N($E639)*N(F639)</f>
        <v>168000</v>
      </c>
      <c r="I639" s="91">
        <f t="shared" si="571"/>
        <v>33600</v>
      </c>
      <c r="J639" s="91">
        <f t="shared" si="4"/>
        <v>201600</v>
      </c>
      <c r="K639" s="93"/>
      <c r="L639" s="106"/>
      <c r="M639" s="95"/>
      <c r="N639" s="95"/>
      <c r="O639" s="95"/>
      <c r="P639" s="95"/>
      <c r="Q639" s="95"/>
      <c r="R639" s="95"/>
      <c r="S639" s="95"/>
      <c r="T639" s="95"/>
      <c r="U639" s="95"/>
      <c r="V639" s="95"/>
      <c r="W639" s="95"/>
      <c r="X639" s="95"/>
      <c r="Y639" s="95"/>
      <c r="Z639" s="95"/>
    </row>
    <row r="640" ht="15.75" hidden="1" customHeight="1">
      <c r="A640" s="90"/>
      <c r="B640" s="102"/>
      <c r="C640" s="90"/>
      <c r="D640" s="91"/>
      <c r="E640" s="92" t="str">
        <f t="shared" si="2"/>
        <v/>
      </c>
      <c r="F640" s="93"/>
      <c r="G640" s="93"/>
      <c r="H640" s="91">
        <f t="shared" ref="H640:I640" si="572">+N($E640)*N(F640)</f>
        <v>0</v>
      </c>
      <c r="I640" s="91">
        <f t="shared" si="572"/>
        <v>0</v>
      </c>
      <c r="J640" s="91">
        <f t="shared" si="4"/>
        <v>0</v>
      </c>
      <c r="K640" s="93"/>
      <c r="L640" s="94"/>
      <c r="M640" s="95"/>
      <c r="N640" s="95"/>
      <c r="O640" s="95"/>
      <c r="P640" s="95"/>
      <c r="Q640" s="95"/>
      <c r="R640" s="95"/>
      <c r="S640" s="95"/>
      <c r="T640" s="95"/>
      <c r="U640" s="95"/>
      <c r="V640" s="95"/>
      <c r="W640" s="95"/>
      <c r="X640" s="95"/>
      <c r="Y640" s="95"/>
      <c r="Z640" s="95"/>
    </row>
    <row r="641" ht="15.75" hidden="1" customHeight="1">
      <c r="A641" s="90">
        <f>A639+0.1</f>
        <v>5.9</v>
      </c>
      <c r="B641" s="102" t="s">
        <v>753</v>
      </c>
      <c r="C641" s="90" t="s">
        <v>720</v>
      </c>
      <c r="D641" s="91" t="s">
        <v>506</v>
      </c>
      <c r="E641" s="92" t="str">
        <f t="shared" si="2"/>
        <v>RO</v>
      </c>
      <c r="F641" s="93"/>
      <c r="G641" s="93"/>
      <c r="H641" s="91">
        <f t="shared" ref="H641:I641" si="573">+N($E641)*N(F641)</f>
        <v>0</v>
      </c>
      <c r="I641" s="91">
        <f t="shared" si="573"/>
        <v>0</v>
      </c>
      <c r="J641" s="91">
        <f t="shared" si="4"/>
        <v>0</v>
      </c>
      <c r="K641" s="93"/>
      <c r="L641" s="94"/>
      <c r="M641" s="95"/>
      <c r="N641" s="95"/>
      <c r="O641" s="95"/>
      <c r="P641" s="95"/>
      <c r="Q641" s="95"/>
      <c r="R641" s="95"/>
      <c r="S641" s="95"/>
      <c r="T641" s="95"/>
      <c r="U641" s="95"/>
      <c r="V641" s="95"/>
      <c r="W641" s="95"/>
      <c r="X641" s="95"/>
      <c r="Y641" s="95"/>
      <c r="Z641" s="95"/>
    </row>
    <row r="642" ht="15.75" hidden="1" customHeight="1">
      <c r="A642" s="90"/>
      <c r="B642" s="102"/>
      <c r="C642" s="90"/>
      <c r="D642" s="91"/>
      <c r="E642" s="92" t="str">
        <f t="shared" si="2"/>
        <v/>
      </c>
      <c r="F642" s="93"/>
      <c r="G642" s="93"/>
      <c r="H642" s="91">
        <f t="shared" ref="H642:I642" si="574">+N($E642)*N(F642)</f>
        <v>0</v>
      </c>
      <c r="I642" s="91">
        <f t="shared" si="574"/>
        <v>0</v>
      </c>
      <c r="J642" s="91">
        <f t="shared" si="4"/>
        <v>0</v>
      </c>
      <c r="K642" s="93"/>
      <c r="L642" s="94"/>
      <c r="M642" s="95"/>
      <c r="N642" s="95"/>
      <c r="O642" s="95"/>
      <c r="P642" s="95"/>
      <c r="Q642" s="95"/>
      <c r="R642" s="95"/>
      <c r="S642" s="95"/>
      <c r="T642" s="95"/>
      <c r="U642" s="95"/>
      <c r="V642" s="95"/>
      <c r="W642" s="95"/>
      <c r="X642" s="95"/>
      <c r="Y642" s="95"/>
      <c r="Z642" s="95"/>
    </row>
    <row r="643" ht="15.75" customHeight="1">
      <c r="A643" s="108">
        <f>A641-0.8</f>
        <v>5.1</v>
      </c>
      <c r="B643" s="102" t="s">
        <v>754</v>
      </c>
      <c r="C643" s="90" t="s">
        <v>556</v>
      </c>
      <c r="D643" s="91">
        <v>30.0</v>
      </c>
      <c r="E643" s="92">
        <f t="shared" si="2"/>
        <v>30</v>
      </c>
      <c r="F643" s="105">
        <v>2637.0</v>
      </c>
      <c r="G643" s="105">
        <v>441.0</v>
      </c>
      <c r="H643" s="91">
        <f t="shared" ref="H643:I643" si="575">+N($E643)*N(F643)</f>
        <v>79110</v>
      </c>
      <c r="I643" s="91">
        <f t="shared" si="575"/>
        <v>13230</v>
      </c>
      <c r="J643" s="91">
        <f t="shared" si="4"/>
        <v>92340</v>
      </c>
      <c r="K643" s="93"/>
      <c r="L643" s="106"/>
      <c r="M643" s="95"/>
      <c r="N643" s="95"/>
      <c r="O643" s="95"/>
      <c r="P643" s="95"/>
      <c r="Q643" s="95"/>
      <c r="R643" s="95"/>
      <c r="S643" s="95"/>
      <c r="T643" s="95"/>
      <c r="U643" s="95"/>
      <c r="V643" s="95"/>
      <c r="W643" s="95"/>
      <c r="X643" s="95"/>
      <c r="Y643" s="95"/>
      <c r="Z643" s="95"/>
    </row>
    <row r="644" ht="15.75" hidden="1" customHeight="1">
      <c r="A644" s="90"/>
      <c r="B644" s="102"/>
      <c r="C644" s="90"/>
      <c r="D644" s="91"/>
      <c r="E644" s="92" t="str">
        <f t="shared" si="2"/>
        <v/>
      </c>
      <c r="F644" s="93"/>
      <c r="G644" s="93"/>
      <c r="H644" s="91">
        <f t="shared" ref="H644:I644" si="576">+N($E644)*N(F644)</f>
        <v>0</v>
      </c>
      <c r="I644" s="91">
        <f t="shared" si="576"/>
        <v>0</v>
      </c>
      <c r="J644" s="91">
        <f t="shared" si="4"/>
        <v>0</v>
      </c>
      <c r="K644" s="93"/>
      <c r="L644" s="94"/>
      <c r="M644" s="95"/>
      <c r="N644" s="95"/>
      <c r="O644" s="95"/>
      <c r="P644" s="95"/>
      <c r="Q644" s="95"/>
      <c r="R644" s="95"/>
      <c r="S644" s="95"/>
      <c r="T644" s="95"/>
      <c r="U644" s="95"/>
      <c r="V644" s="95"/>
      <c r="W644" s="95"/>
      <c r="X644" s="95"/>
      <c r="Y644" s="95"/>
      <c r="Z644" s="95"/>
    </row>
    <row r="645" ht="15.75" customHeight="1">
      <c r="A645" s="108">
        <f>A643+0.01</f>
        <v>5.11</v>
      </c>
      <c r="B645" s="102" t="s">
        <v>755</v>
      </c>
      <c r="C645" s="90" t="s">
        <v>556</v>
      </c>
      <c r="D645" s="91">
        <f>10+2</f>
        <v>12</v>
      </c>
      <c r="E645" s="92">
        <f t="shared" si="2"/>
        <v>12</v>
      </c>
      <c r="F645" s="105">
        <v>2637.0</v>
      </c>
      <c r="G645" s="105">
        <v>441.0</v>
      </c>
      <c r="H645" s="91">
        <f t="shared" ref="H645:I645" si="577">+N($E645)*N(F645)</f>
        <v>31644</v>
      </c>
      <c r="I645" s="91">
        <f t="shared" si="577"/>
        <v>5292</v>
      </c>
      <c r="J645" s="91">
        <f t="shared" si="4"/>
        <v>36936</v>
      </c>
      <c r="K645" s="93"/>
      <c r="L645" s="106"/>
      <c r="M645" s="95"/>
      <c r="N645" s="95"/>
      <c r="O645" s="95"/>
      <c r="P645" s="95"/>
      <c r="Q645" s="95"/>
      <c r="R645" s="95"/>
      <c r="S645" s="95"/>
      <c r="T645" s="95"/>
      <c r="U645" s="95"/>
      <c r="V645" s="95"/>
      <c r="W645" s="95"/>
      <c r="X645" s="95"/>
      <c r="Y645" s="95"/>
      <c r="Z645" s="95"/>
    </row>
    <row r="646" ht="15.75" hidden="1" customHeight="1">
      <c r="A646" s="90"/>
      <c r="B646" s="102"/>
      <c r="C646" s="90"/>
      <c r="D646" s="91"/>
      <c r="E646" s="92" t="str">
        <f t="shared" si="2"/>
        <v/>
      </c>
      <c r="F646" s="93"/>
      <c r="G646" s="93"/>
      <c r="H646" s="91">
        <f t="shared" ref="H646:I646" si="578">+N($E646)*N(F646)</f>
        <v>0</v>
      </c>
      <c r="I646" s="91">
        <f t="shared" si="578"/>
        <v>0</v>
      </c>
      <c r="J646" s="91">
        <f t="shared" si="4"/>
        <v>0</v>
      </c>
      <c r="K646" s="93"/>
      <c r="L646" s="94"/>
      <c r="M646" s="95"/>
      <c r="N646" s="95"/>
      <c r="O646" s="95"/>
      <c r="P646" s="95"/>
      <c r="Q646" s="95"/>
      <c r="R646" s="95"/>
      <c r="S646" s="95"/>
      <c r="T646" s="95"/>
      <c r="U646" s="95"/>
      <c r="V646" s="95"/>
      <c r="W646" s="95"/>
      <c r="X646" s="95"/>
      <c r="Y646" s="95"/>
      <c r="Z646" s="95"/>
    </row>
    <row r="647" ht="15.75" hidden="1" customHeight="1">
      <c r="A647" s="108">
        <f>A645+0.01</f>
        <v>5.12</v>
      </c>
      <c r="B647" s="102" t="s">
        <v>756</v>
      </c>
      <c r="C647" s="90" t="s">
        <v>556</v>
      </c>
      <c r="D647" s="91" t="s">
        <v>506</v>
      </c>
      <c r="E647" s="92" t="str">
        <f t="shared" si="2"/>
        <v>RO</v>
      </c>
      <c r="F647" s="93"/>
      <c r="G647" s="93"/>
      <c r="H647" s="91">
        <f t="shared" ref="H647:I647" si="579">+N($E647)*N(F647)</f>
        <v>0</v>
      </c>
      <c r="I647" s="91">
        <f t="shared" si="579"/>
        <v>0</v>
      </c>
      <c r="J647" s="91">
        <f t="shared" si="4"/>
        <v>0</v>
      </c>
      <c r="K647" s="93"/>
      <c r="L647" s="94"/>
      <c r="M647" s="95"/>
      <c r="N647" s="95"/>
      <c r="O647" s="95"/>
      <c r="P647" s="95"/>
      <c r="Q647" s="95"/>
      <c r="R647" s="95"/>
      <c r="S647" s="95"/>
      <c r="T647" s="95"/>
      <c r="U647" s="95"/>
      <c r="V647" s="95"/>
      <c r="W647" s="95"/>
      <c r="X647" s="95"/>
      <c r="Y647" s="95"/>
      <c r="Z647" s="95"/>
    </row>
    <row r="648" ht="15.75" hidden="1" customHeight="1">
      <c r="A648" s="90"/>
      <c r="B648" s="102"/>
      <c r="C648" s="90"/>
      <c r="D648" s="91"/>
      <c r="E648" s="92" t="str">
        <f t="shared" si="2"/>
        <v/>
      </c>
      <c r="F648" s="93"/>
      <c r="G648" s="93"/>
      <c r="H648" s="91">
        <f t="shared" ref="H648:I648" si="580">+N($E648)*N(F648)</f>
        <v>0</v>
      </c>
      <c r="I648" s="91">
        <f t="shared" si="580"/>
        <v>0</v>
      </c>
      <c r="J648" s="91">
        <f t="shared" si="4"/>
        <v>0</v>
      </c>
      <c r="K648" s="93"/>
      <c r="L648" s="94"/>
      <c r="M648" s="95"/>
      <c r="N648" s="95"/>
      <c r="O648" s="95"/>
      <c r="P648" s="95"/>
      <c r="Q648" s="95"/>
      <c r="R648" s="95"/>
      <c r="S648" s="95"/>
      <c r="T648" s="95"/>
      <c r="U648" s="95"/>
      <c r="V648" s="95"/>
      <c r="W648" s="95"/>
      <c r="X648" s="95"/>
      <c r="Y648" s="95"/>
      <c r="Z648" s="95"/>
    </row>
    <row r="649" ht="15.75" customHeight="1">
      <c r="A649" s="108">
        <f>A647+0.01</f>
        <v>5.13</v>
      </c>
      <c r="B649" s="114" t="s">
        <v>757</v>
      </c>
      <c r="C649" s="115" t="s">
        <v>556</v>
      </c>
      <c r="D649" s="91">
        <v>1.0</v>
      </c>
      <c r="E649" s="92">
        <f t="shared" si="2"/>
        <v>1</v>
      </c>
      <c r="F649" s="105">
        <v>60385.0</v>
      </c>
      <c r="G649" s="105">
        <v>13176.0</v>
      </c>
      <c r="H649" s="91">
        <f t="shared" ref="H649:I649" si="581">+N($E649)*N(F649)</f>
        <v>60385</v>
      </c>
      <c r="I649" s="91">
        <f t="shared" si="581"/>
        <v>13176</v>
      </c>
      <c r="J649" s="91">
        <f t="shared" si="4"/>
        <v>73561</v>
      </c>
      <c r="K649" s="93"/>
      <c r="L649" s="106"/>
      <c r="M649" s="95"/>
      <c r="N649" s="95"/>
      <c r="O649" s="95"/>
      <c r="P649" s="95"/>
      <c r="Q649" s="95"/>
      <c r="R649" s="95"/>
      <c r="S649" s="95"/>
      <c r="T649" s="95"/>
      <c r="U649" s="95"/>
      <c r="V649" s="95"/>
      <c r="W649" s="95"/>
      <c r="X649" s="95"/>
      <c r="Y649" s="95"/>
      <c r="Z649" s="95"/>
    </row>
    <row r="650" ht="15.75" hidden="1" customHeight="1">
      <c r="A650" s="90"/>
      <c r="B650" s="114"/>
      <c r="C650" s="115"/>
      <c r="D650" s="116"/>
      <c r="E650" s="92" t="str">
        <f t="shared" si="2"/>
        <v/>
      </c>
      <c r="F650" s="93"/>
      <c r="G650" s="93"/>
      <c r="H650" s="91">
        <f t="shared" ref="H650:I650" si="582">+N($E650)*N(F650)</f>
        <v>0</v>
      </c>
      <c r="I650" s="91">
        <f t="shared" si="582"/>
        <v>0</v>
      </c>
      <c r="J650" s="91">
        <f t="shared" si="4"/>
        <v>0</v>
      </c>
      <c r="K650" s="93"/>
      <c r="L650" s="94"/>
      <c r="M650" s="95"/>
      <c r="N650" s="95"/>
      <c r="O650" s="95"/>
      <c r="P650" s="95"/>
      <c r="Q650" s="95"/>
      <c r="R650" s="95"/>
      <c r="S650" s="95"/>
      <c r="T650" s="95"/>
      <c r="U650" s="95"/>
      <c r="V650" s="95"/>
      <c r="W650" s="95"/>
      <c r="X650" s="95"/>
      <c r="Y650" s="95"/>
      <c r="Z650" s="95"/>
    </row>
    <row r="651" ht="15.75" customHeight="1">
      <c r="A651" s="108">
        <f>A649+0.01</f>
        <v>5.14</v>
      </c>
      <c r="B651" s="114" t="s">
        <v>758</v>
      </c>
      <c r="C651" s="115" t="s">
        <v>556</v>
      </c>
      <c r="D651" s="91">
        <v>1.0</v>
      </c>
      <c r="E651" s="92">
        <f t="shared" si="2"/>
        <v>1</v>
      </c>
      <c r="F651" s="105">
        <v>6040.0</v>
      </c>
      <c r="G651" s="105">
        <v>441.0</v>
      </c>
      <c r="H651" s="91">
        <f t="shared" ref="H651:I651" si="583">+N($E651)*N(F651)</f>
        <v>6040</v>
      </c>
      <c r="I651" s="91">
        <f t="shared" si="583"/>
        <v>441</v>
      </c>
      <c r="J651" s="91">
        <f t="shared" si="4"/>
        <v>6481</v>
      </c>
      <c r="K651" s="93"/>
      <c r="L651" s="106"/>
      <c r="M651" s="95"/>
      <c r="N651" s="95"/>
      <c r="O651" s="95"/>
      <c r="P651" s="95"/>
      <c r="Q651" s="95"/>
      <c r="R651" s="95"/>
      <c r="S651" s="95"/>
      <c r="T651" s="95"/>
      <c r="U651" s="95"/>
      <c r="V651" s="95"/>
      <c r="W651" s="95"/>
      <c r="X651" s="95"/>
      <c r="Y651" s="95"/>
      <c r="Z651" s="95"/>
    </row>
    <row r="652" ht="15.75" hidden="1" customHeight="1">
      <c r="A652" s="90"/>
      <c r="B652" s="114"/>
      <c r="C652" s="115"/>
      <c r="D652" s="116"/>
      <c r="E652" s="92" t="str">
        <f t="shared" si="2"/>
        <v/>
      </c>
      <c r="F652" s="93"/>
      <c r="G652" s="93"/>
      <c r="H652" s="91">
        <f t="shared" ref="H652:I652" si="584">+N($E652)*N(F652)</f>
        <v>0</v>
      </c>
      <c r="I652" s="91">
        <f t="shared" si="584"/>
        <v>0</v>
      </c>
      <c r="J652" s="91">
        <f t="shared" si="4"/>
        <v>0</v>
      </c>
      <c r="K652" s="93"/>
      <c r="L652" s="94"/>
      <c r="M652" s="95"/>
      <c r="N652" s="95"/>
      <c r="O652" s="95"/>
      <c r="P652" s="95"/>
      <c r="Q652" s="95"/>
      <c r="R652" s="95"/>
      <c r="S652" s="95"/>
      <c r="T652" s="95"/>
      <c r="U652" s="95"/>
      <c r="V652" s="95"/>
      <c r="W652" s="95"/>
      <c r="X652" s="95"/>
      <c r="Y652" s="95"/>
      <c r="Z652" s="95"/>
    </row>
    <row r="653" ht="15.75" customHeight="1">
      <c r="A653" s="108">
        <f>A651+0.01</f>
        <v>5.15</v>
      </c>
      <c r="B653" s="114" t="s">
        <v>759</v>
      </c>
      <c r="C653" s="115" t="s">
        <v>556</v>
      </c>
      <c r="D653" s="91">
        <f>1+1</f>
        <v>2</v>
      </c>
      <c r="E653" s="92">
        <f t="shared" si="2"/>
        <v>2</v>
      </c>
      <c r="F653" s="105">
        <v>10432.0</v>
      </c>
      <c r="G653" s="105">
        <v>2198.0</v>
      </c>
      <c r="H653" s="91">
        <f t="shared" ref="H653:I653" si="585">+N($E653)*N(F653)</f>
        <v>20864</v>
      </c>
      <c r="I653" s="91">
        <f t="shared" si="585"/>
        <v>4396</v>
      </c>
      <c r="J653" s="91">
        <f t="shared" si="4"/>
        <v>25260</v>
      </c>
      <c r="K653" s="93"/>
      <c r="L653" s="106"/>
      <c r="M653" s="95"/>
      <c r="N653" s="95"/>
      <c r="O653" s="95"/>
      <c r="P653" s="95"/>
      <c r="Q653" s="95"/>
      <c r="R653" s="95"/>
      <c r="S653" s="95"/>
      <c r="T653" s="95"/>
      <c r="U653" s="95"/>
      <c r="V653" s="95"/>
      <c r="W653" s="95"/>
      <c r="X653" s="95"/>
      <c r="Y653" s="95"/>
      <c r="Z653" s="95"/>
    </row>
    <row r="654" ht="15.75" hidden="1" customHeight="1">
      <c r="A654" s="90"/>
      <c r="B654" s="114"/>
      <c r="C654" s="115"/>
      <c r="D654" s="116"/>
      <c r="E654" s="92" t="str">
        <f t="shared" si="2"/>
        <v/>
      </c>
      <c r="F654" s="93"/>
      <c r="G654" s="93"/>
      <c r="H654" s="91">
        <f t="shared" ref="H654:I654" si="586">+N($E654)*N(F654)</f>
        <v>0</v>
      </c>
      <c r="I654" s="91">
        <f t="shared" si="586"/>
        <v>0</v>
      </c>
      <c r="J654" s="91">
        <f t="shared" si="4"/>
        <v>0</v>
      </c>
      <c r="K654" s="93"/>
      <c r="L654" s="94"/>
      <c r="M654" s="95"/>
      <c r="N654" s="95"/>
      <c r="O654" s="95"/>
      <c r="P654" s="95"/>
      <c r="Q654" s="95"/>
      <c r="R654" s="95"/>
      <c r="S654" s="95"/>
      <c r="T654" s="95"/>
      <c r="U654" s="95"/>
      <c r="V654" s="95"/>
      <c r="W654" s="95"/>
      <c r="X654" s="95"/>
      <c r="Y654" s="95"/>
      <c r="Z654" s="95"/>
    </row>
    <row r="655" ht="15.75" customHeight="1">
      <c r="A655" s="108">
        <f>A653+0.01</f>
        <v>5.16</v>
      </c>
      <c r="B655" s="114" t="s">
        <v>760</v>
      </c>
      <c r="C655" s="115" t="s">
        <v>556</v>
      </c>
      <c r="D655" s="91">
        <v>4.0</v>
      </c>
      <c r="E655" s="92">
        <f t="shared" si="2"/>
        <v>4</v>
      </c>
      <c r="F655" s="105">
        <v>6040.0</v>
      </c>
      <c r="G655" s="105">
        <v>441.0</v>
      </c>
      <c r="H655" s="91">
        <f t="shared" ref="H655:I655" si="587">+N($E655)*N(F655)</f>
        <v>24160</v>
      </c>
      <c r="I655" s="91">
        <f t="shared" si="587"/>
        <v>1764</v>
      </c>
      <c r="J655" s="91">
        <f t="shared" si="4"/>
        <v>25924</v>
      </c>
      <c r="K655" s="93"/>
      <c r="L655" s="106"/>
      <c r="M655" s="95"/>
      <c r="N655" s="95"/>
      <c r="O655" s="95"/>
      <c r="P655" s="95"/>
      <c r="Q655" s="95"/>
      <c r="R655" s="95"/>
      <c r="S655" s="95"/>
      <c r="T655" s="95"/>
      <c r="U655" s="95"/>
      <c r="V655" s="95"/>
      <c r="W655" s="95"/>
      <c r="X655" s="95"/>
      <c r="Y655" s="95"/>
      <c r="Z655" s="95"/>
    </row>
    <row r="656" ht="15.75" hidden="1" customHeight="1">
      <c r="A656" s="90"/>
      <c r="B656" s="114"/>
      <c r="C656" s="115"/>
      <c r="D656" s="116"/>
      <c r="E656" s="92" t="str">
        <f t="shared" si="2"/>
        <v/>
      </c>
      <c r="F656" s="93"/>
      <c r="G656" s="93"/>
      <c r="H656" s="91">
        <f t="shared" ref="H656:I656" si="588">+N($E656)*N(F656)</f>
        <v>0</v>
      </c>
      <c r="I656" s="91">
        <f t="shared" si="588"/>
        <v>0</v>
      </c>
      <c r="J656" s="91">
        <f t="shared" si="4"/>
        <v>0</v>
      </c>
      <c r="K656" s="93"/>
      <c r="L656" s="94"/>
      <c r="M656" s="95"/>
      <c r="N656" s="95"/>
      <c r="O656" s="95"/>
      <c r="P656" s="95"/>
      <c r="Q656" s="95"/>
      <c r="R656" s="95"/>
      <c r="S656" s="95"/>
      <c r="T656" s="95"/>
      <c r="U656" s="95"/>
      <c r="V656" s="95"/>
      <c r="W656" s="95"/>
      <c r="X656" s="95"/>
      <c r="Y656" s="95"/>
      <c r="Z656" s="95"/>
    </row>
    <row r="657" ht="15.75" hidden="1" customHeight="1">
      <c r="A657" s="108">
        <f>A655+0.01</f>
        <v>5.17</v>
      </c>
      <c r="B657" s="114" t="s">
        <v>761</v>
      </c>
      <c r="C657" s="115" t="s">
        <v>556</v>
      </c>
      <c r="D657" s="91" t="s">
        <v>506</v>
      </c>
      <c r="E657" s="92" t="str">
        <f t="shared" si="2"/>
        <v>RO</v>
      </c>
      <c r="F657" s="93"/>
      <c r="G657" s="93"/>
      <c r="H657" s="91">
        <f t="shared" ref="H657:I657" si="589">+N($E657)*N(F657)</f>
        <v>0</v>
      </c>
      <c r="I657" s="91">
        <f t="shared" si="589"/>
        <v>0</v>
      </c>
      <c r="J657" s="91">
        <f t="shared" si="4"/>
        <v>0</v>
      </c>
      <c r="K657" s="93"/>
      <c r="L657" s="94"/>
      <c r="M657" s="95"/>
      <c r="N657" s="95"/>
      <c r="O657" s="95"/>
      <c r="P657" s="95"/>
      <c r="Q657" s="95"/>
      <c r="R657" s="95"/>
      <c r="S657" s="95"/>
      <c r="T657" s="95"/>
      <c r="U657" s="95"/>
      <c r="V657" s="95"/>
      <c r="W657" s="95"/>
      <c r="X657" s="95"/>
      <c r="Y657" s="95"/>
      <c r="Z657" s="95"/>
    </row>
    <row r="658" ht="15.75" hidden="1" customHeight="1">
      <c r="A658" s="90"/>
      <c r="B658" s="114"/>
      <c r="C658" s="115"/>
      <c r="D658" s="116"/>
      <c r="E658" s="92" t="str">
        <f t="shared" si="2"/>
        <v/>
      </c>
      <c r="F658" s="93"/>
      <c r="G658" s="93"/>
      <c r="H658" s="91">
        <f t="shared" ref="H658:I658" si="590">+N($E658)*N(F658)</f>
        <v>0</v>
      </c>
      <c r="I658" s="91">
        <f t="shared" si="590"/>
        <v>0</v>
      </c>
      <c r="J658" s="91">
        <f t="shared" si="4"/>
        <v>0</v>
      </c>
      <c r="K658" s="93"/>
      <c r="L658" s="94"/>
      <c r="M658" s="95"/>
      <c r="N658" s="95"/>
      <c r="O658" s="95"/>
      <c r="P658" s="95"/>
      <c r="Q658" s="95"/>
      <c r="R658" s="95"/>
      <c r="S658" s="95"/>
      <c r="T658" s="95"/>
      <c r="U658" s="95"/>
      <c r="V658" s="95"/>
      <c r="W658" s="95"/>
      <c r="X658" s="95"/>
      <c r="Y658" s="95"/>
      <c r="Z658" s="95"/>
    </row>
    <row r="659" ht="15.75" customHeight="1">
      <c r="A659" s="108">
        <f>A657+0.01</f>
        <v>5.18</v>
      </c>
      <c r="B659" s="102" t="s">
        <v>762</v>
      </c>
      <c r="C659" s="115" t="s">
        <v>763</v>
      </c>
      <c r="D659" s="91">
        <v>100.0</v>
      </c>
      <c r="E659" s="92">
        <f t="shared" si="2"/>
        <v>100</v>
      </c>
      <c r="F659" s="105">
        <v>449.0</v>
      </c>
      <c r="G659" s="105">
        <v>55.0</v>
      </c>
      <c r="H659" s="91">
        <f t="shared" ref="H659:I659" si="591">+N($E659)*N(F659)</f>
        <v>44900</v>
      </c>
      <c r="I659" s="91">
        <f t="shared" si="591"/>
        <v>5500</v>
      </c>
      <c r="J659" s="91">
        <f t="shared" si="4"/>
        <v>50400</v>
      </c>
      <c r="K659" s="93"/>
      <c r="L659" s="106"/>
      <c r="M659" s="95"/>
      <c r="N659" s="95"/>
      <c r="O659" s="95"/>
      <c r="P659" s="95"/>
      <c r="Q659" s="95"/>
      <c r="R659" s="95"/>
      <c r="S659" s="95"/>
      <c r="T659" s="95"/>
      <c r="U659" s="95"/>
      <c r="V659" s="95"/>
      <c r="W659" s="95"/>
      <c r="X659" s="95"/>
      <c r="Y659" s="95"/>
      <c r="Z659" s="95"/>
    </row>
    <row r="660" ht="15.75" hidden="1" customHeight="1">
      <c r="A660" s="90"/>
      <c r="B660" s="114"/>
      <c r="C660" s="115"/>
      <c r="D660" s="116"/>
      <c r="E660" s="92" t="str">
        <f t="shared" si="2"/>
        <v/>
      </c>
      <c r="F660" s="93"/>
      <c r="G660" s="93"/>
      <c r="H660" s="91">
        <f t="shared" ref="H660:I660" si="592">+N($E660)*N(F660)</f>
        <v>0</v>
      </c>
      <c r="I660" s="91">
        <f t="shared" si="592"/>
        <v>0</v>
      </c>
      <c r="J660" s="91">
        <f t="shared" si="4"/>
        <v>0</v>
      </c>
      <c r="K660" s="93"/>
      <c r="L660" s="94"/>
      <c r="M660" s="95"/>
      <c r="N660" s="95"/>
      <c r="O660" s="95"/>
      <c r="P660" s="95"/>
      <c r="Q660" s="95"/>
      <c r="R660" s="95"/>
      <c r="S660" s="95"/>
      <c r="T660" s="95"/>
      <c r="U660" s="95"/>
      <c r="V660" s="95"/>
      <c r="W660" s="95"/>
      <c r="X660" s="95"/>
      <c r="Y660" s="95"/>
      <c r="Z660" s="95"/>
    </row>
    <row r="661" ht="15.75" customHeight="1">
      <c r="A661" s="108">
        <f>A659+0.01</f>
        <v>5.19</v>
      </c>
      <c r="B661" s="114" t="s">
        <v>764</v>
      </c>
      <c r="C661" s="115" t="s">
        <v>763</v>
      </c>
      <c r="D661" s="91">
        <v>120.0</v>
      </c>
      <c r="E661" s="92">
        <f t="shared" si="2"/>
        <v>120</v>
      </c>
      <c r="F661" s="105">
        <v>94.0</v>
      </c>
      <c r="G661" s="105">
        <v>32.0</v>
      </c>
      <c r="H661" s="91">
        <f t="shared" ref="H661:I661" si="593">+N($E661)*N(F661)</f>
        <v>11280</v>
      </c>
      <c r="I661" s="91">
        <f t="shared" si="593"/>
        <v>3840</v>
      </c>
      <c r="J661" s="91">
        <f t="shared" si="4"/>
        <v>15120</v>
      </c>
      <c r="K661" s="93"/>
      <c r="L661" s="106"/>
      <c r="M661" s="95"/>
      <c r="N661" s="95"/>
      <c r="O661" s="95"/>
      <c r="P661" s="95"/>
      <c r="Q661" s="95"/>
      <c r="R661" s="95"/>
      <c r="S661" s="95"/>
      <c r="T661" s="95"/>
      <c r="U661" s="95"/>
      <c r="V661" s="95"/>
      <c r="W661" s="95"/>
      <c r="X661" s="95"/>
      <c r="Y661" s="95"/>
      <c r="Z661" s="95"/>
    </row>
    <row r="662" ht="15.75" hidden="1" customHeight="1">
      <c r="A662" s="90"/>
      <c r="B662" s="114"/>
      <c r="C662" s="115"/>
      <c r="D662" s="116"/>
      <c r="E662" s="92" t="str">
        <f t="shared" si="2"/>
        <v/>
      </c>
      <c r="F662" s="93"/>
      <c r="G662" s="93"/>
      <c r="H662" s="91">
        <f t="shared" ref="H662:I662" si="594">+N($E662)*N(F662)</f>
        <v>0</v>
      </c>
      <c r="I662" s="91">
        <f t="shared" si="594"/>
        <v>0</v>
      </c>
      <c r="J662" s="91">
        <f t="shared" si="4"/>
        <v>0</v>
      </c>
      <c r="K662" s="93"/>
      <c r="L662" s="94"/>
      <c r="M662" s="95"/>
      <c r="N662" s="95"/>
      <c r="O662" s="95"/>
      <c r="P662" s="95"/>
      <c r="Q662" s="95"/>
      <c r="R662" s="95"/>
      <c r="S662" s="95"/>
      <c r="T662" s="95"/>
      <c r="U662" s="95"/>
      <c r="V662" s="95"/>
      <c r="W662" s="95"/>
      <c r="X662" s="95"/>
      <c r="Y662" s="95"/>
      <c r="Z662" s="95"/>
    </row>
    <row r="663" ht="15.75" customHeight="1">
      <c r="A663" s="108">
        <f>A661+0.01</f>
        <v>5.2</v>
      </c>
      <c r="B663" s="114" t="s">
        <v>765</v>
      </c>
      <c r="C663" s="115" t="s">
        <v>556</v>
      </c>
      <c r="D663" s="91">
        <v>1.0</v>
      </c>
      <c r="E663" s="92">
        <f t="shared" si="2"/>
        <v>1</v>
      </c>
      <c r="F663" s="105">
        <v>3955.0</v>
      </c>
      <c r="G663" s="105">
        <v>441.0</v>
      </c>
      <c r="H663" s="91">
        <f t="shared" ref="H663:I663" si="595">+N($E663)*N(F663)</f>
        <v>3955</v>
      </c>
      <c r="I663" s="91">
        <f t="shared" si="595"/>
        <v>441</v>
      </c>
      <c r="J663" s="91">
        <f t="shared" si="4"/>
        <v>4396</v>
      </c>
      <c r="K663" s="93"/>
      <c r="L663" s="106"/>
      <c r="M663" s="95"/>
      <c r="N663" s="95"/>
      <c r="O663" s="95"/>
      <c r="P663" s="95"/>
      <c r="Q663" s="95"/>
      <c r="R663" s="95"/>
      <c r="S663" s="95"/>
      <c r="T663" s="95"/>
      <c r="U663" s="95"/>
      <c r="V663" s="95"/>
      <c r="W663" s="95"/>
      <c r="X663" s="95"/>
      <c r="Y663" s="95"/>
      <c r="Z663" s="95"/>
    </row>
    <row r="664" ht="15.75" hidden="1" customHeight="1">
      <c r="A664" s="90"/>
      <c r="B664" s="114"/>
      <c r="C664" s="115"/>
      <c r="D664" s="116"/>
      <c r="E664" s="92" t="str">
        <f t="shared" si="2"/>
        <v/>
      </c>
      <c r="F664" s="93"/>
      <c r="G664" s="93"/>
      <c r="H664" s="91">
        <f t="shared" ref="H664:I664" si="596">+N($E664)*N(F664)</f>
        <v>0</v>
      </c>
      <c r="I664" s="91">
        <f t="shared" si="596"/>
        <v>0</v>
      </c>
      <c r="J664" s="91">
        <f t="shared" si="4"/>
        <v>0</v>
      </c>
      <c r="K664" s="93"/>
      <c r="L664" s="94"/>
      <c r="M664" s="95"/>
      <c r="N664" s="95"/>
      <c r="O664" s="95"/>
      <c r="P664" s="95"/>
      <c r="Q664" s="95"/>
      <c r="R664" s="95"/>
      <c r="S664" s="95"/>
      <c r="T664" s="95"/>
      <c r="U664" s="95"/>
      <c r="V664" s="95"/>
      <c r="W664" s="95"/>
      <c r="X664" s="95"/>
      <c r="Y664" s="95"/>
      <c r="Z664" s="95"/>
    </row>
    <row r="665" ht="15.75" customHeight="1">
      <c r="A665" s="108">
        <f>A663+0.01</f>
        <v>5.21</v>
      </c>
      <c r="B665" s="114" t="s">
        <v>766</v>
      </c>
      <c r="C665" s="115" t="s">
        <v>556</v>
      </c>
      <c r="D665" s="91">
        <v>1.0</v>
      </c>
      <c r="E665" s="92">
        <f t="shared" si="2"/>
        <v>1</v>
      </c>
      <c r="F665" s="105">
        <v>0.0</v>
      </c>
      <c r="G665" s="105">
        <v>30742.0</v>
      </c>
      <c r="H665" s="91">
        <f t="shared" ref="H665:I665" si="597">+N($E665)*N(F665)</f>
        <v>0</v>
      </c>
      <c r="I665" s="91">
        <f t="shared" si="597"/>
        <v>30742</v>
      </c>
      <c r="J665" s="91">
        <f t="shared" si="4"/>
        <v>30742</v>
      </c>
      <c r="K665" s="93"/>
      <c r="L665" s="106"/>
      <c r="M665" s="95"/>
      <c r="N665" s="95"/>
      <c r="O665" s="95"/>
      <c r="P665" s="95"/>
      <c r="Q665" s="95"/>
      <c r="R665" s="95"/>
      <c r="S665" s="95"/>
      <c r="T665" s="95"/>
      <c r="U665" s="95"/>
      <c r="V665" s="95"/>
      <c r="W665" s="95"/>
      <c r="X665" s="95"/>
      <c r="Y665" s="95"/>
      <c r="Z665" s="95"/>
    </row>
    <row r="666" ht="15.75" hidden="1" customHeight="1">
      <c r="A666" s="90"/>
      <c r="B666" s="114"/>
      <c r="C666" s="115"/>
      <c r="D666" s="116"/>
      <c r="E666" s="92" t="str">
        <f t="shared" si="2"/>
        <v/>
      </c>
      <c r="F666" s="93"/>
      <c r="G666" s="93"/>
      <c r="H666" s="91">
        <f t="shared" ref="H666:I666" si="598">+N($E666)*N(F666)</f>
        <v>0</v>
      </c>
      <c r="I666" s="91">
        <f t="shared" si="598"/>
        <v>0</v>
      </c>
      <c r="J666" s="91">
        <f t="shared" si="4"/>
        <v>0</v>
      </c>
      <c r="K666" s="93"/>
      <c r="L666" s="94"/>
      <c r="M666" s="95"/>
      <c r="N666" s="95"/>
      <c r="O666" s="95"/>
      <c r="P666" s="95"/>
      <c r="Q666" s="95"/>
      <c r="R666" s="95"/>
      <c r="S666" s="95"/>
      <c r="T666" s="95"/>
      <c r="U666" s="95"/>
      <c r="V666" s="95"/>
      <c r="W666" s="95"/>
      <c r="X666" s="95"/>
      <c r="Y666" s="95"/>
      <c r="Z666" s="95"/>
    </row>
    <row r="667" ht="15.75" customHeight="1">
      <c r="A667" s="108">
        <f>A665+0.01</f>
        <v>5.22</v>
      </c>
      <c r="B667" s="114" t="s">
        <v>767</v>
      </c>
      <c r="C667" s="115" t="s">
        <v>768</v>
      </c>
      <c r="D667" s="91">
        <v>4.0</v>
      </c>
      <c r="E667" s="92">
        <f t="shared" si="2"/>
        <v>4</v>
      </c>
      <c r="F667" s="105">
        <v>16469.0</v>
      </c>
      <c r="G667" s="105">
        <v>4393.0</v>
      </c>
      <c r="H667" s="91">
        <f t="shared" ref="H667:I667" si="599">+N($E667)*N(F667)</f>
        <v>65876</v>
      </c>
      <c r="I667" s="91">
        <f t="shared" si="599"/>
        <v>17572</v>
      </c>
      <c r="J667" s="91">
        <f t="shared" si="4"/>
        <v>83448</v>
      </c>
      <c r="K667" s="93"/>
      <c r="L667" s="106"/>
      <c r="M667" s="95"/>
      <c r="N667" s="95"/>
      <c r="O667" s="95"/>
      <c r="P667" s="95"/>
      <c r="Q667" s="95"/>
      <c r="R667" s="95"/>
      <c r="S667" s="95"/>
      <c r="T667" s="95"/>
      <c r="U667" s="95"/>
      <c r="V667" s="95"/>
      <c r="W667" s="95"/>
      <c r="X667" s="95"/>
      <c r="Y667" s="95"/>
      <c r="Z667" s="95"/>
    </row>
    <row r="668" ht="15.75" hidden="1" customHeight="1">
      <c r="A668" s="90"/>
      <c r="B668" s="102"/>
      <c r="C668" s="90"/>
      <c r="D668" s="91"/>
      <c r="E668" s="92" t="str">
        <f t="shared" si="2"/>
        <v/>
      </c>
      <c r="F668" s="93"/>
      <c r="G668" s="93"/>
      <c r="H668" s="91">
        <f t="shared" ref="H668:I668" si="600">+N($E668)*N(F668)</f>
        <v>0</v>
      </c>
      <c r="I668" s="91">
        <f t="shared" si="600"/>
        <v>0</v>
      </c>
      <c r="J668" s="91">
        <f t="shared" si="4"/>
        <v>0</v>
      </c>
      <c r="K668" s="93"/>
      <c r="L668" s="94"/>
      <c r="M668" s="95"/>
      <c r="N668" s="95"/>
      <c r="O668" s="95"/>
      <c r="P668" s="95"/>
      <c r="Q668" s="95"/>
      <c r="R668" s="95"/>
      <c r="S668" s="95"/>
      <c r="T668" s="95"/>
      <c r="U668" s="95"/>
      <c r="V668" s="95"/>
      <c r="W668" s="95"/>
      <c r="X668" s="95"/>
      <c r="Y668" s="95"/>
      <c r="Z668" s="95"/>
    </row>
    <row r="669" ht="15.75" hidden="1" customHeight="1">
      <c r="A669" s="90" t="str">
        <f>ROMAN(6)</f>
        <v>VI</v>
      </c>
      <c r="B669" s="88" t="s">
        <v>769</v>
      </c>
      <c r="C669" s="90"/>
      <c r="D669" s="91"/>
      <c r="E669" s="92" t="str">
        <f t="shared" si="2"/>
        <v/>
      </c>
      <c r="F669" s="93"/>
      <c r="G669" s="93"/>
      <c r="H669" s="91">
        <f t="shared" ref="H669:I669" si="601">+N($E669)*N(F669)</f>
        <v>0</v>
      </c>
      <c r="I669" s="91">
        <f t="shared" si="601"/>
        <v>0</v>
      </c>
      <c r="J669" s="91">
        <f t="shared" si="4"/>
        <v>0</v>
      </c>
      <c r="K669" s="93"/>
      <c r="L669" s="94"/>
      <c r="M669" s="95"/>
      <c r="N669" s="95"/>
      <c r="O669" s="95"/>
      <c r="P669" s="95"/>
      <c r="Q669" s="95"/>
      <c r="R669" s="95"/>
      <c r="S669" s="95"/>
      <c r="T669" s="95"/>
      <c r="U669" s="95"/>
      <c r="V669" s="95"/>
      <c r="W669" s="95"/>
      <c r="X669" s="95"/>
      <c r="Y669" s="95"/>
      <c r="Z669" s="95"/>
    </row>
    <row r="670" ht="15.75" hidden="1" customHeight="1">
      <c r="A670" s="90"/>
      <c r="B670" s="102"/>
      <c r="C670" s="90"/>
      <c r="D670" s="91"/>
      <c r="E670" s="92" t="str">
        <f t="shared" si="2"/>
        <v/>
      </c>
      <c r="F670" s="93"/>
      <c r="G670" s="93"/>
      <c r="H670" s="91">
        <f t="shared" ref="H670:I670" si="602">+N($E670)*N(F670)</f>
        <v>0</v>
      </c>
      <c r="I670" s="91">
        <f t="shared" si="602"/>
        <v>0</v>
      </c>
      <c r="J670" s="91">
        <f t="shared" si="4"/>
        <v>0</v>
      </c>
      <c r="K670" s="93"/>
      <c r="L670" s="94"/>
      <c r="M670" s="95"/>
      <c r="N670" s="95"/>
      <c r="O670" s="95"/>
      <c r="P670" s="95"/>
      <c r="Q670" s="95"/>
      <c r="R670" s="95"/>
      <c r="S670" s="95"/>
      <c r="T670" s="95"/>
      <c r="U670" s="95"/>
      <c r="V670" s="95"/>
      <c r="W670" s="95"/>
      <c r="X670" s="95"/>
      <c r="Y670" s="95"/>
      <c r="Z670" s="95"/>
    </row>
    <row r="671" ht="15.75" hidden="1" customHeight="1">
      <c r="A671" s="90"/>
      <c r="B671" s="102" t="s">
        <v>770</v>
      </c>
      <c r="C671" s="90"/>
      <c r="D671" s="91"/>
      <c r="E671" s="92" t="str">
        <f t="shared" si="2"/>
        <v/>
      </c>
      <c r="F671" s="93"/>
      <c r="G671" s="93"/>
      <c r="H671" s="91">
        <f t="shared" ref="H671:I671" si="603">+N($E671)*N(F671)</f>
        <v>0</v>
      </c>
      <c r="I671" s="91">
        <f t="shared" si="603"/>
        <v>0</v>
      </c>
      <c r="J671" s="91">
        <f t="shared" si="4"/>
        <v>0</v>
      </c>
      <c r="K671" s="93"/>
      <c r="L671" s="94"/>
      <c r="M671" s="95"/>
      <c r="N671" s="95"/>
      <c r="O671" s="95"/>
      <c r="P671" s="95"/>
      <c r="Q671" s="95"/>
      <c r="R671" s="95"/>
      <c r="S671" s="95"/>
      <c r="T671" s="95"/>
      <c r="U671" s="95"/>
      <c r="V671" s="95"/>
      <c r="W671" s="95"/>
      <c r="X671" s="95"/>
      <c r="Y671" s="95"/>
      <c r="Z671" s="95"/>
    </row>
    <row r="672" ht="15.75" hidden="1" customHeight="1">
      <c r="A672" s="90"/>
      <c r="B672" s="102" t="s">
        <v>771</v>
      </c>
      <c r="C672" s="90"/>
      <c r="D672" s="91"/>
      <c r="E672" s="92" t="str">
        <f t="shared" si="2"/>
        <v/>
      </c>
      <c r="F672" s="93"/>
      <c r="G672" s="93"/>
      <c r="H672" s="91">
        <f t="shared" ref="H672:I672" si="604">+N($E672)*N(F672)</f>
        <v>0</v>
      </c>
      <c r="I672" s="91">
        <f t="shared" si="604"/>
        <v>0</v>
      </c>
      <c r="J672" s="91">
        <f t="shared" si="4"/>
        <v>0</v>
      </c>
      <c r="K672" s="93"/>
      <c r="L672" s="94"/>
      <c r="M672" s="95"/>
      <c r="N672" s="95"/>
      <c r="O672" s="95"/>
      <c r="P672" s="95"/>
      <c r="Q672" s="95"/>
      <c r="R672" s="95"/>
      <c r="S672" s="95"/>
      <c r="T672" s="95"/>
      <c r="U672" s="95"/>
      <c r="V672" s="95"/>
      <c r="W672" s="95"/>
      <c r="X672" s="95"/>
      <c r="Y672" s="95"/>
      <c r="Z672" s="95"/>
    </row>
    <row r="673" ht="15.75" hidden="1" customHeight="1">
      <c r="A673" s="90"/>
      <c r="B673" s="102" t="s">
        <v>772</v>
      </c>
      <c r="C673" s="90"/>
      <c r="D673" s="91"/>
      <c r="E673" s="92" t="str">
        <f t="shared" si="2"/>
        <v/>
      </c>
      <c r="F673" s="93"/>
      <c r="G673" s="93"/>
      <c r="H673" s="91">
        <f t="shared" ref="H673:I673" si="605">+N($E673)*N(F673)</f>
        <v>0</v>
      </c>
      <c r="I673" s="91">
        <f t="shared" si="605"/>
        <v>0</v>
      </c>
      <c r="J673" s="91">
        <f t="shared" si="4"/>
        <v>0</v>
      </c>
      <c r="K673" s="93"/>
      <c r="L673" s="94"/>
      <c r="M673" s="95"/>
      <c r="N673" s="95"/>
      <c r="O673" s="95"/>
      <c r="P673" s="95"/>
      <c r="Q673" s="95"/>
      <c r="R673" s="95"/>
      <c r="S673" s="95"/>
      <c r="T673" s="95"/>
      <c r="U673" s="95"/>
      <c r="V673" s="95"/>
      <c r="W673" s="95"/>
      <c r="X673" s="95"/>
      <c r="Y673" s="95"/>
      <c r="Z673" s="95"/>
    </row>
    <row r="674" ht="15.75" hidden="1" customHeight="1">
      <c r="A674" s="90"/>
      <c r="B674" s="102" t="s">
        <v>773</v>
      </c>
      <c r="C674" s="90"/>
      <c r="D674" s="91"/>
      <c r="E674" s="92" t="str">
        <f t="shared" si="2"/>
        <v/>
      </c>
      <c r="F674" s="93"/>
      <c r="G674" s="93"/>
      <c r="H674" s="91">
        <f t="shared" ref="H674:I674" si="606">+N($E674)*N(F674)</f>
        <v>0</v>
      </c>
      <c r="I674" s="91">
        <f t="shared" si="606"/>
        <v>0</v>
      </c>
      <c r="J674" s="91">
        <f t="shared" si="4"/>
        <v>0</v>
      </c>
      <c r="K674" s="93"/>
      <c r="L674" s="94"/>
      <c r="M674" s="95"/>
      <c r="N674" s="95"/>
      <c r="O674" s="95"/>
      <c r="P674" s="95"/>
      <c r="Q674" s="95"/>
      <c r="R674" s="95"/>
      <c r="S674" s="95"/>
      <c r="T674" s="95"/>
      <c r="U674" s="95"/>
      <c r="V674" s="95"/>
      <c r="W674" s="95"/>
      <c r="X674" s="95"/>
      <c r="Y674" s="95"/>
      <c r="Z674" s="95"/>
    </row>
    <row r="675" ht="15.75" hidden="1" customHeight="1">
      <c r="A675" s="90"/>
      <c r="B675" s="102"/>
      <c r="C675" s="90"/>
      <c r="D675" s="91"/>
      <c r="E675" s="92" t="str">
        <f t="shared" si="2"/>
        <v/>
      </c>
      <c r="F675" s="93"/>
      <c r="G675" s="93"/>
      <c r="H675" s="91">
        <f t="shared" ref="H675:I675" si="607">+N($E675)*N(F675)</f>
        <v>0</v>
      </c>
      <c r="I675" s="91">
        <f t="shared" si="607"/>
        <v>0</v>
      </c>
      <c r="J675" s="91">
        <f t="shared" si="4"/>
        <v>0</v>
      </c>
      <c r="K675" s="93"/>
      <c r="L675" s="94"/>
      <c r="M675" s="95"/>
      <c r="N675" s="95"/>
      <c r="O675" s="95"/>
      <c r="P675" s="95"/>
      <c r="Q675" s="95"/>
      <c r="R675" s="95"/>
      <c r="S675" s="95"/>
      <c r="T675" s="95"/>
      <c r="U675" s="95"/>
      <c r="V675" s="95"/>
      <c r="W675" s="95"/>
      <c r="X675" s="95"/>
      <c r="Y675" s="95"/>
      <c r="Z675" s="95"/>
    </row>
    <row r="676" ht="15.75" hidden="1" customHeight="1">
      <c r="A676" s="90"/>
      <c r="B676" s="102" t="s">
        <v>774</v>
      </c>
      <c r="C676" s="90"/>
      <c r="D676" s="91"/>
      <c r="E676" s="92" t="str">
        <f t="shared" si="2"/>
        <v/>
      </c>
      <c r="F676" s="93"/>
      <c r="G676" s="93"/>
      <c r="H676" s="91">
        <f t="shared" ref="H676:I676" si="608">+N($E676)*N(F676)</f>
        <v>0</v>
      </c>
      <c r="I676" s="91">
        <f t="shared" si="608"/>
        <v>0</v>
      </c>
      <c r="J676" s="91">
        <f t="shared" si="4"/>
        <v>0</v>
      </c>
      <c r="K676" s="93"/>
      <c r="L676" s="94"/>
      <c r="M676" s="95"/>
      <c r="N676" s="95"/>
      <c r="O676" s="95"/>
      <c r="P676" s="95"/>
      <c r="Q676" s="95"/>
      <c r="R676" s="95"/>
      <c r="S676" s="95"/>
      <c r="T676" s="95"/>
      <c r="U676" s="95"/>
      <c r="V676" s="95"/>
      <c r="W676" s="95"/>
      <c r="X676" s="95"/>
      <c r="Y676" s="95"/>
      <c r="Z676" s="95"/>
    </row>
    <row r="677" ht="15.75" hidden="1" customHeight="1">
      <c r="A677" s="90"/>
      <c r="B677" s="102" t="s">
        <v>775</v>
      </c>
      <c r="C677" s="90"/>
      <c r="D677" s="91"/>
      <c r="E677" s="92" t="str">
        <f t="shared" si="2"/>
        <v/>
      </c>
      <c r="F677" s="93"/>
      <c r="G677" s="93"/>
      <c r="H677" s="91">
        <f t="shared" ref="H677:I677" si="609">+N($E677)*N(F677)</f>
        <v>0</v>
      </c>
      <c r="I677" s="91">
        <f t="shared" si="609"/>
        <v>0</v>
      </c>
      <c r="J677" s="91">
        <f t="shared" si="4"/>
        <v>0</v>
      </c>
      <c r="K677" s="93"/>
      <c r="L677" s="94"/>
      <c r="M677" s="95"/>
      <c r="N677" s="95"/>
      <c r="O677" s="95"/>
      <c r="P677" s="95"/>
      <c r="Q677" s="95"/>
      <c r="R677" s="95"/>
      <c r="S677" s="95"/>
      <c r="T677" s="95"/>
      <c r="U677" s="95"/>
      <c r="V677" s="95"/>
      <c r="W677" s="95"/>
      <c r="X677" s="95"/>
      <c r="Y677" s="95"/>
      <c r="Z677" s="95"/>
    </row>
    <row r="678" ht="15.75" hidden="1" customHeight="1">
      <c r="A678" s="90"/>
      <c r="B678" s="102" t="s">
        <v>776</v>
      </c>
      <c r="C678" s="90"/>
      <c r="D678" s="91"/>
      <c r="E678" s="92" t="str">
        <f t="shared" si="2"/>
        <v/>
      </c>
      <c r="F678" s="93"/>
      <c r="G678" s="93"/>
      <c r="H678" s="91">
        <f t="shared" ref="H678:I678" si="610">+N($E678)*N(F678)</f>
        <v>0</v>
      </c>
      <c r="I678" s="91">
        <f t="shared" si="610"/>
        <v>0</v>
      </c>
      <c r="J678" s="91">
        <f t="shared" si="4"/>
        <v>0</v>
      </c>
      <c r="K678" s="93"/>
      <c r="L678" s="94"/>
      <c r="M678" s="95"/>
      <c r="N678" s="95"/>
      <c r="O678" s="95"/>
      <c r="P678" s="95"/>
      <c r="Q678" s="95"/>
      <c r="R678" s="95"/>
      <c r="S678" s="95"/>
      <c r="T678" s="95"/>
      <c r="U678" s="95"/>
      <c r="V678" s="95"/>
      <c r="W678" s="95"/>
      <c r="X678" s="95"/>
      <c r="Y678" s="95"/>
      <c r="Z678" s="95"/>
    </row>
    <row r="679" ht="15.75" hidden="1" customHeight="1">
      <c r="A679" s="90"/>
      <c r="B679" s="102"/>
      <c r="C679" s="90"/>
      <c r="D679" s="91"/>
      <c r="E679" s="92" t="str">
        <f t="shared" si="2"/>
        <v/>
      </c>
      <c r="F679" s="93"/>
      <c r="G679" s="93"/>
      <c r="H679" s="91">
        <f t="shared" ref="H679:I679" si="611">+N($E679)*N(F679)</f>
        <v>0</v>
      </c>
      <c r="I679" s="91">
        <f t="shared" si="611"/>
        <v>0</v>
      </c>
      <c r="J679" s="91">
        <f t="shared" si="4"/>
        <v>0</v>
      </c>
      <c r="K679" s="93"/>
      <c r="L679" s="94"/>
      <c r="M679" s="95"/>
      <c r="N679" s="95"/>
      <c r="O679" s="95"/>
      <c r="P679" s="95"/>
      <c r="Q679" s="95"/>
      <c r="R679" s="95"/>
      <c r="S679" s="95"/>
      <c r="T679" s="95"/>
      <c r="U679" s="95"/>
      <c r="V679" s="95"/>
      <c r="W679" s="95"/>
      <c r="X679" s="95"/>
      <c r="Y679" s="95"/>
      <c r="Z679" s="95"/>
    </row>
    <row r="680" ht="15.75" hidden="1" customHeight="1">
      <c r="A680" s="90"/>
      <c r="B680" s="102" t="s">
        <v>777</v>
      </c>
      <c r="C680" s="90"/>
      <c r="D680" s="91"/>
      <c r="E680" s="92" t="str">
        <f t="shared" si="2"/>
        <v/>
      </c>
      <c r="F680" s="93"/>
      <c r="G680" s="93"/>
      <c r="H680" s="91">
        <f t="shared" ref="H680:I680" si="612">+N($E680)*N(F680)</f>
        <v>0</v>
      </c>
      <c r="I680" s="91">
        <f t="shared" si="612"/>
        <v>0</v>
      </c>
      <c r="J680" s="91">
        <f t="shared" si="4"/>
        <v>0</v>
      </c>
      <c r="K680" s="93"/>
      <c r="L680" s="94"/>
      <c r="M680" s="95"/>
      <c r="N680" s="95"/>
      <c r="O680" s="95"/>
      <c r="P680" s="95"/>
      <c r="Q680" s="95"/>
      <c r="R680" s="95"/>
      <c r="S680" s="95"/>
      <c r="T680" s="95"/>
      <c r="U680" s="95"/>
      <c r="V680" s="95"/>
      <c r="W680" s="95"/>
      <c r="X680" s="95"/>
      <c r="Y680" s="95"/>
      <c r="Z680" s="95"/>
    </row>
    <row r="681" ht="15.75" hidden="1" customHeight="1">
      <c r="A681" s="90"/>
      <c r="B681" s="102"/>
      <c r="C681" s="90"/>
      <c r="D681" s="91"/>
      <c r="E681" s="92" t="str">
        <f t="shared" si="2"/>
        <v/>
      </c>
      <c r="F681" s="93"/>
      <c r="G681" s="93"/>
      <c r="H681" s="91">
        <f t="shared" ref="H681:I681" si="613">+N($E681)*N(F681)</f>
        <v>0</v>
      </c>
      <c r="I681" s="91">
        <f t="shared" si="613"/>
        <v>0</v>
      </c>
      <c r="J681" s="91">
        <f t="shared" si="4"/>
        <v>0</v>
      </c>
      <c r="K681" s="93"/>
      <c r="L681" s="94"/>
      <c r="M681" s="95"/>
      <c r="N681" s="95"/>
      <c r="O681" s="95"/>
      <c r="P681" s="95"/>
      <c r="Q681" s="95"/>
      <c r="R681" s="95"/>
      <c r="S681" s="95"/>
      <c r="T681" s="95"/>
      <c r="U681" s="95"/>
      <c r="V681" s="95"/>
      <c r="W681" s="95"/>
      <c r="X681" s="95"/>
      <c r="Y681" s="95"/>
      <c r="Z681" s="95"/>
    </row>
    <row r="682" ht="15.75" hidden="1" customHeight="1">
      <c r="A682" s="90"/>
      <c r="B682" s="102" t="s">
        <v>778</v>
      </c>
      <c r="C682" s="90"/>
      <c r="D682" s="91"/>
      <c r="E682" s="92" t="str">
        <f t="shared" si="2"/>
        <v/>
      </c>
      <c r="F682" s="93"/>
      <c r="G682" s="93"/>
      <c r="H682" s="91">
        <f t="shared" ref="H682:I682" si="614">+N($E682)*N(F682)</f>
        <v>0</v>
      </c>
      <c r="I682" s="91">
        <f t="shared" si="614"/>
        <v>0</v>
      </c>
      <c r="J682" s="91">
        <f t="shared" si="4"/>
        <v>0</v>
      </c>
      <c r="K682" s="93"/>
      <c r="L682" s="94"/>
      <c r="M682" s="95"/>
      <c r="N682" s="95"/>
      <c r="O682" s="95"/>
      <c r="P682" s="95"/>
      <c r="Q682" s="95"/>
      <c r="R682" s="95"/>
      <c r="S682" s="95"/>
      <c r="T682" s="95"/>
      <c r="U682" s="95"/>
      <c r="V682" s="95"/>
      <c r="W682" s="95"/>
      <c r="X682" s="95"/>
      <c r="Y682" s="95"/>
      <c r="Z682" s="95"/>
    </row>
    <row r="683" ht="15.75" hidden="1" customHeight="1">
      <c r="A683" s="90"/>
      <c r="B683" s="102"/>
      <c r="C683" s="90"/>
      <c r="D683" s="91"/>
      <c r="E683" s="92" t="str">
        <f t="shared" si="2"/>
        <v/>
      </c>
      <c r="F683" s="93"/>
      <c r="G683" s="93"/>
      <c r="H683" s="91">
        <f t="shared" ref="H683:I683" si="615">+N($E683)*N(F683)</f>
        <v>0</v>
      </c>
      <c r="I683" s="91">
        <f t="shared" si="615"/>
        <v>0</v>
      </c>
      <c r="J683" s="91">
        <f t="shared" si="4"/>
        <v>0</v>
      </c>
      <c r="K683" s="93"/>
      <c r="L683" s="94"/>
      <c r="M683" s="95"/>
      <c r="N683" s="95"/>
      <c r="O683" s="95"/>
      <c r="P683" s="95"/>
      <c r="Q683" s="95"/>
      <c r="R683" s="95"/>
      <c r="S683" s="95"/>
      <c r="T683" s="95"/>
      <c r="U683" s="95"/>
      <c r="V683" s="95"/>
      <c r="W683" s="95"/>
      <c r="X683" s="95"/>
      <c r="Y683" s="95"/>
      <c r="Z683" s="95"/>
    </row>
    <row r="684" ht="15.75" hidden="1" customHeight="1">
      <c r="A684" s="103" t="s">
        <v>103</v>
      </c>
      <c r="B684" s="88" t="s">
        <v>779</v>
      </c>
      <c r="C684" s="90"/>
      <c r="D684" s="91"/>
      <c r="E684" s="92" t="str">
        <f t="shared" si="2"/>
        <v/>
      </c>
      <c r="F684" s="93"/>
      <c r="G684" s="93"/>
      <c r="H684" s="91">
        <f t="shared" ref="H684:I684" si="616">+N($E684)*N(F684)</f>
        <v>0</v>
      </c>
      <c r="I684" s="91">
        <f t="shared" si="616"/>
        <v>0</v>
      </c>
      <c r="J684" s="91">
        <f t="shared" si="4"/>
        <v>0</v>
      </c>
      <c r="K684" s="93"/>
      <c r="L684" s="94"/>
      <c r="M684" s="95"/>
      <c r="N684" s="95"/>
      <c r="O684" s="95"/>
      <c r="P684" s="95"/>
      <c r="Q684" s="95"/>
      <c r="R684" s="95"/>
      <c r="S684" s="95"/>
      <c r="T684" s="95"/>
      <c r="U684" s="95"/>
      <c r="V684" s="95"/>
      <c r="W684" s="95"/>
      <c r="X684" s="95"/>
      <c r="Y684" s="95"/>
      <c r="Z684" s="95"/>
    </row>
    <row r="685" ht="15.75" hidden="1" customHeight="1">
      <c r="A685" s="90"/>
      <c r="B685" s="102"/>
      <c r="C685" s="90"/>
      <c r="D685" s="91"/>
      <c r="E685" s="92" t="str">
        <f t="shared" si="2"/>
        <v/>
      </c>
      <c r="F685" s="93"/>
      <c r="G685" s="93"/>
      <c r="H685" s="91">
        <f t="shared" ref="H685:I685" si="617">+N($E685)*N(F685)</f>
        <v>0</v>
      </c>
      <c r="I685" s="91">
        <f t="shared" si="617"/>
        <v>0</v>
      </c>
      <c r="J685" s="91">
        <f t="shared" si="4"/>
        <v>0</v>
      </c>
      <c r="K685" s="93"/>
      <c r="L685" s="94"/>
      <c r="M685" s="95"/>
      <c r="N685" s="95"/>
      <c r="O685" s="95"/>
      <c r="P685" s="95"/>
      <c r="Q685" s="95"/>
      <c r="R685" s="95"/>
      <c r="S685" s="95"/>
      <c r="T685" s="95"/>
      <c r="U685" s="95"/>
      <c r="V685" s="95"/>
      <c r="W685" s="95"/>
      <c r="X685" s="95"/>
      <c r="Y685" s="95"/>
      <c r="Z685" s="95"/>
    </row>
    <row r="686" ht="15.75" hidden="1" customHeight="1">
      <c r="A686" s="90">
        <v>6.1</v>
      </c>
      <c r="B686" s="102" t="s">
        <v>780</v>
      </c>
      <c r="C686" s="90" t="s">
        <v>556</v>
      </c>
      <c r="D686" s="91" t="s">
        <v>506</v>
      </c>
      <c r="E686" s="92" t="str">
        <f t="shared" si="2"/>
        <v>RO</v>
      </c>
      <c r="F686" s="93"/>
      <c r="G686" s="93"/>
      <c r="H686" s="91">
        <f t="shared" ref="H686:I686" si="618">+N($E686)*N(F686)</f>
        <v>0</v>
      </c>
      <c r="I686" s="91">
        <f t="shared" si="618"/>
        <v>0</v>
      </c>
      <c r="J686" s="91">
        <f t="shared" si="4"/>
        <v>0</v>
      </c>
      <c r="K686" s="93"/>
      <c r="L686" s="94"/>
      <c r="M686" s="95"/>
      <c r="N686" s="95"/>
      <c r="O686" s="95"/>
      <c r="P686" s="95"/>
      <c r="Q686" s="95"/>
      <c r="R686" s="95"/>
      <c r="S686" s="95"/>
      <c r="T686" s="95"/>
      <c r="U686" s="95"/>
      <c r="V686" s="95"/>
      <c r="W686" s="95"/>
      <c r="X686" s="95"/>
      <c r="Y686" s="95"/>
      <c r="Z686" s="95"/>
    </row>
    <row r="687" ht="15.75" hidden="1" customHeight="1">
      <c r="A687" s="90"/>
      <c r="B687" s="102"/>
      <c r="C687" s="90"/>
      <c r="D687" s="91"/>
      <c r="E687" s="92" t="str">
        <f t="shared" si="2"/>
        <v/>
      </c>
      <c r="F687" s="93"/>
      <c r="G687" s="93"/>
      <c r="H687" s="91">
        <f t="shared" ref="H687:I687" si="619">+N($E687)*N(F687)</f>
        <v>0</v>
      </c>
      <c r="I687" s="91">
        <f t="shared" si="619"/>
        <v>0</v>
      </c>
      <c r="J687" s="91">
        <f t="shared" si="4"/>
        <v>0</v>
      </c>
      <c r="K687" s="93"/>
      <c r="L687" s="94"/>
      <c r="M687" s="95"/>
      <c r="N687" s="95"/>
      <c r="O687" s="95"/>
      <c r="P687" s="95"/>
      <c r="Q687" s="95"/>
      <c r="R687" s="95"/>
      <c r="S687" s="95"/>
      <c r="T687" s="95"/>
      <c r="U687" s="95"/>
      <c r="V687" s="95"/>
      <c r="W687" s="95"/>
      <c r="X687" s="95"/>
      <c r="Y687" s="95"/>
      <c r="Z687" s="95"/>
    </row>
    <row r="688" ht="15.75" hidden="1" customHeight="1">
      <c r="A688" s="90">
        <f>A686+0.1</f>
        <v>6.2</v>
      </c>
      <c r="B688" s="102" t="s">
        <v>781</v>
      </c>
      <c r="C688" s="90" t="s">
        <v>556</v>
      </c>
      <c r="D688" s="91" t="s">
        <v>506</v>
      </c>
      <c r="E688" s="92" t="str">
        <f t="shared" si="2"/>
        <v>RO</v>
      </c>
      <c r="F688" s="93"/>
      <c r="G688" s="93"/>
      <c r="H688" s="91">
        <f t="shared" ref="H688:I688" si="620">+N($E688)*N(F688)</f>
        <v>0</v>
      </c>
      <c r="I688" s="91">
        <f t="shared" si="620"/>
        <v>0</v>
      </c>
      <c r="J688" s="91">
        <f t="shared" si="4"/>
        <v>0</v>
      </c>
      <c r="K688" s="93"/>
      <c r="L688" s="94"/>
      <c r="M688" s="95"/>
      <c r="N688" s="95"/>
      <c r="O688" s="95"/>
      <c r="P688" s="95"/>
      <c r="Q688" s="95"/>
      <c r="R688" s="95"/>
      <c r="S688" s="95"/>
      <c r="T688" s="95"/>
      <c r="U688" s="95"/>
      <c r="V688" s="95"/>
      <c r="W688" s="95"/>
      <c r="X688" s="95"/>
      <c r="Y688" s="95"/>
      <c r="Z688" s="95"/>
    </row>
    <row r="689" ht="15.75" hidden="1" customHeight="1">
      <c r="A689" s="90"/>
      <c r="B689" s="102"/>
      <c r="C689" s="90"/>
      <c r="D689" s="91"/>
      <c r="E689" s="92" t="str">
        <f t="shared" si="2"/>
        <v/>
      </c>
      <c r="F689" s="93"/>
      <c r="G689" s="93"/>
      <c r="H689" s="91">
        <f t="shared" ref="H689:I689" si="621">+N($E689)*N(F689)</f>
        <v>0</v>
      </c>
      <c r="I689" s="91">
        <f t="shared" si="621"/>
        <v>0</v>
      </c>
      <c r="J689" s="91">
        <f t="shared" si="4"/>
        <v>0</v>
      </c>
      <c r="K689" s="93"/>
      <c r="L689" s="94"/>
      <c r="M689" s="95"/>
      <c r="N689" s="95"/>
      <c r="O689" s="95"/>
      <c r="P689" s="95"/>
      <c r="Q689" s="95"/>
      <c r="R689" s="95"/>
      <c r="S689" s="95"/>
      <c r="T689" s="95"/>
      <c r="U689" s="95"/>
      <c r="V689" s="95"/>
      <c r="W689" s="95"/>
      <c r="X689" s="95"/>
      <c r="Y689" s="95"/>
      <c r="Z689" s="95"/>
    </row>
    <row r="690" ht="15.75" hidden="1" customHeight="1">
      <c r="A690" s="90">
        <f>A688+0.1</f>
        <v>6.3</v>
      </c>
      <c r="B690" s="102" t="s">
        <v>782</v>
      </c>
      <c r="C690" s="90" t="s">
        <v>556</v>
      </c>
      <c r="D690" s="91" t="s">
        <v>506</v>
      </c>
      <c r="E690" s="92" t="str">
        <f t="shared" si="2"/>
        <v>RO</v>
      </c>
      <c r="F690" s="93"/>
      <c r="G690" s="93"/>
      <c r="H690" s="91">
        <f t="shared" ref="H690:I690" si="622">+N($E690)*N(F690)</f>
        <v>0</v>
      </c>
      <c r="I690" s="91">
        <f t="shared" si="622"/>
        <v>0</v>
      </c>
      <c r="J690" s="91">
        <f t="shared" si="4"/>
        <v>0</v>
      </c>
      <c r="K690" s="93"/>
      <c r="L690" s="94"/>
      <c r="M690" s="95"/>
      <c r="N690" s="95"/>
      <c r="O690" s="95"/>
      <c r="P690" s="95"/>
      <c r="Q690" s="95"/>
      <c r="R690" s="95"/>
      <c r="S690" s="95"/>
      <c r="T690" s="95"/>
      <c r="U690" s="95"/>
      <c r="V690" s="95"/>
      <c r="W690" s="95"/>
      <c r="X690" s="95"/>
      <c r="Y690" s="95"/>
      <c r="Z690" s="95"/>
    </row>
    <row r="691" ht="15.75" hidden="1" customHeight="1">
      <c r="A691" s="90"/>
      <c r="B691" s="102"/>
      <c r="C691" s="90"/>
      <c r="D691" s="91"/>
      <c r="E691" s="92" t="str">
        <f t="shared" si="2"/>
        <v/>
      </c>
      <c r="F691" s="93"/>
      <c r="G691" s="93"/>
      <c r="H691" s="91">
        <f t="shared" ref="H691:I691" si="623">+N($E691)*N(F691)</f>
        <v>0</v>
      </c>
      <c r="I691" s="91">
        <f t="shared" si="623"/>
        <v>0</v>
      </c>
      <c r="J691" s="91">
        <f t="shared" si="4"/>
        <v>0</v>
      </c>
      <c r="K691" s="93"/>
      <c r="L691" s="94"/>
      <c r="M691" s="95"/>
      <c r="N691" s="95"/>
      <c r="O691" s="95"/>
      <c r="P691" s="95"/>
      <c r="Q691" s="95"/>
      <c r="R691" s="95"/>
      <c r="S691" s="95"/>
      <c r="T691" s="95"/>
      <c r="U691" s="95"/>
      <c r="V691" s="95"/>
      <c r="W691" s="95"/>
      <c r="X691" s="95"/>
      <c r="Y691" s="95"/>
      <c r="Z691" s="95"/>
    </row>
    <row r="692" ht="15.75" hidden="1" customHeight="1">
      <c r="A692" s="90">
        <f>A690+0.1</f>
        <v>6.4</v>
      </c>
      <c r="B692" s="102" t="s">
        <v>783</v>
      </c>
      <c r="C692" s="90" t="s">
        <v>556</v>
      </c>
      <c r="D692" s="91" t="s">
        <v>506</v>
      </c>
      <c r="E692" s="92" t="str">
        <f t="shared" si="2"/>
        <v>RO</v>
      </c>
      <c r="F692" s="93"/>
      <c r="G692" s="93"/>
      <c r="H692" s="91">
        <f t="shared" ref="H692:I692" si="624">+N($E692)*N(F692)</f>
        <v>0</v>
      </c>
      <c r="I692" s="91">
        <f t="shared" si="624"/>
        <v>0</v>
      </c>
      <c r="J692" s="91">
        <f t="shared" si="4"/>
        <v>0</v>
      </c>
      <c r="K692" s="93"/>
      <c r="L692" s="94"/>
      <c r="M692" s="95"/>
      <c r="N692" s="95"/>
      <c r="O692" s="95"/>
      <c r="P692" s="95"/>
      <c r="Q692" s="95"/>
      <c r="R692" s="95"/>
      <c r="S692" s="95"/>
      <c r="T692" s="95"/>
      <c r="U692" s="95"/>
      <c r="V692" s="95"/>
      <c r="W692" s="95"/>
      <c r="X692" s="95"/>
      <c r="Y692" s="95"/>
      <c r="Z692" s="95"/>
    </row>
    <row r="693" ht="15.75" hidden="1" customHeight="1">
      <c r="A693" s="90"/>
      <c r="B693" s="102"/>
      <c r="C693" s="90"/>
      <c r="D693" s="91"/>
      <c r="E693" s="92" t="str">
        <f t="shared" si="2"/>
        <v/>
      </c>
      <c r="F693" s="93"/>
      <c r="G693" s="93"/>
      <c r="H693" s="91">
        <f t="shared" ref="H693:I693" si="625">+N($E693)*N(F693)</f>
        <v>0</v>
      </c>
      <c r="I693" s="91">
        <f t="shared" si="625"/>
        <v>0</v>
      </c>
      <c r="J693" s="91">
        <f t="shared" si="4"/>
        <v>0</v>
      </c>
      <c r="K693" s="93"/>
      <c r="L693" s="94"/>
      <c r="M693" s="95"/>
      <c r="N693" s="95"/>
      <c r="O693" s="95"/>
      <c r="P693" s="95"/>
      <c r="Q693" s="95"/>
      <c r="R693" s="95"/>
      <c r="S693" s="95"/>
      <c r="T693" s="95"/>
      <c r="U693" s="95"/>
      <c r="V693" s="95"/>
      <c r="W693" s="95"/>
      <c r="X693" s="95"/>
      <c r="Y693" s="95"/>
      <c r="Z693" s="95"/>
    </row>
    <row r="694" ht="15.75" customHeight="1">
      <c r="A694" s="90">
        <f>A692+0.1</f>
        <v>6.5</v>
      </c>
      <c r="B694" s="102" t="s">
        <v>784</v>
      </c>
      <c r="C694" s="90" t="s">
        <v>556</v>
      </c>
      <c r="D694" s="90">
        <v>170.0</v>
      </c>
      <c r="E694" s="92">
        <f t="shared" si="2"/>
        <v>170</v>
      </c>
      <c r="F694" s="105">
        <v>283.0</v>
      </c>
      <c r="G694" s="105">
        <v>63.0</v>
      </c>
      <c r="H694" s="91">
        <f t="shared" ref="H694:I694" si="626">+N($E694)*N(F694)</f>
        <v>48110</v>
      </c>
      <c r="I694" s="91">
        <f t="shared" si="626"/>
        <v>10710</v>
      </c>
      <c r="J694" s="91">
        <f t="shared" si="4"/>
        <v>58820</v>
      </c>
      <c r="K694" s="93"/>
      <c r="L694" s="106"/>
      <c r="M694" s="95"/>
      <c r="N694" s="95"/>
      <c r="O694" s="95"/>
      <c r="P694" s="95"/>
      <c r="Q694" s="95"/>
      <c r="R694" s="95"/>
      <c r="S694" s="95"/>
      <c r="T694" s="95"/>
      <c r="U694" s="95"/>
      <c r="V694" s="95"/>
      <c r="W694" s="95"/>
      <c r="X694" s="95"/>
      <c r="Y694" s="95"/>
      <c r="Z694" s="95"/>
    </row>
    <row r="695" ht="15.75" hidden="1" customHeight="1">
      <c r="A695" s="90"/>
      <c r="B695" s="102"/>
      <c r="C695" s="90"/>
      <c r="D695" s="90"/>
      <c r="E695" s="92" t="str">
        <f t="shared" si="2"/>
        <v/>
      </c>
      <c r="F695" s="117"/>
      <c r="G695" s="117"/>
      <c r="H695" s="91">
        <f t="shared" ref="H695:I695" si="627">+N($E695)*N(F695)</f>
        <v>0</v>
      </c>
      <c r="I695" s="91">
        <f t="shared" si="627"/>
        <v>0</v>
      </c>
      <c r="J695" s="91">
        <f t="shared" si="4"/>
        <v>0</v>
      </c>
      <c r="K695" s="93"/>
      <c r="L695" s="94"/>
      <c r="M695" s="95"/>
      <c r="N695" s="95"/>
      <c r="O695" s="95"/>
      <c r="P695" s="95"/>
      <c r="Q695" s="95"/>
      <c r="R695" s="95"/>
      <c r="S695" s="95"/>
      <c r="T695" s="95"/>
      <c r="U695" s="95"/>
      <c r="V695" s="95"/>
      <c r="W695" s="95"/>
      <c r="X695" s="95"/>
      <c r="Y695" s="95"/>
      <c r="Z695" s="95"/>
    </row>
    <row r="696" ht="15.75" customHeight="1">
      <c r="A696" s="90">
        <f>A694+0.1</f>
        <v>6.6</v>
      </c>
      <c r="B696" s="102" t="s">
        <v>785</v>
      </c>
      <c r="C696" s="90" t="s">
        <v>556</v>
      </c>
      <c r="D696" s="90">
        <v>170.0</v>
      </c>
      <c r="E696" s="92">
        <f t="shared" si="2"/>
        <v>170</v>
      </c>
      <c r="F696" s="105">
        <v>458.0</v>
      </c>
      <c r="G696" s="105">
        <v>98.0</v>
      </c>
      <c r="H696" s="91">
        <f t="shared" ref="H696:I696" si="628">+N($E696)*N(F696)</f>
        <v>77860</v>
      </c>
      <c r="I696" s="91">
        <f t="shared" si="628"/>
        <v>16660</v>
      </c>
      <c r="J696" s="91">
        <f t="shared" si="4"/>
        <v>94520</v>
      </c>
      <c r="K696" s="93"/>
      <c r="L696" s="106"/>
      <c r="M696" s="95"/>
      <c r="N696" s="95"/>
      <c r="O696" s="95"/>
      <c r="P696" s="95"/>
      <c r="Q696" s="95"/>
      <c r="R696" s="95"/>
      <c r="S696" s="95"/>
      <c r="T696" s="95"/>
      <c r="U696" s="95"/>
      <c r="V696" s="95"/>
      <c r="W696" s="95"/>
      <c r="X696" s="95"/>
      <c r="Y696" s="95"/>
      <c r="Z696" s="95"/>
    </row>
    <row r="697" ht="15.75" hidden="1" customHeight="1">
      <c r="A697" s="90"/>
      <c r="B697" s="102"/>
      <c r="C697" s="90"/>
      <c r="D697" s="90"/>
      <c r="E697" s="92" t="str">
        <f t="shared" si="2"/>
        <v/>
      </c>
      <c r="F697" s="117"/>
      <c r="G697" s="117"/>
      <c r="H697" s="91">
        <f t="shared" ref="H697:I697" si="629">+N($E697)*N(F697)</f>
        <v>0</v>
      </c>
      <c r="I697" s="91">
        <f t="shared" si="629"/>
        <v>0</v>
      </c>
      <c r="J697" s="91">
        <f t="shared" si="4"/>
        <v>0</v>
      </c>
      <c r="K697" s="93"/>
      <c r="L697" s="94"/>
      <c r="M697" s="95"/>
      <c r="N697" s="95"/>
      <c r="O697" s="95"/>
      <c r="P697" s="95"/>
      <c r="Q697" s="95"/>
      <c r="R697" s="95"/>
      <c r="S697" s="95"/>
      <c r="T697" s="95"/>
      <c r="U697" s="95"/>
      <c r="V697" s="95"/>
      <c r="W697" s="95"/>
      <c r="X697" s="95"/>
      <c r="Y697" s="95"/>
      <c r="Z697" s="95"/>
    </row>
    <row r="698" ht="15.75" customHeight="1">
      <c r="A698" s="90">
        <f>A696+0.1</f>
        <v>6.7</v>
      </c>
      <c r="B698" s="102" t="s">
        <v>786</v>
      </c>
      <c r="C698" s="90" t="s">
        <v>556</v>
      </c>
      <c r="D698" s="90">
        <v>25.0</v>
      </c>
      <c r="E698" s="92">
        <f t="shared" si="2"/>
        <v>25</v>
      </c>
      <c r="F698" s="105">
        <v>616.0</v>
      </c>
      <c r="G698" s="105">
        <v>125.0</v>
      </c>
      <c r="H698" s="91">
        <f t="shared" ref="H698:I698" si="630">+N($E698)*N(F698)</f>
        <v>15400</v>
      </c>
      <c r="I698" s="91">
        <f t="shared" si="630"/>
        <v>3125</v>
      </c>
      <c r="J698" s="91">
        <f t="shared" si="4"/>
        <v>18525</v>
      </c>
      <c r="K698" s="93"/>
      <c r="L698" s="106"/>
      <c r="M698" s="95"/>
      <c r="N698" s="95"/>
      <c r="O698" s="95"/>
      <c r="P698" s="95"/>
      <c r="Q698" s="95"/>
      <c r="R698" s="95"/>
      <c r="S698" s="95"/>
      <c r="T698" s="95"/>
      <c r="U698" s="95"/>
      <c r="V698" s="95"/>
      <c r="W698" s="95"/>
      <c r="X698" s="95"/>
      <c r="Y698" s="95"/>
      <c r="Z698" s="95"/>
    </row>
    <row r="699" ht="15.75" hidden="1" customHeight="1">
      <c r="A699" s="90"/>
      <c r="B699" s="102"/>
      <c r="C699" s="90"/>
      <c r="D699" s="90"/>
      <c r="E699" s="92" t="str">
        <f t="shared" si="2"/>
        <v/>
      </c>
      <c r="F699" s="117"/>
      <c r="G699" s="117"/>
      <c r="H699" s="91">
        <f t="shared" ref="H699:I699" si="631">+N($E699)*N(F699)</f>
        <v>0</v>
      </c>
      <c r="I699" s="91">
        <f t="shared" si="631"/>
        <v>0</v>
      </c>
      <c r="J699" s="91">
        <f t="shared" si="4"/>
        <v>0</v>
      </c>
      <c r="K699" s="93"/>
      <c r="L699" s="94"/>
      <c r="M699" s="95"/>
      <c r="N699" s="95"/>
      <c r="O699" s="95"/>
      <c r="P699" s="95"/>
      <c r="Q699" s="95"/>
      <c r="R699" s="95"/>
      <c r="S699" s="95"/>
      <c r="T699" s="95"/>
      <c r="U699" s="95"/>
      <c r="V699" s="95"/>
      <c r="W699" s="95"/>
      <c r="X699" s="95"/>
      <c r="Y699" s="95"/>
      <c r="Z699" s="95"/>
    </row>
    <row r="700" ht="15.75" customHeight="1">
      <c r="A700" s="90">
        <f>A698+0.1</f>
        <v>6.8</v>
      </c>
      <c r="B700" s="102" t="s">
        <v>787</v>
      </c>
      <c r="C700" s="90" t="s">
        <v>556</v>
      </c>
      <c r="D700" s="90">
        <v>2.0</v>
      </c>
      <c r="E700" s="92">
        <f t="shared" si="2"/>
        <v>2</v>
      </c>
      <c r="F700" s="105">
        <v>845.0</v>
      </c>
      <c r="G700" s="105">
        <v>177.0</v>
      </c>
      <c r="H700" s="91">
        <f t="shared" ref="H700:I700" si="632">+N($E700)*N(F700)</f>
        <v>1690</v>
      </c>
      <c r="I700" s="91">
        <f t="shared" si="632"/>
        <v>354</v>
      </c>
      <c r="J700" s="91">
        <f t="shared" si="4"/>
        <v>2044</v>
      </c>
      <c r="K700" s="93"/>
      <c r="L700" s="106"/>
      <c r="M700" s="95"/>
      <c r="N700" s="95"/>
      <c r="O700" s="95"/>
      <c r="P700" s="95"/>
      <c r="Q700" s="95"/>
      <c r="R700" s="95"/>
      <c r="S700" s="95"/>
      <c r="T700" s="95"/>
      <c r="U700" s="95"/>
      <c r="V700" s="95"/>
      <c r="W700" s="95"/>
      <c r="X700" s="95"/>
      <c r="Y700" s="95"/>
      <c r="Z700" s="95"/>
    </row>
    <row r="701" ht="15.75" hidden="1" customHeight="1">
      <c r="A701" s="90"/>
      <c r="B701" s="102"/>
      <c r="C701" s="90"/>
      <c r="D701" s="91"/>
      <c r="E701" s="92" t="str">
        <f t="shared" si="2"/>
        <v/>
      </c>
      <c r="F701" s="93"/>
      <c r="G701" s="93"/>
      <c r="H701" s="91">
        <f t="shared" ref="H701:I701" si="633">+N($E701)*N(F701)</f>
        <v>0</v>
      </c>
      <c r="I701" s="91">
        <f t="shared" si="633"/>
        <v>0</v>
      </c>
      <c r="J701" s="91">
        <f t="shared" si="4"/>
        <v>0</v>
      </c>
      <c r="K701" s="93"/>
      <c r="L701" s="94"/>
      <c r="M701" s="95"/>
      <c r="N701" s="95"/>
      <c r="O701" s="95"/>
      <c r="P701" s="95"/>
      <c r="Q701" s="95"/>
      <c r="R701" s="95"/>
      <c r="S701" s="95"/>
      <c r="T701" s="95"/>
      <c r="U701" s="95"/>
      <c r="V701" s="95"/>
      <c r="W701" s="95"/>
      <c r="X701" s="95"/>
      <c r="Y701" s="95"/>
      <c r="Z701" s="95"/>
    </row>
    <row r="702" ht="15.75" hidden="1" customHeight="1">
      <c r="A702" s="103" t="s">
        <v>171</v>
      </c>
      <c r="B702" s="88" t="s">
        <v>788</v>
      </c>
      <c r="C702" s="90"/>
      <c r="D702" s="91"/>
      <c r="E702" s="92" t="str">
        <f t="shared" si="2"/>
        <v/>
      </c>
      <c r="F702" s="93"/>
      <c r="G702" s="93"/>
      <c r="H702" s="91">
        <f t="shared" ref="H702:I702" si="634">+N($E702)*N(F702)</f>
        <v>0</v>
      </c>
      <c r="I702" s="91">
        <f t="shared" si="634"/>
        <v>0</v>
      </c>
      <c r="J702" s="91">
        <f t="shared" si="4"/>
        <v>0</v>
      </c>
      <c r="K702" s="93"/>
      <c r="L702" s="94"/>
      <c r="M702" s="95"/>
      <c r="N702" s="95"/>
      <c r="O702" s="95"/>
      <c r="P702" s="95"/>
      <c r="Q702" s="95"/>
      <c r="R702" s="95"/>
      <c r="S702" s="95"/>
      <c r="T702" s="95"/>
      <c r="U702" s="95"/>
      <c r="V702" s="95"/>
      <c r="W702" s="95"/>
      <c r="X702" s="95"/>
      <c r="Y702" s="95"/>
      <c r="Z702" s="95"/>
    </row>
    <row r="703" ht="15.75" hidden="1" customHeight="1">
      <c r="A703" s="90">
        <f>A700+0.1</f>
        <v>6.9</v>
      </c>
      <c r="B703" s="102" t="s">
        <v>789</v>
      </c>
      <c r="C703" s="90" t="s">
        <v>556</v>
      </c>
      <c r="D703" s="91" t="s">
        <v>506</v>
      </c>
      <c r="E703" s="92" t="str">
        <f t="shared" si="2"/>
        <v>RO</v>
      </c>
      <c r="F703" s="93"/>
      <c r="G703" s="93"/>
      <c r="H703" s="91">
        <f t="shared" ref="H703:I703" si="635">+N($E703)*N(F703)</f>
        <v>0</v>
      </c>
      <c r="I703" s="91">
        <f t="shared" si="635"/>
        <v>0</v>
      </c>
      <c r="J703" s="91">
        <f t="shared" si="4"/>
        <v>0</v>
      </c>
      <c r="K703" s="93"/>
      <c r="L703" s="94"/>
      <c r="M703" s="95"/>
      <c r="N703" s="95"/>
      <c r="O703" s="95"/>
      <c r="P703" s="95"/>
      <c r="Q703" s="95"/>
      <c r="R703" s="95"/>
      <c r="S703" s="95"/>
      <c r="T703" s="95"/>
      <c r="U703" s="95"/>
      <c r="V703" s="95"/>
      <c r="W703" s="95"/>
      <c r="X703" s="95"/>
      <c r="Y703" s="95"/>
      <c r="Z703" s="95"/>
    </row>
    <row r="704" ht="15.75" hidden="1" customHeight="1">
      <c r="A704" s="90"/>
      <c r="B704" s="102"/>
      <c r="C704" s="90"/>
      <c r="D704" s="91"/>
      <c r="E704" s="92" t="str">
        <f t="shared" si="2"/>
        <v/>
      </c>
      <c r="F704" s="93"/>
      <c r="G704" s="93"/>
      <c r="H704" s="91">
        <f t="shared" ref="H704:I704" si="636">+N($E704)*N(F704)</f>
        <v>0</v>
      </c>
      <c r="I704" s="91">
        <f t="shared" si="636"/>
        <v>0</v>
      </c>
      <c r="J704" s="91">
        <f t="shared" si="4"/>
        <v>0</v>
      </c>
      <c r="K704" s="93"/>
      <c r="L704" s="94"/>
      <c r="M704" s="95"/>
      <c r="N704" s="95"/>
      <c r="O704" s="95"/>
      <c r="P704" s="95"/>
      <c r="Q704" s="95"/>
      <c r="R704" s="95"/>
      <c r="S704" s="95"/>
      <c r="T704" s="95"/>
      <c r="U704" s="95"/>
      <c r="V704" s="95"/>
      <c r="W704" s="95"/>
      <c r="X704" s="95"/>
      <c r="Y704" s="95"/>
      <c r="Z704" s="95"/>
    </row>
    <row r="705" ht="15.75" hidden="1" customHeight="1">
      <c r="A705" s="108">
        <f>A703-0.8</f>
        <v>6.1</v>
      </c>
      <c r="B705" s="102" t="s">
        <v>781</v>
      </c>
      <c r="C705" s="90" t="s">
        <v>556</v>
      </c>
      <c r="D705" s="91" t="s">
        <v>506</v>
      </c>
      <c r="E705" s="92" t="str">
        <f t="shared" si="2"/>
        <v>RO</v>
      </c>
      <c r="F705" s="93"/>
      <c r="G705" s="93"/>
      <c r="H705" s="91">
        <f t="shared" ref="H705:I705" si="637">+N($E705)*N(F705)</f>
        <v>0</v>
      </c>
      <c r="I705" s="91">
        <f t="shared" si="637"/>
        <v>0</v>
      </c>
      <c r="J705" s="91">
        <f t="shared" si="4"/>
        <v>0</v>
      </c>
      <c r="K705" s="93"/>
      <c r="L705" s="94"/>
      <c r="M705" s="95"/>
      <c r="N705" s="95"/>
      <c r="O705" s="95"/>
      <c r="P705" s="95"/>
      <c r="Q705" s="95"/>
      <c r="R705" s="95"/>
      <c r="S705" s="95"/>
      <c r="T705" s="95"/>
      <c r="U705" s="95"/>
      <c r="V705" s="95"/>
      <c r="W705" s="95"/>
      <c r="X705" s="95"/>
      <c r="Y705" s="95"/>
      <c r="Z705" s="95"/>
    </row>
    <row r="706" ht="15.75" hidden="1" customHeight="1">
      <c r="A706" s="90"/>
      <c r="B706" s="102"/>
      <c r="C706" s="90"/>
      <c r="D706" s="91"/>
      <c r="E706" s="92" t="str">
        <f t="shared" si="2"/>
        <v/>
      </c>
      <c r="F706" s="93"/>
      <c r="G706" s="93"/>
      <c r="H706" s="91">
        <f t="shared" ref="H706:I706" si="638">+N($E706)*N(F706)</f>
        <v>0</v>
      </c>
      <c r="I706" s="91">
        <f t="shared" si="638"/>
        <v>0</v>
      </c>
      <c r="J706" s="91">
        <f t="shared" si="4"/>
        <v>0</v>
      </c>
      <c r="K706" s="93"/>
      <c r="L706" s="94"/>
      <c r="M706" s="95"/>
      <c r="N706" s="95"/>
      <c r="O706" s="95"/>
      <c r="P706" s="95"/>
      <c r="Q706" s="95"/>
      <c r="R706" s="95"/>
      <c r="S706" s="95"/>
      <c r="T706" s="95"/>
      <c r="U706" s="95"/>
      <c r="V706" s="95"/>
      <c r="W706" s="95"/>
      <c r="X706" s="95"/>
      <c r="Y706" s="95"/>
      <c r="Z706" s="95"/>
    </row>
    <row r="707" ht="15.75" hidden="1" customHeight="1">
      <c r="A707" s="108">
        <f>A705+0.01</f>
        <v>6.11</v>
      </c>
      <c r="B707" s="102" t="s">
        <v>782</v>
      </c>
      <c r="C707" s="90" t="s">
        <v>556</v>
      </c>
      <c r="D707" s="91" t="s">
        <v>506</v>
      </c>
      <c r="E707" s="92" t="str">
        <f t="shared" si="2"/>
        <v>RO</v>
      </c>
      <c r="F707" s="93"/>
      <c r="G707" s="93"/>
      <c r="H707" s="91">
        <f t="shared" ref="H707:I707" si="639">+N($E707)*N(F707)</f>
        <v>0</v>
      </c>
      <c r="I707" s="91">
        <f t="shared" si="639"/>
        <v>0</v>
      </c>
      <c r="J707" s="91">
        <f t="shared" si="4"/>
        <v>0</v>
      </c>
      <c r="K707" s="93"/>
      <c r="L707" s="94"/>
      <c r="M707" s="95"/>
      <c r="N707" s="95"/>
      <c r="O707" s="95"/>
      <c r="P707" s="95"/>
      <c r="Q707" s="95"/>
      <c r="R707" s="95"/>
      <c r="S707" s="95"/>
      <c r="T707" s="95"/>
      <c r="U707" s="95"/>
      <c r="V707" s="95"/>
      <c r="W707" s="95"/>
      <c r="X707" s="95"/>
      <c r="Y707" s="95"/>
      <c r="Z707" s="95"/>
    </row>
    <row r="708" ht="15.75" hidden="1" customHeight="1">
      <c r="A708" s="90"/>
      <c r="B708" s="102"/>
      <c r="C708" s="90"/>
      <c r="D708" s="91"/>
      <c r="E708" s="92" t="str">
        <f t="shared" si="2"/>
        <v/>
      </c>
      <c r="F708" s="93"/>
      <c r="G708" s="93"/>
      <c r="H708" s="91">
        <f t="shared" ref="H708:I708" si="640">+N($E708)*N(F708)</f>
        <v>0</v>
      </c>
      <c r="I708" s="91">
        <f t="shared" si="640"/>
        <v>0</v>
      </c>
      <c r="J708" s="91">
        <f t="shared" si="4"/>
        <v>0</v>
      </c>
      <c r="K708" s="93"/>
      <c r="L708" s="94"/>
      <c r="M708" s="95"/>
      <c r="N708" s="95"/>
      <c r="O708" s="95"/>
      <c r="P708" s="95"/>
      <c r="Q708" s="95"/>
      <c r="R708" s="95"/>
      <c r="S708" s="95"/>
      <c r="T708" s="95"/>
      <c r="U708" s="95"/>
      <c r="V708" s="95"/>
      <c r="W708" s="95"/>
      <c r="X708" s="95"/>
      <c r="Y708" s="95"/>
      <c r="Z708" s="95"/>
    </row>
    <row r="709" ht="15.75" hidden="1" customHeight="1">
      <c r="A709" s="108">
        <f>A707+0.01</f>
        <v>6.12</v>
      </c>
      <c r="B709" s="102" t="s">
        <v>790</v>
      </c>
      <c r="C709" s="90" t="s">
        <v>556</v>
      </c>
      <c r="D709" s="91" t="s">
        <v>506</v>
      </c>
      <c r="E709" s="92" t="str">
        <f t="shared" si="2"/>
        <v>RO</v>
      </c>
      <c r="F709" s="93"/>
      <c r="G709" s="93"/>
      <c r="H709" s="91">
        <f t="shared" ref="H709:I709" si="641">+N($E709)*N(F709)</f>
        <v>0</v>
      </c>
      <c r="I709" s="91">
        <f t="shared" si="641"/>
        <v>0</v>
      </c>
      <c r="J709" s="91">
        <f t="shared" si="4"/>
        <v>0</v>
      </c>
      <c r="K709" s="93"/>
      <c r="L709" s="94"/>
      <c r="M709" s="95"/>
      <c r="N709" s="95"/>
      <c r="O709" s="95"/>
      <c r="P709" s="95"/>
      <c r="Q709" s="95"/>
      <c r="R709" s="95"/>
      <c r="S709" s="95"/>
      <c r="T709" s="95"/>
      <c r="U709" s="95"/>
      <c r="V709" s="95"/>
      <c r="W709" s="95"/>
      <c r="X709" s="95"/>
      <c r="Y709" s="95"/>
      <c r="Z709" s="95"/>
    </row>
    <row r="710" ht="15.75" hidden="1" customHeight="1">
      <c r="A710" s="90"/>
      <c r="B710" s="102"/>
      <c r="C710" s="90"/>
      <c r="D710" s="91"/>
      <c r="E710" s="92" t="str">
        <f t="shared" si="2"/>
        <v/>
      </c>
      <c r="F710" s="93"/>
      <c r="G710" s="93"/>
      <c r="H710" s="91">
        <f t="shared" ref="H710:I710" si="642">+N($E710)*N(F710)</f>
        <v>0</v>
      </c>
      <c r="I710" s="91">
        <f t="shared" si="642"/>
        <v>0</v>
      </c>
      <c r="J710" s="91">
        <f t="shared" si="4"/>
        <v>0</v>
      </c>
      <c r="K710" s="93"/>
      <c r="L710" s="94"/>
      <c r="M710" s="95"/>
      <c r="N710" s="95"/>
      <c r="O710" s="95"/>
      <c r="P710" s="95"/>
      <c r="Q710" s="95"/>
      <c r="R710" s="95"/>
      <c r="S710" s="95"/>
      <c r="T710" s="95"/>
      <c r="U710" s="95"/>
      <c r="V710" s="95"/>
      <c r="W710" s="95"/>
      <c r="X710" s="95"/>
      <c r="Y710" s="95"/>
      <c r="Z710" s="95"/>
    </row>
    <row r="711" ht="15.75" hidden="1" customHeight="1">
      <c r="A711" s="108">
        <f>A709+0.01</f>
        <v>6.13</v>
      </c>
      <c r="B711" s="102" t="s">
        <v>791</v>
      </c>
      <c r="C711" s="90" t="s">
        <v>556</v>
      </c>
      <c r="D711" s="91" t="s">
        <v>506</v>
      </c>
      <c r="E711" s="92" t="str">
        <f t="shared" si="2"/>
        <v>RO</v>
      </c>
      <c r="F711" s="93"/>
      <c r="G711" s="93"/>
      <c r="H711" s="91">
        <f t="shared" ref="H711:I711" si="643">+N($E711)*N(F711)</f>
        <v>0</v>
      </c>
      <c r="I711" s="91">
        <f t="shared" si="643"/>
        <v>0</v>
      </c>
      <c r="J711" s="91">
        <f t="shared" si="4"/>
        <v>0</v>
      </c>
      <c r="K711" s="93"/>
      <c r="L711" s="94"/>
      <c r="M711" s="95"/>
      <c r="N711" s="95"/>
      <c r="O711" s="95"/>
      <c r="P711" s="95"/>
      <c r="Q711" s="95"/>
      <c r="R711" s="95"/>
      <c r="S711" s="95"/>
      <c r="T711" s="95"/>
      <c r="U711" s="95"/>
      <c r="V711" s="95"/>
      <c r="W711" s="95"/>
      <c r="X711" s="95"/>
      <c r="Y711" s="95"/>
      <c r="Z711" s="95"/>
    </row>
    <row r="712" ht="15.75" hidden="1" customHeight="1">
      <c r="A712" s="90"/>
      <c r="B712" s="102"/>
      <c r="C712" s="90"/>
      <c r="D712" s="91"/>
      <c r="E712" s="92" t="str">
        <f t="shared" si="2"/>
        <v/>
      </c>
      <c r="F712" s="93"/>
      <c r="G712" s="93"/>
      <c r="H712" s="91">
        <f t="shared" ref="H712:I712" si="644">+N($E712)*N(F712)</f>
        <v>0</v>
      </c>
      <c r="I712" s="91">
        <f t="shared" si="644"/>
        <v>0</v>
      </c>
      <c r="J712" s="91">
        <f t="shared" si="4"/>
        <v>0</v>
      </c>
      <c r="K712" s="93"/>
      <c r="L712" s="94"/>
      <c r="M712" s="95"/>
      <c r="N712" s="95"/>
      <c r="O712" s="95"/>
      <c r="P712" s="95"/>
      <c r="Q712" s="95"/>
      <c r="R712" s="95"/>
      <c r="S712" s="95"/>
      <c r="T712" s="95"/>
      <c r="U712" s="95"/>
      <c r="V712" s="95"/>
      <c r="W712" s="95"/>
      <c r="X712" s="95"/>
      <c r="Y712" s="95"/>
      <c r="Z712" s="95"/>
    </row>
    <row r="713" ht="15.75" customHeight="1">
      <c r="A713" s="108">
        <f>A711+0.01</f>
        <v>6.14</v>
      </c>
      <c r="B713" s="102" t="s">
        <v>784</v>
      </c>
      <c r="C713" s="90" t="s">
        <v>556</v>
      </c>
      <c r="D713" s="91">
        <v>65.0</v>
      </c>
      <c r="E713" s="92">
        <f t="shared" si="2"/>
        <v>65</v>
      </c>
      <c r="F713" s="105">
        <v>327.0</v>
      </c>
      <c r="G713" s="105">
        <v>73.0</v>
      </c>
      <c r="H713" s="91">
        <f t="shared" ref="H713:I713" si="645">+N($E713)*N(F713)</f>
        <v>21255</v>
      </c>
      <c r="I713" s="91">
        <f t="shared" si="645"/>
        <v>4745</v>
      </c>
      <c r="J713" s="91">
        <f t="shared" si="4"/>
        <v>26000</v>
      </c>
      <c r="K713" s="93"/>
      <c r="L713" s="106"/>
      <c r="M713" s="95"/>
      <c r="N713" s="95"/>
      <c r="O713" s="95"/>
      <c r="P713" s="95"/>
      <c r="Q713" s="95"/>
      <c r="R713" s="95"/>
      <c r="S713" s="95"/>
      <c r="T713" s="95"/>
      <c r="U713" s="95"/>
      <c r="V713" s="95"/>
      <c r="W713" s="95"/>
      <c r="X713" s="95"/>
      <c r="Y713" s="95"/>
      <c r="Z713" s="95"/>
    </row>
    <row r="714" ht="15.75" hidden="1" customHeight="1">
      <c r="A714" s="90"/>
      <c r="B714" s="102"/>
      <c r="C714" s="90"/>
      <c r="D714" s="91"/>
      <c r="E714" s="92" t="str">
        <f t="shared" si="2"/>
        <v/>
      </c>
      <c r="F714" s="117"/>
      <c r="G714" s="117"/>
      <c r="H714" s="91">
        <f t="shared" ref="H714:I714" si="646">+N($E714)*N(F714)</f>
        <v>0</v>
      </c>
      <c r="I714" s="91">
        <f t="shared" si="646"/>
        <v>0</v>
      </c>
      <c r="J714" s="91">
        <f t="shared" si="4"/>
        <v>0</v>
      </c>
      <c r="K714" s="93"/>
      <c r="L714" s="94"/>
      <c r="M714" s="95"/>
      <c r="N714" s="95"/>
      <c r="O714" s="95"/>
      <c r="P714" s="95"/>
      <c r="Q714" s="95"/>
      <c r="R714" s="95"/>
      <c r="S714" s="95"/>
      <c r="T714" s="95"/>
      <c r="U714" s="95"/>
      <c r="V714" s="95"/>
      <c r="W714" s="95"/>
      <c r="X714" s="95"/>
      <c r="Y714" s="95"/>
      <c r="Z714" s="95"/>
    </row>
    <row r="715" ht="15.75" customHeight="1">
      <c r="A715" s="108">
        <f>A713+0.01</f>
        <v>6.15</v>
      </c>
      <c r="B715" s="102" t="s">
        <v>785</v>
      </c>
      <c r="C715" s="90" t="s">
        <v>556</v>
      </c>
      <c r="D715" s="91">
        <v>20.0</v>
      </c>
      <c r="E715" s="92">
        <f t="shared" si="2"/>
        <v>20</v>
      </c>
      <c r="F715" s="105">
        <v>538.0</v>
      </c>
      <c r="G715" s="105">
        <v>116.0</v>
      </c>
      <c r="H715" s="91">
        <f t="shared" ref="H715:I715" si="647">+N($E715)*N(F715)</f>
        <v>10760</v>
      </c>
      <c r="I715" s="91">
        <f t="shared" si="647"/>
        <v>2320</v>
      </c>
      <c r="J715" s="91">
        <f t="shared" si="4"/>
        <v>13080</v>
      </c>
      <c r="K715" s="93"/>
      <c r="L715" s="106"/>
      <c r="M715" s="95"/>
      <c r="N715" s="95"/>
      <c r="O715" s="95"/>
      <c r="P715" s="95"/>
      <c r="Q715" s="95"/>
      <c r="R715" s="95"/>
      <c r="S715" s="95"/>
      <c r="T715" s="95"/>
      <c r="U715" s="95"/>
      <c r="V715" s="95"/>
      <c r="W715" s="95"/>
      <c r="X715" s="95"/>
      <c r="Y715" s="95"/>
      <c r="Z715" s="95"/>
    </row>
    <row r="716" ht="15.75" hidden="1" customHeight="1">
      <c r="A716" s="90"/>
      <c r="B716" s="102"/>
      <c r="C716" s="90"/>
      <c r="D716" s="91"/>
      <c r="E716" s="92" t="str">
        <f t="shared" si="2"/>
        <v/>
      </c>
      <c r="F716" s="117"/>
      <c r="G716" s="117"/>
      <c r="H716" s="91">
        <f t="shared" ref="H716:I716" si="648">+N($E716)*N(F716)</f>
        <v>0</v>
      </c>
      <c r="I716" s="91">
        <f t="shared" si="648"/>
        <v>0</v>
      </c>
      <c r="J716" s="91">
        <f t="shared" si="4"/>
        <v>0</v>
      </c>
      <c r="K716" s="93"/>
      <c r="L716" s="94"/>
      <c r="M716" s="95"/>
      <c r="N716" s="95"/>
      <c r="O716" s="95"/>
      <c r="P716" s="95"/>
      <c r="Q716" s="95"/>
      <c r="R716" s="95"/>
      <c r="S716" s="95"/>
      <c r="T716" s="95"/>
      <c r="U716" s="95"/>
      <c r="V716" s="95"/>
      <c r="W716" s="95"/>
      <c r="X716" s="95"/>
      <c r="Y716" s="95"/>
      <c r="Z716" s="95"/>
    </row>
    <row r="717" ht="15.75" customHeight="1">
      <c r="A717" s="108">
        <f>A715+0.01</f>
        <v>6.16</v>
      </c>
      <c r="B717" s="102" t="s">
        <v>786</v>
      </c>
      <c r="C717" s="90" t="s">
        <v>556</v>
      </c>
      <c r="D717" s="91">
        <v>10.0</v>
      </c>
      <c r="E717" s="92">
        <f t="shared" si="2"/>
        <v>10</v>
      </c>
      <c r="F717" s="105">
        <v>714.0</v>
      </c>
      <c r="G717" s="105">
        <v>150.0</v>
      </c>
      <c r="H717" s="91">
        <f t="shared" ref="H717:I717" si="649">+N($E717)*N(F717)</f>
        <v>7140</v>
      </c>
      <c r="I717" s="91">
        <f t="shared" si="649"/>
        <v>1500</v>
      </c>
      <c r="J717" s="91">
        <f t="shared" si="4"/>
        <v>8640</v>
      </c>
      <c r="K717" s="93"/>
      <c r="L717" s="106"/>
      <c r="M717" s="95"/>
      <c r="N717" s="95"/>
      <c r="O717" s="95"/>
      <c r="P717" s="95"/>
      <c r="Q717" s="95"/>
      <c r="R717" s="95"/>
      <c r="S717" s="95"/>
      <c r="T717" s="95"/>
      <c r="U717" s="95"/>
      <c r="V717" s="95"/>
      <c r="W717" s="95"/>
      <c r="X717" s="95"/>
      <c r="Y717" s="95"/>
      <c r="Z717" s="95"/>
    </row>
    <row r="718" ht="15.75" hidden="1" customHeight="1">
      <c r="A718" s="90"/>
      <c r="B718" s="102"/>
      <c r="C718" s="90"/>
      <c r="D718" s="91"/>
      <c r="E718" s="92" t="str">
        <f t="shared" si="2"/>
        <v/>
      </c>
      <c r="F718" s="117"/>
      <c r="G718" s="117"/>
      <c r="H718" s="91">
        <f t="shared" ref="H718:I718" si="650">+N($E718)*N(F718)</f>
        <v>0</v>
      </c>
      <c r="I718" s="91">
        <f t="shared" si="650"/>
        <v>0</v>
      </c>
      <c r="J718" s="91">
        <f t="shared" si="4"/>
        <v>0</v>
      </c>
      <c r="K718" s="93"/>
      <c r="L718" s="94"/>
      <c r="M718" s="95"/>
      <c r="N718" s="95"/>
      <c r="O718" s="95"/>
      <c r="P718" s="95"/>
      <c r="Q718" s="95"/>
      <c r="R718" s="95"/>
      <c r="S718" s="95"/>
      <c r="T718" s="95"/>
      <c r="U718" s="95"/>
      <c r="V718" s="95"/>
      <c r="W718" s="95"/>
      <c r="X718" s="95"/>
      <c r="Y718" s="95"/>
      <c r="Z718" s="95"/>
    </row>
    <row r="719" ht="15.75" customHeight="1">
      <c r="A719" s="108">
        <f>A717+0.01</f>
        <v>6.17</v>
      </c>
      <c r="B719" s="102" t="s">
        <v>787</v>
      </c>
      <c r="C719" s="90" t="s">
        <v>556</v>
      </c>
      <c r="D719" s="91">
        <v>2.0</v>
      </c>
      <c r="E719" s="92">
        <f t="shared" si="2"/>
        <v>2</v>
      </c>
      <c r="F719" s="105">
        <v>968.0</v>
      </c>
      <c r="G719" s="105">
        <v>196.0</v>
      </c>
      <c r="H719" s="91">
        <f t="shared" ref="H719:I719" si="651">+N($E719)*N(F719)</f>
        <v>1936</v>
      </c>
      <c r="I719" s="91">
        <f t="shared" si="651"/>
        <v>392</v>
      </c>
      <c r="J719" s="91">
        <f t="shared" si="4"/>
        <v>2328</v>
      </c>
      <c r="K719" s="93"/>
      <c r="L719" s="106"/>
      <c r="M719" s="95"/>
      <c r="N719" s="95"/>
      <c r="O719" s="95"/>
      <c r="P719" s="95"/>
      <c r="Q719" s="95"/>
      <c r="R719" s="95"/>
      <c r="S719" s="95"/>
      <c r="T719" s="95"/>
      <c r="U719" s="95"/>
      <c r="V719" s="95"/>
      <c r="W719" s="95"/>
      <c r="X719" s="95"/>
      <c r="Y719" s="95"/>
      <c r="Z719" s="95"/>
    </row>
    <row r="720" ht="15.75" hidden="1" customHeight="1">
      <c r="A720" s="90"/>
      <c r="B720" s="102"/>
      <c r="C720" s="90"/>
      <c r="D720" s="91"/>
      <c r="E720" s="92" t="str">
        <f t="shared" si="2"/>
        <v/>
      </c>
      <c r="F720" s="91"/>
      <c r="G720" s="91"/>
      <c r="H720" s="91">
        <f t="shared" ref="H720:I720" si="652">+N($E720)*N(F720)</f>
        <v>0</v>
      </c>
      <c r="I720" s="91">
        <f t="shared" si="652"/>
        <v>0</v>
      </c>
      <c r="J720" s="91">
        <f t="shared" si="4"/>
        <v>0</v>
      </c>
      <c r="K720" s="93"/>
      <c r="L720" s="94"/>
      <c r="M720" s="95"/>
      <c r="N720" s="95"/>
      <c r="O720" s="95"/>
      <c r="P720" s="95"/>
      <c r="Q720" s="95"/>
      <c r="R720" s="95"/>
      <c r="S720" s="95"/>
      <c r="T720" s="95"/>
      <c r="U720" s="95"/>
      <c r="V720" s="95"/>
      <c r="W720" s="95"/>
      <c r="X720" s="95"/>
      <c r="Y720" s="95"/>
      <c r="Z720" s="95"/>
    </row>
    <row r="721" ht="15.75" hidden="1" customHeight="1">
      <c r="A721" s="108">
        <f>A719+0.01</f>
        <v>6.18</v>
      </c>
      <c r="B721" s="102" t="s">
        <v>792</v>
      </c>
      <c r="C721" s="90" t="s">
        <v>556</v>
      </c>
      <c r="D721" s="91" t="s">
        <v>506</v>
      </c>
      <c r="E721" s="92" t="str">
        <f t="shared" si="2"/>
        <v>RO</v>
      </c>
      <c r="F721" s="93"/>
      <c r="G721" s="93"/>
      <c r="H721" s="91">
        <f t="shared" ref="H721:I721" si="653">+N($E721)*N(F721)</f>
        <v>0</v>
      </c>
      <c r="I721" s="91">
        <f t="shared" si="653"/>
        <v>0</v>
      </c>
      <c r="J721" s="91">
        <f t="shared" si="4"/>
        <v>0</v>
      </c>
      <c r="K721" s="93"/>
      <c r="L721" s="94"/>
      <c r="M721" s="95"/>
      <c r="N721" s="95"/>
      <c r="O721" s="95"/>
      <c r="P721" s="95"/>
      <c r="Q721" s="95"/>
      <c r="R721" s="95"/>
      <c r="S721" s="95"/>
      <c r="T721" s="95"/>
      <c r="U721" s="95"/>
      <c r="V721" s="95"/>
      <c r="W721" s="95"/>
      <c r="X721" s="95"/>
      <c r="Y721" s="95"/>
      <c r="Z721" s="95"/>
    </row>
    <row r="722" ht="15.75" hidden="1" customHeight="1">
      <c r="A722" s="90"/>
      <c r="B722" s="102"/>
      <c r="C722" s="90"/>
      <c r="D722" s="91"/>
      <c r="E722" s="92" t="str">
        <f t="shared" si="2"/>
        <v/>
      </c>
      <c r="F722" s="117"/>
      <c r="G722" s="117"/>
      <c r="H722" s="91">
        <f t="shared" ref="H722:I722" si="654">+N($E722)*N(F722)</f>
        <v>0</v>
      </c>
      <c r="I722" s="91">
        <f t="shared" si="654"/>
        <v>0</v>
      </c>
      <c r="J722" s="91">
        <f t="shared" si="4"/>
        <v>0</v>
      </c>
      <c r="K722" s="93"/>
      <c r="L722" s="94"/>
      <c r="M722" s="95"/>
      <c r="N722" s="95"/>
      <c r="O722" s="95"/>
      <c r="P722" s="95"/>
      <c r="Q722" s="95"/>
      <c r="R722" s="95"/>
      <c r="S722" s="95"/>
      <c r="T722" s="95"/>
      <c r="U722" s="95"/>
      <c r="V722" s="95"/>
      <c r="W722" s="95"/>
      <c r="X722" s="95"/>
      <c r="Y722" s="95"/>
      <c r="Z722" s="95"/>
    </row>
    <row r="723" ht="15.75" hidden="1" customHeight="1">
      <c r="A723" s="108">
        <f>A721+0.01</f>
        <v>6.19</v>
      </c>
      <c r="B723" s="102" t="s">
        <v>793</v>
      </c>
      <c r="C723" s="90" t="s">
        <v>556</v>
      </c>
      <c r="D723" s="91" t="s">
        <v>506</v>
      </c>
      <c r="E723" s="92" t="str">
        <f t="shared" si="2"/>
        <v>RO</v>
      </c>
      <c r="F723" s="93"/>
      <c r="G723" s="93"/>
      <c r="H723" s="91">
        <f t="shared" ref="H723:I723" si="655">+N($E723)*N(F723)</f>
        <v>0</v>
      </c>
      <c r="I723" s="91">
        <f t="shared" si="655"/>
        <v>0</v>
      </c>
      <c r="J723" s="91">
        <f t="shared" si="4"/>
        <v>0</v>
      </c>
      <c r="K723" s="93"/>
      <c r="L723" s="94"/>
      <c r="M723" s="95"/>
      <c r="N723" s="95"/>
      <c r="O723" s="95"/>
      <c r="P723" s="95"/>
      <c r="Q723" s="95"/>
      <c r="R723" s="95"/>
      <c r="S723" s="95"/>
      <c r="T723" s="95"/>
      <c r="U723" s="95"/>
      <c r="V723" s="95"/>
      <c r="W723" s="95"/>
      <c r="X723" s="95"/>
      <c r="Y723" s="95"/>
      <c r="Z723" s="95"/>
    </row>
    <row r="724" ht="15.75" hidden="1" customHeight="1">
      <c r="A724" s="103"/>
      <c r="B724" s="88"/>
      <c r="C724" s="90"/>
      <c r="D724" s="91"/>
      <c r="E724" s="92" t="str">
        <f t="shared" si="2"/>
        <v/>
      </c>
      <c r="F724" s="117"/>
      <c r="G724" s="117"/>
      <c r="H724" s="91">
        <f t="shared" ref="H724:I724" si="656">+N($E724)*N(F724)</f>
        <v>0</v>
      </c>
      <c r="I724" s="91">
        <f t="shared" si="656"/>
        <v>0</v>
      </c>
      <c r="J724" s="91">
        <f t="shared" si="4"/>
        <v>0</v>
      </c>
      <c r="K724" s="93"/>
      <c r="L724" s="94"/>
      <c r="M724" s="95"/>
      <c r="N724" s="95"/>
      <c r="O724" s="95"/>
      <c r="P724" s="95"/>
      <c r="Q724" s="95"/>
      <c r="R724" s="95"/>
      <c r="S724" s="95"/>
      <c r="T724" s="95"/>
      <c r="U724" s="95"/>
      <c r="V724" s="95"/>
      <c r="W724" s="95"/>
      <c r="X724" s="95"/>
      <c r="Y724" s="95"/>
      <c r="Z724" s="95"/>
    </row>
    <row r="725" ht="15.75" hidden="1" customHeight="1">
      <c r="A725" s="103" t="s">
        <v>183</v>
      </c>
      <c r="B725" s="88" t="s">
        <v>794</v>
      </c>
      <c r="C725" s="90"/>
      <c r="D725" s="91"/>
      <c r="E725" s="92" t="str">
        <f t="shared" si="2"/>
        <v/>
      </c>
      <c r="F725" s="93"/>
      <c r="G725" s="93"/>
      <c r="H725" s="91">
        <f t="shared" ref="H725:I725" si="657">+N($E725)*N(F725)</f>
        <v>0</v>
      </c>
      <c r="I725" s="91">
        <f t="shared" si="657"/>
        <v>0</v>
      </c>
      <c r="J725" s="91">
        <f t="shared" si="4"/>
        <v>0</v>
      </c>
      <c r="K725" s="93"/>
      <c r="L725" s="94"/>
      <c r="M725" s="95"/>
      <c r="N725" s="95"/>
      <c r="O725" s="95"/>
      <c r="P725" s="95"/>
      <c r="Q725" s="95"/>
      <c r="R725" s="95"/>
      <c r="S725" s="95"/>
      <c r="T725" s="95"/>
      <c r="U725" s="95"/>
      <c r="V725" s="95"/>
      <c r="W725" s="95"/>
      <c r="X725" s="95"/>
      <c r="Y725" s="95"/>
      <c r="Z725" s="95"/>
    </row>
    <row r="726" ht="15.75" hidden="1" customHeight="1">
      <c r="A726" s="90"/>
      <c r="B726" s="102"/>
      <c r="C726" s="90"/>
      <c r="D726" s="91"/>
      <c r="E726" s="92" t="str">
        <f t="shared" si="2"/>
        <v/>
      </c>
      <c r="F726" s="93"/>
      <c r="G726" s="93"/>
      <c r="H726" s="91">
        <f t="shared" ref="H726:I726" si="658">+N($E726)*N(F726)</f>
        <v>0</v>
      </c>
      <c r="I726" s="91">
        <f t="shared" si="658"/>
        <v>0</v>
      </c>
      <c r="J726" s="91">
        <f t="shared" si="4"/>
        <v>0</v>
      </c>
      <c r="K726" s="93"/>
      <c r="L726" s="94"/>
      <c r="M726" s="95"/>
      <c r="N726" s="95"/>
      <c r="O726" s="95"/>
      <c r="P726" s="95"/>
      <c r="Q726" s="95"/>
      <c r="R726" s="95"/>
      <c r="S726" s="95"/>
      <c r="T726" s="95"/>
      <c r="U726" s="95"/>
      <c r="V726" s="95"/>
      <c r="W726" s="95"/>
      <c r="X726" s="95"/>
      <c r="Y726" s="95"/>
      <c r="Z726" s="95"/>
    </row>
    <row r="727" ht="15.75" customHeight="1">
      <c r="A727" s="108">
        <f>A723+0.01</f>
        <v>6.2</v>
      </c>
      <c r="B727" s="102" t="s">
        <v>795</v>
      </c>
      <c r="C727" s="90" t="s">
        <v>556</v>
      </c>
      <c r="D727" s="91">
        <v>6.0</v>
      </c>
      <c r="E727" s="92">
        <f t="shared" si="2"/>
        <v>6</v>
      </c>
      <c r="F727" s="105">
        <v>2812.0</v>
      </c>
      <c r="G727" s="105">
        <v>660.0</v>
      </c>
      <c r="H727" s="91">
        <f t="shared" ref="H727:I727" si="659">+N($E727)*N(F727)</f>
        <v>16872</v>
      </c>
      <c r="I727" s="91">
        <f t="shared" si="659"/>
        <v>3960</v>
      </c>
      <c r="J727" s="91">
        <f t="shared" si="4"/>
        <v>20832</v>
      </c>
      <c r="K727" s="93"/>
      <c r="L727" s="106"/>
      <c r="M727" s="95"/>
      <c r="N727" s="95"/>
      <c r="O727" s="95"/>
      <c r="P727" s="95"/>
      <c r="Q727" s="95"/>
      <c r="R727" s="95"/>
      <c r="S727" s="95"/>
      <c r="T727" s="95"/>
      <c r="U727" s="95"/>
      <c r="V727" s="95"/>
      <c r="W727" s="95"/>
      <c r="X727" s="95"/>
      <c r="Y727" s="95"/>
      <c r="Z727" s="95"/>
    </row>
    <row r="728" ht="15.75" hidden="1" customHeight="1">
      <c r="A728" s="90"/>
      <c r="B728" s="102"/>
      <c r="C728" s="90"/>
      <c r="D728" s="91"/>
      <c r="E728" s="92" t="str">
        <f t="shared" si="2"/>
        <v/>
      </c>
      <c r="F728" s="93"/>
      <c r="G728" s="93"/>
      <c r="H728" s="91">
        <f t="shared" ref="H728:I728" si="660">+N($E728)*N(F728)</f>
        <v>0</v>
      </c>
      <c r="I728" s="91">
        <f t="shared" si="660"/>
        <v>0</v>
      </c>
      <c r="J728" s="91">
        <f t="shared" si="4"/>
        <v>0</v>
      </c>
      <c r="K728" s="93"/>
      <c r="L728" s="94"/>
      <c r="M728" s="95"/>
      <c r="N728" s="95"/>
      <c r="O728" s="95"/>
      <c r="P728" s="95"/>
      <c r="Q728" s="95"/>
      <c r="R728" s="95"/>
      <c r="S728" s="95"/>
      <c r="T728" s="95"/>
      <c r="U728" s="95"/>
      <c r="V728" s="95"/>
      <c r="W728" s="95"/>
      <c r="X728" s="95"/>
      <c r="Y728" s="95"/>
      <c r="Z728" s="95"/>
    </row>
    <row r="729" ht="15.75" hidden="1" customHeight="1">
      <c r="A729" s="108">
        <f>A727+0.01</f>
        <v>6.21</v>
      </c>
      <c r="B729" s="102" t="s">
        <v>796</v>
      </c>
      <c r="C729" s="90" t="s">
        <v>556</v>
      </c>
      <c r="D729" s="91" t="s">
        <v>506</v>
      </c>
      <c r="E729" s="92" t="str">
        <f t="shared" si="2"/>
        <v>RO</v>
      </c>
      <c r="F729" s="93"/>
      <c r="G729" s="93"/>
      <c r="H729" s="91">
        <f t="shared" ref="H729:I729" si="661">+N($E729)*N(F729)</f>
        <v>0</v>
      </c>
      <c r="I729" s="91">
        <f t="shared" si="661"/>
        <v>0</v>
      </c>
      <c r="J729" s="91">
        <f t="shared" si="4"/>
        <v>0</v>
      </c>
      <c r="K729" s="93"/>
      <c r="L729" s="94"/>
      <c r="M729" s="95"/>
      <c r="N729" s="95"/>
      <c r="O729" s="95"/>
      <c r="P729" s="95"/>
      <c r="Q729" s="95"/>
      <c r="R729" s="95"/>
      <c r="S729" s="95"/>
      <c r="T729" s="95"/>
      <c r="U729" s="95"/>
      <c r="V729" s="95"/>
      <c r="W729" s="95"/>
      <c r="X729" s="95"/>
      <c r="Y729" s="95"/>
      <c r="Z729" s="95"/>
    </row>
    <row r="730" ht="15.75" hidden="1" customHeight="1">
      <c r="A730" s="90"/>
      <c r="B730" s="102"/>
      <c r="C730" s="90"/>
      <c r="D730" s="91"/>
      <c r="E730" s="92" t="str">
        <f t="shared" si="2"/>
        <v/>
      </c>
      <c r="F730" s="93"/>
      <c r="G730" s="93"/>
      <c r="H730" s="91">
        <f t="shared" ref="H730:I730" si="662">+N($E730)*N(F730)</f>
        <v>0</v>
      </c>
      <c r="I730" s="91">
        <f t="shared" si="662"/>
        <v>0</v>
      </c>
      <c r="J730" s="91">
        <f t="shared" si="4"/>
        <v>0</v>
      </c>
      <c r="K730" s="93"/>
      <c r="L730" s="94"/>
      <c r="M730" s="95"/>
      <c r="N730" s="95"/>
      <c r="O730" s="95"/>
      <c r="P730" s="95"/>
      <c r="Q730" s="95"/>
      <c r="R730" s="95"/>
      <c r="S730" s="95"/>
      <c r="T730" s="95"/>
      <c r="U730" s="95"/>
      <c r="V730" s="95"/>
      <c r="W730" s="95"/>
      <c r="X730" s="95"/>
      <c r="Y730" s="95"/>
      <c r="Z730" s="95"/>
    </row>
    <row r="731" ht="15.75" customHeight="1">
      <c r="A731" s="108">
        <f>A729+0.01</f>
        <v>6.22</v>
      </c>
      <c r="B731" s="102" t="s">
        <v>797</v>
      </c>
      <c r="C731" s="90" t="s">
        <v>556</v>
      </c>
      <c r="D731" s="91">
        <v>5.0</v>
      </c>
      <c r="E731" s="92">
        <f t="shared" si="2"/>
        <v>5</v>
      </c>
      <c r="F731" s="105">
        <v>327.0</v>
      </c>
      <c r="G731" s="105">
        <v>73.0</v>
      </c>
      <c r="H731" s="91">
        <f t="shared" ref="H731:I731" si="663">+N($E731)*N(F731)</f>
        <v>1635</v>
      </c>
      <c r="I731" s="91">
        <f t="shared" si="663"/>
        <v>365</v>
      </c>
      <c r="J731" s="91">
        <f t="shared" si="4"/>
        <v>2000</v>
      </c>
      <c r="K731" s="93"/>
      <c r="L731" s="106"/>
      <c r="M731" s="95"/>
      <c r="N731" s="95"/>
      <c r="O731" s="95"/>
      <c r="P731" s="95"/>
      <c r="Q731" s="95"/>
      <c r="R731" s="95"/>
      <c r="S731" s="95"/>
      <c r="T731" s="95"/>
      <c r="U731" s="95"/>
      <c r="V731" s="95"/>
      <c r="W731" s="95"/>
      <c r="X731" s="95"/>
      <c r="Y731" s="95"/>
      <c r="Z731" s="95"/>
    </row>
    <row r="732" ht="15.75" hidden="1" customHeight="1">
      <c r="A732" s="90"/>
      <c r="B732" s="102"/>
      <c r="C732" s="90"/>
      <c r="D732" s="91"/>
      <c r="E732" s="92" t="str">
        <f t="shared" si="2"/>
        <v/>
      </c>
      <c r="F732" s="93"/>
      <c r="G732" s="93"/>
      <c r="H732" s="91">
        <f t="shared" ref="H732:I732" si="664">+N($E732)*N(F732)</f>
        <v>0</v>
      </c>
      <c r="I732" s="91">
        <f t="shared" si="664"/>
        <v>0</v>
      </c>
      <c r="J732" s="91">
        <f t="shared" si="4"/>
        <v>0</v>
      </c>
      <c r="K732" s="93"/>
      <c r="L732" s="94"/>
      <c r="M732" s="95"/>
      <c r="N732" s="95"/>
      <c r="O732" s="95"/>
      <c r="P732" s="95"/>
      <c r="Q732" s="95"/>
      <c r="R732" s="95"/>
      <c r="S732" s="95"/>
      <c r="T732" s="95"/>
      <c r="U732" s="95"/>
      <c r="V732" s="95"/>
      <c r="W732" s="95"/>
      <c r="X732" s="95"/>
      <c r="Y732" s="95"/>
      <c r="Z732" s="95"/>
    </row>
    <row r="733" ht="15.75" hidden="1" customHeight="1">
      <c r="A733" s="108">
        <f>A731+0.01</f>
        <v>6.23</v>
      </c>
      <c r="B733" s="102" t="s">
        <v>798</v>
      </c>
      <c r="C733" s="90" t="s">
        <v>556</v>
      </c>
      <c r="D733" s="91" t="s">
        <v>506</v>
      </c>
      <c r="E733" s="92" t="str">
        <f t="shared" si="2"/>
        <v>RO</v>
      </c>
      <c r="F733" s="93"/>
      <c r="G733" s="93"/>
      <c r="H733" s="91">
        <f t="shared" ref="H733:I733" si="665">+N($E733)*N(F733)</f>
        <v>0</v>
      </c>
      <c r="I733" s="91">
        <f t="shared" si="665"/>
        <v>0</v>
      </c>
      <c r="J733" s="91">
        <f t="shared" si="4"/>
        <v>0</v>
      </c>
      <c r="K733" s="93"/>
      <c r="L733" s="94"/>
      <c r="M733" s="95"/>
      <c r="N733" s="95"/>
      <c r="O733" s="95"/>
      <c r="P733" s="95"/>
      <c r="Q733" s="95"/>
      <c r="R733" s="95"/>
      <c r="S733" s="95"/>
      <c r="T733" s="95"/>
      <c r="U733" s="95"/>
      <c r="V733" s="95"/>
      <c r="W733" s="95"/>
      <c r="X733" s="95"/>
      <c r="Y733" s="95"/>
      <c r="Z733" s="95"/>
    </row>
    <row r="734" ht="15.75" hidden="1" customHeight="1">
      <c r="A734" s="90"/>
      <c r="B734" s="102"/>
      <c r="C734" s="90"/>
      <c r="D734" s="91"/>
      <c r="E734" s="92" t="str">
        <f t="shared" si="2"/>
        <v/>
      </c>
      <c r="F734" s="93"/>
      <c r="G734" s="93"/>
      <c r="H734" s="91">
        <f t="shared" ref="H734:I734" si="666">+N($E734)*N(F734)</f>
        <v>0</v>
      </c>
      <c r="I734" s="91">
        <f t="shared" si="666"/>
        <v>0</v>
      </c>
      <c r="J734" s="91">
        <f t="shared" si="4"/>
        <v>0</v>
      </c>
      <c r="K734" s="93"/>
      <c r="L734" s="94"/>
      <c r="M734" s="95"/>
      <c r="N734" s="95"/>
      <c r="O734" s="95"/>
      <c r="P734" s="95"/>
      <c r="Q734" s="95"/>
      <c r="R734" s="95"/>
      <c r="S734" s="95"/>
      <c r="T734" s="95"/>
      <c r="U734" s="95"/>
      <c r="V734" s="95"/>
      <c r="W734" s="95"/>
      <c r="X734" s="95"/>
      <c r="Y734" s="95"/>
      <c r="Z734" s="95"/>
    </row>
    <row r="735" ht="15.75" customHeight="1">
      <c r="A735" s="108">
        <f>A733+0.01</f>
        <v>6.24</v>
      </c>
      <c r="B735" s="102" t="s">
        <v>799</v>
      </c>
      <c r="C735" s="90" t="s">
        <v>556</v>
      </c>
      <c r="D735" s="91">
        <v>1.0</v>
      </c>
      <c r="E735" s="92">
        <f t="shared" si="2"/>
        <v>1</v>
      </c>
      <c r="F735" s="105">
        <v>2812.0</v>
      </c>
      <c r="G735" s="105">
        <v>660.0</v>
      </c>
      <c r="H735" s="91">
        <f t="shared" ref="H735:I735" si="667">+N($E735)*N(F735)</f>
        <v>2812</v>
      </c>
      <c r="I735" s="91">
        <f t="shared" si="667"/>
        <v>660</v>
      </c>
      <c r="J735" s="91">
        <f t="shared" si="4"/>
        <v>3472</v>
      </c>
      <c r="K735" s="93"/>
      <c r="L735" s="106"/>
      <c r="M735" s="95"/>
      <c r="N735" s="95"/>
      <c r="O735" s="95"/>
      <c r="P735" s="95"/>
      <c r="Q735" s="95"/>
      <c r="R735" s="95"/>
      <c r="S735" s="95"/>
      <c r="T735" s="95"/>
      <c r="U735" s="95"/>
      <c r="V735" s="95"/>
      <c r="W735" s="95"/>
      <c r="X735" s="95"/>
      <c r="Y735" s="95"/>
      <c r="Z735" s="95"/>
    </row>
    <row r="736" ht="15.75" hidden="1" customHeight="1">
      <c r="A736" s="90"/>
      <c r="B736" s="102"/>
      <c r="C736" s="90"/>
      <c r="D736" s="91"/>
      <c r="E736" s="92" t="str">
        <f t="shared" si="2"/>
        <v/>
      </c>
      <c r="F736" s="93"/>
      <c r="G736" s="93"/>
      <c r="H736" s="91">
        <f t="shared" ref="H736:I736" si="668">+N($E736)*N(F736)</f>
        <v>0</v>
      </c>
      <c r="I736" s="91">
        <f t="shared" si="668"/>
        <v>0</v>
      </c>
      <c r="J736" s="91">
        <f t="shared" si="4"/>
        <v>0</v>
      </c>
      <c r="K736" s="93"/>
      <c r="L736" s="94"/>
      <c r="M736" s="95"/>
      <c r="N736" s="95"/>
      <c r="O736" s="95"/>
      <c r="P736" s="95"/>
      <c r="Q736" s="95"/>
      <c r="R736" s="95"/>
      <c r="S736" s="95"/>
      <c r="T736" s="95"/>
      <c r="U736" s="95"/>
      <c r="V736" s="95"/>
      <c r="W736" s="95"/>
      <c r="X736" s="95"/>
      <c r="Y736" s="95"/>
      <c r="Z736" s="95"/>
    </row>
    <row r="737" ht="15.75" hidden="1" customHeight="1">
      <c r="A737" s="108">
        <f>A735+0.01</f>
        <v>6.25</v>
      </c>
      <c r="B737" s="102" t="s">
        <v>800</v>
      </c>
      <c r="C737" s="90" t="s">
        <v>556</v>
      </c>
      <c r="D737" s="91" t="s">
        <v>506</v>
      </c>
      <c r="E737" s="92" t="str">
        <f t="shared" si="2"/>
        <v>RO</v>
      </c>
      <c r="F737" s="93"/>
      <c r="G737" s="93"/>
      <c r="H737" s="91">
        <f t="shared" ref="H737:I737" si="669">+N($E737)*N(F737)</f>
        <v>0</v>
      </c>
      <c r="I737" s="91">
        <f t="shared" si="669"/>
        <v>0</v>
      </c>
      <c r="J737" s="91">
        <f t="shared" si="4"/>
        <v>0</v>
      </c>
      <c r="K737" s="93"/>
      <c r="L737" s="94"/>
      <c r="M737" s="95"/>
      <c r="N737" s="95"/>
      <c r="O737" s="95"/>
      <c r="P737" s="95"/>
      <c r="Q737" s="95"/>
      <c r="R737" s="95"/>
      <c r="S737" s="95"/>
      <c r="T737" s="95"/>
      <c r="U737" s="95"/>
      <c r="V737" s="95"/>
      <c r="W737" s="95"/>
      <c r="X737" s="95"/>
      <c r="Y737" s="95"/>
      <c r="Z737" s="95"/>
    </row>
    <row r="738" ht="15.75" hidden="1" customHeight="1">
      <c r="A738" s="90"/>
      <c r="B738" s="102"/>
      <c r="C738" s="90"/>
      <c r="D738" s="91"/>
      <c r="E738" s="92" t="str">
        <f t="shared" si="2"/>
        <v/>
      </c>
      <c r="F738" s="93"/>
      <c r="G738" s="93"/>
      <c r="H738" s="91">
        <f t="shared" ref="H738:I738" si="670">+N($E738)*N(F738)</f>
        <v>0</v>
      </c>
      <c r="I738" s="91">
        <f t="shared" si="670"/>
        <v>0</v>
      </c>
      <c r="J738" s="91">
        <f t="shared" si="4"/>
        <v>0</v>
      </c>
      <c r="K738" s="93"/>
      <c r="L738" s="94"/>
      <c r="M738" s="95"/>
      <c r="N738" s="95"/>
      <c r="O738" s="95"/>
      <c r="P738" s="95"/>
      <c r="Q738" s="95"/>
      <c r="R738" s="95"/>
      <c r="S738" s="95"/>
      <c r="T738" s="95"/>
      <c r="U738" s="95"/>
      <c r="V738" s="95"/>
      <c r="W738" s="95"/>
      <c r="X738" s="95"/>
      <c r="Y738" s="95"/>
      <c r="Z738" s="95"/>
    </row>
    <row r="739" ht="15.75" hidden="1" customHeight="1">
      <c r="A739" s="108">
        <f>A737+0.01</f>
        <v>6.26</v>
      </c>
      <c r="B739" s="102" t="s">
        <v>801</v>
      </c>
      <c r="C739" s="90" t="s">
        <v>556</v>
      </c>
      <c r="D739" s="91" t="s">
        <v>506</v>
      </c>
      <c r="E739" s="92" t="str">
        <f t="shared" si="2"/>
        <v>RO</v>
      </c>
      <c r="F739" s="93"/>
      <c r="G739" s="93"/>
      <c r="H739" s="91">
        <f t="shared" ref="H739:I739" si="671">+N($E739)*N(F739)</f>
        <v>0</v>
      </c>
      <c r="I739" s="91">
        <f t="shared" si="671"/>
        <v>0</v>
      </c>
      <c r="J739" s="91">
        <f t="shared" si="4"/>
        <v>0</v>
      </c>
      <c r="K739" s="93"/>
      <c r="L739" s="94"/>
      <c r="M739" s="95"/>
      <c r="N739" s="95"/>
      <c r="O739" s="95"/>
      <c r="P739" s="95"/>
      <c r="Q739" s="95"/>
      <c r="R739" s="95"/>
      <c r="S739" s="95"/>
      <c r="T739" s="95"/>
      <c r="U739" s="95"/>
      <c r="V739" s="95"/>
      <c r="W739" s="95"/>
      <c r="X739" s="95"/>
      <c r="Y739" s="95"/>
      <c r="Z739" s="95"/>
    </row>
    <row r="740" ht="15.75" hidden="1" customHeight="1">
      <c r="A740" s="90"/>
      <c r="B740" s="102"/>
      <c r="C740" s="90"/>
      <c r="D740" s="91"/>
      <c r="E740" s="92" t="str">
        <f t="shared" si="2"/>
        <v/>
      </c>
      <c r="F740" s="93"/>
      <c r="G740" s="93"/>
      <c r="H740" s="91">
        <f t="shared" ref="H740:I740" si="672">+N($E740)*N(F740)</f>
        <v>0</v>
      </c>
      <c r="I740" s="91">
        <f t="shared" si="672"/>
        <v>0</v>
      </c>
      <c r="J740" s="91">
        <f t="shared" si="4"/>
        <v>0</v>
      </c>
      <c r="K740" s="93"/>
      <c r="L740" s="94"/>
      <c r="M740" s="95"/>
      <c r="N740" s="95"/>
      <c r="O740" s="95"/>
      <c r="P740" s="95"/>
      <c r="Q740" s="95"/>
      <c r="R740" s="95"/>
      <c r="S740" s="95"/>
      <c r="T740" s="95"/>
      <c r="U740" s="95"/>
      <c r="V740" s="95"/>
      <c r="W740" s="95"/>
      <c r="X740" s="95"/>
      <c r="Y740" s="95"/>
      <c r="Z740" s="95"/>
    </row>
    <row r="741" ht="15.75" hidden="1" customHeight="1">
      <c r="A741" s="108">
        <f>A739+0.01</f>
        <v>6.27</v>
      </c>
      <c r="B741" s="102" t="s">
        <v>802</v>
      </c>
      <c r="C741" s="90" t="s">
        <v>556</v>
      </c>
      <c r="D741" s="91" t="s">
        <v>506</v>
      </c>
      <c r="E741" s="92" t="str">
        <f t="shared" si="2"/>
        <v>RO</v>
      </c>
      <c r="F741" s="93"/>
      <c r="G741" s="93"/>
      <c r="H741" s="91">
        <f t="shared" ref="H741:I741" si="673">+N($E741)*N(F741)</f>
        <v>0</v>
      </c>
      <c r="I741" s="91">
        <f t="shared" si="673"/>
        <v>0</v>
      </c>
      <c r="J741" s="91">
        <f t="shared" si="4"/>
        <v>0</v>
      </c>
      <c r="K741" s="93"/>
      <c r="L741" s="94"/>
      <c r="M741" s="95"/>
      <c r="N741" s="95"/>
      <c r="O741" s="95"/>
      <c r="P741" s="95"/>
      <c r="Q741" s="95"/>
      <c r="R741" s="95"/>
      <c r="S741" s="95"/>
      <c r="T741" s="95"/>
      <c r="U741" s="95"/>
      <c r="V741" s="95"/>
      <c r="W741" s="95"/>
      <c r="X741" s="95"/>
      <c r="Y741" s="95"/>
      <c r="Z741" s="95"/>
    </row>
    <row r="742" ht="15.75" hidden="1" customHeight="1">
      <c r="A742" s="90"/>
      <c r="B742" s="102"/>
      <c r="C742" s="90"/>
      <c r="D742" s="91"/>
      <c r="E742" s="92" t="str">
        <f t="shared" si="2"/>
        <v/>
      </c>
      <c r="F742" s="93"/>
      <c r="G742" s="93"/>
      <c r="H742" s="91">
        <f t="shared" ref="H742:I742" si="674">+N($E742)*N(F742)</f>
        <v>0</v>
      </c>
      <c r="I742" s="91">
        <f t="shared" si="674"/>
        <v>0</v>
      </c>
      <c r="J742" s="91">
        <f t="shared" si="4"/>
        <v>0</v>
      </c>
      <c r="K742" s="93"/>
      <c r="L742" s="94"/>
      <c r="M742" s="95"/>
      <c r="N742" s="95"/>
      <c r="O742" s="95"/>
      <c r="P742" s="95"/>
      <c r="Q742" s="95"/>
      <c r="R742" s="95"/>
      <c r="S742" s="95"/>
      <c r="T742" s="95"/>
      <c r="U742" s="95"/>
      <c r="V742" s="95"/>
      <c r="W742" s="95"/>
      <c r="X742" s="95"/>
      <c r="Y742" s="95"/>
      <c r="Z742" s="95"/>
    </row>
    <row r="743" ht="15.75" hidden="1" customHeight="1">
      <c r="A743" s="108">
        <f>A741+0.01</f>
        <v>6.28</v>
      </c>
      <c r="B743" s="102" t="s">
        <v>803</v>
      </c>
      <c r="C743" s="90" t="s">
        <v>556</v>
      </c>
      <c r="D743" s="91" t="s">
        <v>506</v>
      </c>
      <c r="E743" s="92" t="str">
        <f t="shared" si="2"/>
        <v>RO</v>
      </c>
      <c r="F743" s="93"/>
      <c r="G743" s="93"/>
      <c r="H743" s="91">
        <f t="shared" ref="H743:I743" si="675">+N($E743)*N(F743)</f>
        <v>0</v>
      </c>
      <c r="I743" s="91">
        <f t="shared" si="675"/>
        <v>0</v>
      </c>
      <c r="J743" s="91">
        <f t="shared" si="4"/>
        <v>0</v>
      </c>
      <c r="K743" s="93"/>
      <c r="L743" s="94"/>
      <c r="M743" s="95"/>
      <c r="N743" s="95"/>
      <c r="O743" s="95"/>
      <c r="P743" s="95"/>
      <c r="Q743" s="95"/>
      <c r="R743" s="95"/>
      <c r="S743" s="95"/>
      <c r="T743" s="95"/>
      <c r="U743" s="95"/>
      <c r="V743" s="95"/>
      <c r="W743" s="95"/>
      <c r="X743" s="95"/>
      <c r="Y743" s="95"/>
      <c r="Z743" s="95"/>
    </row>
    <row r="744" ht="15.75" hidden="1" customHeight="1">
      <c r="A744" s="90"/>
      <c r="B744" s="102"/>
      <c r="C744" s="90"/>
      <c r="D744" s="91"/>
      <c r="E744" s="92" t="str">
        <f t="shared" si="2"/>
        <v/>
      </c>
      <c r="F744" s="93"/>
      <c r="G744" s="93"/>
      <c r="H744" s="91">
        <f t="shared" ref="H744:I744" si="676">+N($E744)*N(F744)</f>
        <v>0</v>
      </c>
      <c r="I744" s="91">
        <f t="shared" si="676"/>
        <v>0</v>
      </c>
      <c r="J744" s="91">
        <f t="shared" si="4"/>
        <v>0</v>
      </c>
      <c r="K744" s="93"/>
      <c r="L744" s="94"/>
      <c r="M744" s="95"/>
      <c r="N744" s="95"/>
      <c r="O744" s="95"/>
      <c r="P744" s="95"/>
      <c r="Q744" s="95"/>
      <c r="R744" s="95"/>
      <c r="S744" s="95"/>
      <c r="T744" s="95"/>
      <c r="U744" s="95"/>
      <c r="V744" s="95"/>
      <c r="W744" s="95"/>
      <c r="X744" s="95"/>
      <c r="Y744" s="95"/>
      <c r="Z744" s="95"/>
    </row>
    <row r="745" ht="15.75" hidden="1" customHeight="1">
      <c r="A745" s="108">
        <f>A743+0.01</f>
        <v>6.29</v>
      </c>
      <c r="B745" s="102" t="s">
        <v>804</v>
      </c>
      <c r="C745" s="90" t="s">
        <v>556</v>
      </c>
      <c r="D745" s="91" t="s">
        <v>506</v>
      </c>
      <c r="E745" s="92" t="str">
        <f t="shared" si="2"/>
        <v>RO</v>
      </c>
      <c r="F745" s="93"/>
      <c r="G745" s="93"/>
      <c r="H745" s="91">
        <f t="shared" ref="H745:I745" si="677">+N($E745)*N(F745)</f>
        <v>0</v>
      </c>
      <c r="I745" s="91">
        <f t="shared" si="677"/>
        <v>0</v>
      </c>
      <c r="J745" s="91">
        <f t="shared" si="4"/>
        <v>0</v>
      </c>
      <c r="K745" s="93"/>
      <c r="L745" s="94"/>
      <c r="M745" s="95"/>
      <c r="N745" s="95"/>
      <c r="O745" s="95"/>
      <c r="P745" s="95"/>
      <c r="Q745" s="95"/>
      <c r="R745" s="95"/>
      <c r="S745" s="95"/>
      <c r="T745" s="95"/>
      <c r="U745" s="95"/>
      <c r="V745" s="95"/>
      <c r="W745" s="95"/>
      <c r="X745" s="95"/>
      <c r="Y745" s="95"/>
      <c r="Z745" s="95"/>
    </row>
    <row r="746" ht="15.75" hidden="1" customHeight="1">
      <c r="A746" s="90"/>
      <c r="B746" s="102"/>
      <c r="C746" s="90"/>
      <c r="D746" s="91"/>
      <c r="E746" s="92" t="str">
        <f t="shared" si="2"/>
        <v/>
      </c>
      <c r="F746" s="93"/>
      <c r="G746" s="93"/>
      <c r="H746" s="91">
        <f t="shared" ref="H746:I746" si="678">+N($E746)*N(F746)</f>
        <v>0</v>
      </c>
      <c r="I746" s="91">
        <f t="shared" si="678"/>
        <v>0</v>
      </c>
      <c r="J746" s="91">
        <f t="shared" si="4"/>
        <v>0</v>
      </c>
      <c r="K746" s="93"/>
      <c r="L746" s="94"/>
      <c r="M746" s="95"/>
      <c r="N746" s="95"/>
      <c r="O746" s="95"/>
      <c r="P746" s="95"/>
      <c r="Q746" s="95"/>
      <c r="R746" s="95"/>
      <c r="S746" s="95"/>
      <c r="T746" s="95"/>
      <c r="U746" s="95"/>
      <c r="V746" s="95"/>
      <c r="W746" s="95"/>
      <c r="X746" s="95"/>
      <c r="Y746" s="95"/>
      <c r="Z746" s="95"/>
    </row>
    <row r="747" ht="15.75" hidden="1" customHeight="1">
      <c r="A747" s="108">
        <f>A745+0.01</f>
        <v>6.3</v>
      </c>
      <c r="B747" s="102" t="s">
        <v>805</v>
      </c>
      <c r="C747" s="90" t="s">
        <v>556</v>
      </c>
      <c r="D747" s="91" t="s">
        <v>506</v>
      </c>
      <c r="E747" s="92" t="str">
        <f t="shared" si="2"/>
        <v>RO</v>
      </c>
      <c r="F747" s="93"/>
      <c r="G747" s="93"/>
      <c r="H747" s="91">
        <f t="shared" ref="H747:I747" si="679">+N($E747)*N(F747)</f>
        <v>0</v>
      </c>
      <c r="I747" s="91">
        <f t="shared" si="679"/>
        <v>0</v>
      </c>
      <c r="J747" s="91">
        <f t="shared" si="4"/>
        <v>0</v>
      </c>
      <c r="K747" s="93"/>
      <c r="L747" s="94"/>
      <c r="M747" s="95"/>
      <c r="N747" s="95"/>
      <c r="O747" s="95"/>
      <c r="P747" s="95"/>
      <c r="Q747" s="95"/>
      <c r="R747" s="95"/>
      <c r="S747" s="95"/>
      <c r="T747" s="95"/>
      <c r="U747" s="95"/>
      <c r="V747" s="95"/>
      <c r="W747" s="95"/>
      <c r="X747" s="95"/>
      <c r="Y747" s="95"/>
      <c r="Z747" s="95"/>
    </row>
    <row r="748" ht="15.75" hidden="1" customHeight="1">
      <c r="A748" s="90"/>
      <c r="B748" s="102"/>
      <c r="C748" s="90"/>
      <c r="D748" s="91"/>
      <c r="E748" s="92" t="str">
        <f t="shared" si="2"/>
        <v/>
      </c>
      <c r="F748" s="91"/>
      <c r="G748" s="91"/>
      <c r="H748" s="91">
        <f t="shared" ref="H748:I748" si="680">+N($E748)*N(F748)</f>
        <v>0</v>
      </c>
      <c r="I748" s="91">
        <f t="shared" si="680"/>
        <v>0</v>
      </c>
      <c r="J748" s="91">
        <f t="shared" si="4"/>
        <v>0</v>
      </c>
      <c r="K748" s="93"/>
      <c r="L748" s="94"/>
      <c r="M748" s="95"/>
      <c r="N748" s="95"/>
      <c r="O748" s="95"/>
      <c r="P748" s="95"/>
      <c r="Q748" s="95"/>
      <c r="R748" s="95"/>
      <c r="S748" s="95"/>
      <c r="T748" s="95"/>
      <c r="U748" s="95"/>
      <c r="V748" s="95"/>
      <c r="W748" s="95"/>
      <c r="X748" s="95"/>
      <c r="Y748" s="95"/>
      <c r="Z748" s="95"/>
    </row>
    <row r="749" ht="15.75" hidden="1" customHeight="1">
      <c r="A749" s="108">
        <f>A747+0.01</f>
        <v>6.31</v>
      </c>
      <c r="B749" s="102" t="s">
        <v>806</v>
      </c>
      <c r="C749" s="90" t="s">
        <v>556</v>
      </c>
      <c r="D749" s="91" t="s">
        <v>506</v>
      </c>
      <c r="E749" s="92" t="str">
        <f t="shared" si="2"/>
        <v>RO</v>
      </c>
      <c r="F749" s="93"/>
      <c r="G749" s="93"/>
      <c r="H749" s="91">
        <f t="shared" ref="H749:I749" si="681">+N($E749)*N(F749)</f>
        <v>0</v>
      </c>
      <c r="I749" s="91">
        <f t="shared" si="681"/>
        <v>0</v>
      </c>
      <c r="J749" s="91">
        <f t="shared" si="4"/>
        <v>0</v>
      </c>
      <c r="K749" s="93"/>
      <c r="L749" s="94"/>
      <c r="M749" s="95"/>
      <c r="N749" s="95"/>
      <c r="O749" s="95"/>
      <c r="P749" s="95"/>
      <c r="Q749" s="95"/>
      <c r="R749" s="95"/>
      <c r="S749" s="95"/>
      <c r="T749" s="95"/>
      <c r="U749" s="95"/>
      <c r="V749" s="95"/>
      <c r="W749" s="95"/>
      <c r="X749" s="95"/>
      <c r="Y749" s="95"/>
      <c r="Z749" s="95"/>
    </row>
    <row r="750" ht="15.75" hidden="1" customHeight="1">
      <c r="A750" s="90"/>
      <c r="B750" s="102"/>
      <c r="C750" s="90"/>
      <c r="D750" s="91"/>
      <c r="E750" s="92" t="str">
        <f t="shared" si="2"/>
        <v/>
      </c>
      <c r="F750" s="93"/>
      <c r="G750" s="93"/>
      <c r="H750" s="91">
        <f t="shared" ref="H750:I750" si="682">+N($E750)*N(F750)</f>
        <v>0</v>
      </c>
      <c r="I750" s="91">
        <f t="shared" si="682"/>
        <v>0</v>
      </c>
      <c r="J750" s="91">
        <f t="shared" si="4"/>
        <v>0</v>
      </c>
      <c r="K750" s="93"/>
      <c r="L750" s="94"/>
      <c r="M750" s="95"/>
      <c r="N750" s="95"/>
      <c r="O750" s="95"/>
      <c r="P750" s="95"/>
      <c r="Q750" s="95"/>
      <c r="R750" s="95"/>
      <c r="S750" s="95"/>
      <c r="T750" s="95"/>
      <c r="U750" s="95"/>
      <c r="V750" s="95"/>
      <c r="W750" s="95"/>
      <c r="X750" s="95"/>
      <c r="Y750" s="95"/>
      <c r="Z750" s="95"/>
    </row>
    <row r="751" ht="15.75" hidden="1" customHeight="1">
      <c r="A751" s="108">
        <f>A749+0.01</f>
        <v>6.32</v>
      </c>
      <c r="B751" s="102" t="s">
        <v>807</v>
      </c>
      <c r="C751" s="90" t="s">
        <v>556</v>
      </c>
      <c r="D751" s="91" t="s">
        <v>506</v>
      </c>
      <c r="E751" s="92" t="str">
        <f t="shared" si="2"/>
        <v>RO</v>
      </c>
      <c r="F751" s="93"/>
      <c r="G751" s="93"/>
      <c r="H751" s="91">
        <f t="shared" ref="H751:I751" si="683">+N($E751)*N(F751)</f>
        <v>0</v>
      </c>
      <c r="I751" s="91">
        <f t="shared" si="683"/>
        <v>0</v>
      </c>
      <c r="J751" s="91">
        <f t="shared" si="4"/>
        <v>0</v>
      </c>
      <c r="K751" s="93"/>
      <c r="L751" s="94"/>
      <c r="M751" s="95"/>
      <c r="N751" s="95"/>
      <c r="O751" s="95"/>
      <c r="P751" s="95"/>
      <c r="Q751" s="95"/>
      <c r="R751" s="95"/>
      <c r="S751" s="95"/>
      <c r="T751" s="95"/>
      <c r="U751" s="95"/>
      <c r="V751" s="95"/>
      <c r="W751" s="95"/>
      <c r="X751" s="95"/>
      <c r="Y751" s="95"/>
      <c r="Z751" s="95"/>
    </row>
    <row r="752" ht="15.75" hidden="1" customHeight="1">
      <c r="A752" s="90"/>
      <c r="B752" s="102"/>
      <c r="C752" s="90"/>
      <c r="D752" s="91"/>
      <c r="E752" s="92" t="str">
        <f t="shared" si="2"/>
        <v/>
      </c>
      <c r="F752" s="93"/>
      <c r="G752" s="93"/>
      <c r="H752" s="91">
        <f t="shared" ref="H752:I752" si="684">+N($E752)*N(F752)</f>
        <v>0</v>
      </c>
      <c r="I752" s="91">
        <f t="shared" si="684"/>
        <v>0</v>
      </c>
      <c r="J752" s="91">
        <f t="shared" si="4"/>
        <v>0</v>
      </c>
      <c r="K752" s="93"/>
      <c r="L752" s="94"/>
      <c r="M752" s="95"/>
      <c r="N752" s="95"/>
      <c r="O752" s="95"/>
      <c r="P752" s="95"/>
      <c r="Q752" s="95"/>
      <c r="R752" s="95"/>
      <c r="S752" s="95"/>
      <c r="T752" s="95"/>
      <c r="U752" s="95"/>
      <c r="V752" s="95"/>
      <c r="W752" s="95"/>
      <c r="X752" s="95"/>
      <c r="Y752" s="95"/>
      <c r="Z752" s="95"/>
    </row>
    <row r="753" ht="15.75" hidden="1" customHeight="1">
      <c r="A753" s="103" t="s">
        <v>196</v>
      </c>
      <c r="B753" s="88" t="s">
        <v>808</v>
      </c>
      <c r="C753" s="90"/>
      <c r="D753" s="91"/>
      <c r="E753" s="92" t="str">
        <f t="shared" si="2"/>
        <v/>
      </c>
      <c r="F753" s="93"/>
      <c r="G753" s="93"/>
      <c r="H753" s="91">
        <f t="shared" ref="H753:I753" si="685">+N($E753)*N(F753)</f>
        <v>0</v>
      </c>
      <c r="I753" s="91">
        <f t="shared" si="685"/>
        <v>0</v>
      </c>
      <c r="J753" s="91">
        <f t="shared" si="4"/>
        <v>0</v>
      </c>
      <c r="K753" s="93"/>
      <c r="L753" s="94"/>
      <c r="M753" s="95"/>
      <c r="N753" s="95"/>
      <c r="O753" s="95"/>
      <c r="P753" s="95"/>
      <c r="Q753" s="95"/>
      <c r="R753" s="95"/>
      <c r="S753" s="95"/>
      <c r="T753" s="95"/>
      <c r="U753" s="95"/>
      <c r="V753" s="95"/>
      <c r="W753" s="95"/>
      <c r="X753" s="95"/>
      <c r="Y753" s="95"/>
      <c r="Z753" s="95"/>
    </row>
    <row r="754" ht="15.75" hidden="1" customHeight="1">
      <c r="A754" s="90"/>
      <c r="B754" s="102"/>
      <c r="C754" s="90"/>
      <c r="D754" s="91"/>
      <c r="E754" s="92" t="str">
        <f t="shared" si="2"/>
        <v/>
      </c>
      <c r="F754" s="93"/>
      <c r="G754" s="93"/>
      <c r="H754" s="91">
        <f t="shared" ref="H754:I754" si="686">+N($E754)*N(F754)</f>
        <v>0</v>
      </c>
      <c r="I754" s="91">
        <f t="shared" si="686"/>
        <v>0</v>
      </c>
      <c r="J754" s="91">
        <f t="shared" si="4"/>
        <v>0</v>
      </c>
      <c r="K754" s="93"/>
      <c r="L754" s="94"/>
      <c r="M754" s="95"/>
      <c r="N754" s="95"/>
      <c r="O754" s="95"/>
      <c r="P754" s="95"/>
      <c r="Q754" s="95"/>
      <c r="R754" s="95"/>
      <c r="S754" s="95"/>
      <c r="T754" s="95"/>
      <c r="U754" s="95"/>
      <c r="V754" s="95"/>
      <c r="W754" s="95"/>
      <c r="X754" s="95"/>
      <c r="Y754" s="95"/>
      <c r="Z754" s="95"/>
    </row>
    <row r="755" ht="15.75" customHeight="1">
      <c r="A755" s="108">
        <f>A751+0.01</f>
        <v>6.33</v>
      </c>
      <c r="B755" s="102" t="s">
        <v>809</v>
      </c>
      <c r="C755" s="90" t="s">
        <v>556</v>
      </c>
      <c r="D755" s="91">
        <v>3.0</v>
      </c>
      <c r="E755" s="92">
        <f t="shared" si="2"/>
        <v>3</v>
      </c>
      <c r="F755" s="105">
        <v>8345.0</v>
      </c>
      <c r="G755" s="105">
        <v>1319.0</v>
      </c>
      <c r="H755" s="91">
        <f t="shared" ref="H755:I755" si="687">+N($E755)*N(F755)</f>
        <v>25035</v>
      </c>
      <c r="I755" s="91">
        <f t="shared" si="687"/>
        <v>3957</v>
      </c>
      <c r="J755" s="91">
        <f t="shared" si="4"/>
        <v>28992</v>
      </c>
      <c r="K755" s="93"/>
      <c r="L755" s="106"/>
      <c r="M755" s="95"/>
      <c r="N755" s="95"/>
      <c r="O755" s="95"/>
      <c r="P755" s="95"/>
      <c r="Q755" s="95"/>
      <c r="R755" s="95"/>
      <c r="S755" s="95"/>
      <c r="T755" s="95"/>
      <c r="U755" s="95"/>
      <c r="V755" s="95"/>
      <c r="W755" s="95"/>
      <c r="X755" s="95"/>
      <c r="Y755" s="95"/>
      <c r="Z755" s="95"/>
    </row>
    <row r="756" ht="15.75" hidden="1" customHeight="1">
      <c r="A756" s="90"/>
      <c r="B756" s="102"/>
      <c r="C756" s="90"/>
      <c r="D756" s="91"/>
      <c r="E756" s="92" t="str">
        <f t="shared" si="2"/>
        <v/>
      </c>
      <c r="F756" s="91"/>
      <c r="G756" s="91"/>
      <c r="H756" s="91">
        <f t="shared" ref="H756:I756" si="688">+N($E756)*N(F756)</f>
        <v>0</v>
      </c>
      <c r="I756" s="91">
        <f t="shared" si="688"/>
        <v>0</v>
      </c>
      <c r="J756" s="91">
        <f t="shared" si="4"/>
        <v>0</v>
      </c>
      <c r="K756" s="93"/>
      <c r="L756" s="94"/>
      <c r="M756" s="95"/>
      <c r="N756" s="95"/>
      <c r="O756" s="95"/>
      <c r="P756" s="95"/>
      <c r="Q756" s="95"/>
      <c r="R756" s="95"/>
      <c r="S756" s="95"/>
      <c r="T756" s="95"/>
      <c r="U756" s="95"/>
      <c r="V756" s="95"/>
      <c r="W756" s="95"/>
      <c r="X756" s="95"/>
      <c r="Y756" s="95"/>
      <c r="Z756" s="95"/>
    </row>
    <row r="757" ht="15.75" hidden="1" customHeight="1">
      <c r="A757" s="108">
        <f>A755+0.01</f>
        <v>6.34</v>
      </c>
      <c r="B757" s="102" t="s">
        <v>810</v>
      </c>
      <c r="C757" s="90" t="s">
        <v>556</v>
      </c>
      <c r="D757" s="91" t="s">
        <v>506</v>
      </c>
      <c r="E757" s="92" t="str">
        <f t="shared" si="2"/>
        <v>RO</v>
      </c>
      <c r="F757" s="93"/>
      <c r="G757" s="93"/>
      <c r="H757" s="91">
        <f t="shared" ref="H757:I757" si="689">+N($E757)*N(F757)</f>
        <v>0</v>
      </c>
      <c r="I757" s="91">
        <f t="shared" si="689"/>
        <v>0</v>
      </c>
      <c r="J757" s="91">
        <f t="shared" si="4"/>
        <v>0</v>
      </c>
      <c r="K757" s="93"/>
      <c r="L757" s="94"/>
      <c r="M757" s="95"/>
      <c r="N757" s="95"/>
      <c r="O757" s="95"/>
      <c r="P757" s="95"/>
      <c r="Q757" s="95"/>
      <c r="R757" s="95"/>
      <c r="S757" s="95"/>
      <c r="T757" s="95"/>
      <c r="U757" s="95"/>
      <c r="V757" s="95"/>
      <c r="W757" s="95"/>
      <c r="X757" s="95"/>
      <c r="Y757" s="95"/>
      <c r="Z757" s="95"/>
    </row>
    <row r="758" ht="15.75" hidden="1" customHeight="1">
      <c r="A758" s="90"/>
      <c r="B758" s="102"/>
      <c r="C758" s="90"/>
      <c r="D758" s="91"/>
      <c r="E758" s="92" t="str">
        <f t="shared" si="2"/>
        <v/>
      </c>
      <c r="F758" s="91"/>
      <c r="G758" s="91"/>
      <c r="H758" s="91">
        <f t="shared" ref="H758:I758" si="690">+N($E758)*N(F758)</f>
        <v>0</v>
      </c>
      <c r="I758" s="91">
        <f t="shared" si="690"/>
        <v>0</v>
      </c>
      <c r="J758" s="91">
        <f t="shared" si="4"/>
        <v>0</v>
      </c>
      <c r="K758" s="93"/>
      <c r="L758" s="94"/>
      <c r="M758" s="95"/>
      <c r="N758" s="95"/>
      <c r="O758" s="95"/>
      <c r="P758" s="95"/>
      <c r="Q758" s="95"/>
      <c r="R758" s="95"/>
      <c r="S758" s="95"/>
      <c r="T758" s="95"/>
      <c r="U758" s="95"/>
      <c r="V758" s="95"/>
      <c r="W758" s="95"/>
      <c r="X758" s="95"/>
      <c r="Y758" s="95"/>
      <c r="Z758" s="95"/>
    </row>
    <row r="759" ht="15.75" hidden="1" customHeight="1">
      <c r="A759" s="108">
        <f>A757+0.01</f>
        <v>6.35</v>
      </c>
      <c r="B759" s="102" t="s">
        <v>811</v>
      </c>
      <c r="C759" s="90" t="s">
        <v>556</v>
      </c>
      <c r="D759" s="91" t="s">
        <v>506</v>
      </c>
      <c r="E759" s="92" t="str">
        <f t="shared" si="2"/>
        <v>RO</v>
      </c>
      <c r="F759" s="93"/>
      <c r="G759" s="93"/>
      <c r="H759" s="91">
        <f t="shared" ref="H759:I759" si="691">+N($E759)*N(F759)</f>
        <v>0</v>
      </c>
      <c r="I759" s="91">
        <f t="shared" si="691"/>
        <v>0</v>
      </c>
      <c r="J759" s="91">
        <f t="shared" si="4"/>
        <v>0</v>
      </c>
      <c r="K759" s="93"/>
      <c r="L759" s="94"/>
      <c r="M759" s="95"/>
      <c r="N759" s="95"/>
      <c r="O759" s="95"/>
      <c r="P759" s="95"/>
      <c r="Q759" s="95"/>
      <c r="R759" s="95"/>
      <c r="S759" s="95"/>
      <c r="T759" s="95"/>
      <c r="U759" s="95"/>
      <c r="V759" s="95"/>
      <c r="W759" s="95"/>
      <c r="X759" s="95"/>
      <c r="Y759" s="95"/>
      <c r="Z759" s="95"/>
    </row>
    <row r="760" ht="15.75" hidden="1" customHeight="1">
      <c r="A760" s="90"/>
      <c r="B760" s="102"/>
      <c r="C760" s="90"/>
      <c r="D760" s="91"/>
      <c r="E760" s="92" t="str">
        <f t="shared" si="2"/>
        <v/>
      </c>
      <c r="F760" s="93"/>
      <c r="G760" s="93"/>
      <c r="H760" s="91">
        <f t="shared" ref="H760:I760" si="692">+N($E760)*N(F760)</f>
        <v>0</v>
      </c>
      <c r="I760" s="91">
        <f t="shared" si="692"/>
        <v>0</v>
      </c>
      <c r="J760" s="91">
        <f t="shared" si="4"/>
        <v>0</v>
      </c>
      <c r="K760" s="93"/>
      <c r="L760" s="94"/>
      <c r="M760" s="95"/>
      <c r="N760" s="95"/>
      <c r="O760" s="95"/>
      <c r="P760" s="95"/>
      <c r="Q760" s="95"/>
      <c r="R760" s="95"/>
      <c r="S760" s="95"/>
      <c r="T760" s="95"/>
      <c r="U760" s="95"/>
      <c r="V760" s="95"/>
      <c r="W760" s="95"/>
      <c r="X760" s="95"/>
      <c r="Y760" s="95"/>
      <c r="Z760" s="95"/>
    </row>
    <row r="761" ht="15.75" hidden="1" customHeight="1">
      <c r="A761" s="108">
        <f>A759+0.01</f>
        <v>6.36</v>
      </c>
      <c r="B761" s="102" t="s">
        <v>812</v>
      </c>
      <c r="C761" s="90" t="s">
        <v>556</v>
      </c>
      <c r="D761" s="91" t="s">
        <v>506</v>
      </c>
      <c r="E761" s="92" t="str">
        <f t="shared" si="2"/>
        <v>RO</v>
      </c>
      <c r="F761" s="93"/>
      <c r="G761" s="93"/>
      <c r="H761" s="91">
        <f t="shared" ref="H761:I761" si="693">+N($E761)*N(F761)</f>
        <v>0</v>
      </c>
      <c r="I761" s="91">
        <f t="shared" si="693"/>
        <v>0</v>
      </c>
      <c r="J761" s="91">
        <f t="shared" si="4"/>
        <v>0</v>
      </c>
      <c r="K761" s="93"/>
      <c r="L761" s="94"/>
      <c r="M761" s="95"/>
      <c r="N761" s="95"/>
      <c r="O761" s="95"/>
      <c r="P761" s="95"/>
      <c r="Q761" s="95"/>
      <c r="R761" s="95"/>
      <c r="S761" s="95"/>
      <c r="T761" s="95"/>
      <c r="U761" s="95"/>
      <c r="V761" s="95"/>
      <c r="W761" s="95"/>
      <c r="X761" s="95"/>
      <c r="Y761" s="95"/>
      <c r="Z761" s="95"/>
    </row>
    <row r="762" ht="15.75" hidden="1" customHeight="1">
      <c r="A762" s="90"/>
      <c r="B762" s="102"/>
      <c r="C762" s="90"/>
      <c r="D762" s="91"/>
      <c r="E762" s="92" t="str">
        <f t="shared" si="2"/>
        <v/>
      </c>
      <c r="F762" s="91"/>
      <c r="G762" s="91"/>
      <c r="H762" s="91">
        <f t="shared" ref="H762:I762" si="694">+N($E762)*N(F762)</f>
        <v>0</v>
      </c>
      <c r="I762" s="91">
        <f t="shared" si="694"/>
        <v>0</v>
      </c>
      <c r="J762" s="91">
        <f t="shared" si="4"/>
        <v>0</v>
      </c>
      <c r="K762" s="93"/>
      <c r="L762" s="94"/>
      <c r="M762" s="95"/>
      <c r="N762" s="95"/>
      <c r="O762" s="95"/>
      <c r="P762" s="95"/>
      <c r="Q762" s="95"/>
      <c r="R762" s="95"/>
      <c r="S762" s="95"/>
      <c r="T762" s="95"/>
      <c r="U762" s="95"/>
      <c r="V762" s="95"/>
      <c r="W762" s="95"/>
      <c r="X762" s="95"/>
      <c r="Y762" s="95"/>
      <c r="Z762" s="95"/>
    </row>
    <row r="763" ht="15.75" hidden="1" customHeight="1">
      <c r="A763" s="108">
        <f>A761+0.01</f>
        <v>6.37</v>
      </c>
      <c r="B763" s="102" t="s">
        <v>813</v>
      </c>
      <c r="C763" s="90" t="s">
        <v>556</v>
      </c>
      <c r="D763" s="91" t="s">
        <v>506</v>
      </c>
      <c r="E763" s="92" t="str">
        <f t="shared" si="2"/>
        <v>RO</v>
      </c>
      <c r="F763" s="93"/>
      <c r="G763" s="93"/>
      <c r="H763" s="91">
        <f t="shared" ref="H763:I763" si="695">+N($E763)*N(F763)</f>
        <v>0</v>
      </c>
      <c r="I763" s="91">
        <f t="shared" si="695"/>
        <v>0</v>
      </c>
      <c r="J763" s="91">
        <f t="shared" si="4"/>
        <v>0</v>
      </c>
      <c r="K763" s="93"/>
      <c r="L763" s="94"/>
      <c r="M763" s="95"/>
      <c r="N763" s="95"/>
      <c r="O763" s="95"/>
      <c r="P763" s="95"/>
      <c r="Q763" s="95"/>
      <c r="R763" s="95"/>
      <c r="S763" s="95"/>
      <c r="T763" s="95"/>
      <c r="U763" s="95"/>
      <c r="V763" s="95"/>
      <c r="W763" s="95"/>
      <c r="X763" s="95"/>
      <c r="Y763" s="95"/>
      <c r="Z763" s="95"/>
    </row>
    <row r="764" ht="15.75" hidden="1" customHeight="1">
      <c r="A764" s="90"/>
      <c r="B764" s="102"/>
      <c r="C764" s="90"/>
      <c r="D764" s="91"/>
      <c r="E764" s="92" t="str">
        <f t="shared" si="2"/>
        <v/>
      </c>
      <c r="F764" s="91"/>
      <c r="G764" s="91"/>
      <c r="H764" s="91">
        <f t="shared" ref="H764:I764" si="696">+N($E764)*N(F764)</f>
        <v>0</v>
      </c>
      <c r="I764" s="91">
        <f t="shared" si="696"/>
        <v>0</v>
      </c>
      <c r="J764" s="91">
        <f t="shared" si="4"/>
        <v>0</v>
      </c>
      <c r="K764" s="93"/>
      <c r="L764" s="94"/>
      <c r="M764" s="95"/>
      <c r="N764" s="95"/>
      <c r="O764" s="95"/>
      <c r="P764" s="95"/>
      <c r="Q764" s="95"/>
      <c r="R764" s="95"/>
      <c r="S764" s="95"/>
      <c r="T764" s="95"/>
      <c r="U764" s="95"/>
      <c r="V764" s="95"/>
      <c r="W764" s="95"/>
      <c r="X764" s="95"/>
      <c r="Y764" s="95"/>
      <c r="Z764" s="95"/>
    </row>
    <row r="765" ht="15.75" hidden="1" customHeight="1">
      <c r="A765" s="108">
        <f>A763+0.01</f>
        <v>6.38</v>
      </c>
      <c r="B765" s="102" t="s">
        <v>814</v>
      </c>
      <c r="C765" s="90" t="s">
        <v>556</v>
      </c>
      <c r="D765" s="91" t="s">
        <v>506</v>
      </c>
      <c r="E765" s="92" t="str">
        <f t="shared" si="2"/>
        <v>RO</v>
      </c>
      <c r="F765" s="93"/>
      <c r="G765" s="93"/>
      <c r="H765" s="91">
        <f t="shared" ref="H765:I765" si="697">+N($E765)*N(F765)</f>
        <v>0</v>
      </c>
      <c r="I765" s="91">
        <f t="shared" si="697"/>
        <v>0</v>
      </c>
      <c r="J765" s="91">
        <f t="shared" si="4"/>
        <v>0</v>
      </c>
      <c r="K765" s="93"/>
      <c r="L765" s="94"/>
      <c r="M765" s="95"/>
      <c r="N765" s="95"/>
      <c r="O765" s="95"/>
      <c r="P765" s="95"/>
      <c r="Q765" s="95"/>
      <c r="R765" s="95"/>
      <c r="S765" s="95"/>
      <c r="T765" s="95"/>
      <c r="U765" s="95"/>
      <c r="V765" s="95"/>
      <c r="W765" s="95"/>
      <c r="X765" s="95"/>
      <c r="Y765" s="95"/>
      <c r="Z765" s="95"/>
    </row>
    <row r="766" ht="15.75" hidden="1" customHeight="1">
      <c r="A766" s="90"/>
      <c r="B766" s="102"/>
      <c r="C766" s="90"/>
      <c r="D766" s="91"/>
      <c r="E766" s="92" t="str">
        <f t="shared" si="2"/>
        <v/>
      </c>
      <c r="F766" s="93"/>
      <c r="G766" s="93"/>
      <c r="H766" s="91">
        <f t="shared" ref="H766:I766" si="698">+N($E766)*N(F766)</f>
        <v>0</v>
      </c>
      <c r="I766" s="91">
        <f t="shared" si="698"/>
        <v>0</v>
      </c>
      <c r="J766" s="91">
        <f t="shared" si="4"/>
        <v>0</v>
      </c>
      <c r="K766" s="93"/>
      <c r="L766" s="94"/>
      <c r="M766" s="95"/>
      <c r="N766" s="95"/>
      <c r="O766" s="95"/>
      <c r="P766" s="95"/>
      <c r="Q766" s="95"/>
      <c r="R766" s="95"/>
      <c r="S766" s="95"/>
      <c r="T766" s="95"/>
      <c r="U766" s="95"/>
      <c r="V766" s="95"/>
      <c r="W766" s="95"/>
      <c r="X766" s="95"/>
      <c r="Y766" s="95"/>
      <c r="Z766" s="95"/>
    </row>
    <row r="767" ht="15.75" hidden="1" customHeight="1">
      <c r="A767" s="90"/>
      <c r="B767" s="102" t="s">
        <v>815</v>
      </c>
      <c r="C767" s="90"/>
      <c r="D767" s="91"/>
      <c r="E767" s="92" t="str">
        <f t="shared" si="2"/>
        <v/>
      </c>
      <c r="F767" s="93"/>
      <c r="G767" s="93"/>
      <c r="H767" s="91">
        <f t="shared" ref="H767:I767" si="699">+N($E767)*N(F767)</f>
        <v>0</v>
      </c>
      <c r="I767" s="91">
        <f t="shared" si="699"/>
        <v>0</v>
      </c>
      <c r="J767" s="91">
        <f t="shared" si="4"/>
        <v>0</v>
      </c>
      <c r="K767" s="93"/>
      <c r="L767" s="94"/>
      <c r="M767" s="95"/>
      <c r="N767" s="95"/>
      <c r="O767" s="95"/>
      <c r="P767" s="95"/>
      <c r="Q767" s="95"/>
      <c r="R767" s="95"/>
      <c r="S767" s="95"/>
      <c r="T767" s="95"/>
      <c r="U767" s="95"/>
      <c r="V767" s="95"/>
      <c r="W767" s="95"/>
      <c r="X767" s="95"/>
      <c r="Y767" s="95"/>
      <c r="Z767" s="95"/>
    </row>
    <row r="768" ht="15.75" hidden="1" customHeight="1">
      <c r="A768" s="90"/>
      <c r="B768" s="102"/>
      <c r="C768" s="90"/>
      <c r="D768" s="91"/>
      <c r="E768" s="92" t="str">
        <f t="shared" si="2"/>
        <v/>
      </c>
      <c r="F768" s="93"/>
      <c r="G768" s="93"/>
      <c r="H768" s="91">
        <f t="shared" ref="H768:I768" si="700">+N($E768)*N(F768)</f>
        <v>0</v>
      </c>
      <c r="I768" s="91">
        <f t="shared" si="700"/>
        <v>0</v>
      </c>
      <c r="J768" s="91">
        <f t="shared" si="4"/>
        <v>0</v>
      </c>
      <c r="K768" s="93"/>
      <c r="L768" s="94"/>
      <c r="M768" s="95"/>
      <c r="N768" s="95"/>
      <c r="O768" s="95"/>
      <c r="P768" s="95"/>
      <c r="Q768" s="95"/>
      <c r="R768" s="95"/>
      <c r="S768" s="95"/>
      <c r="T768" s="95"/>
      <c r="U768" s="95"/>
      <c r="V768" s="95"/>
      <c r="W768" s="95"/>
      <c r="X768" s="95"/>
      <c r="Y768" s="95"/>
      <c r="Z768" s="95"/>
    </row>
    <row r="769" ht="15.75" customHeight="1">
      <c r="A769" s="108">
        <f>A765+0.01</f>
        <v>6.39</v>
      </c>
      <c r="B769" s="102" t="s">
        <v>816</v>
      </c>
      <c r="C769" s="90" t="s">
        <v>556</v>
      </c>
      <c r="D769" s="91">
        <v>7.0</v>
      </c>
      <c r="E769" s="92">
        <f t="shared" si="2"/>
        <v>7</v>
      </c>
      <c r="F769" s="105">
        <v>11859.0</v>
      </c>
      <c r="G769" s="105">
        <v>1319.0</v>
      </c>
      <c r="H769" s="91">
        <f t="shared" ref="H769:I769" si="701">+N($E769)*N(F769)</f>
        <v>83013</v>
      </c>
      <c r="I769" s="91">
        <f t="shared" si="701"/>
        <v>9233</v>
      </c>
      <c r="J769" s="91">
        <f t="shared" si="4"/>
        <v>92246</v>
      </c>
      <c r="K769" s="93"/>
      <c r="L769" s="106"/>
      <c r="M769" s="95"/>
      <c r="N769" s="95"/>
      <c r="O769" s="95"/>
      <c r="P769" s="95"/>
      <c r="Q769" s="95"/>
      <c r="R769" s="95"/>
      <c r="S769" s="95"/>
      <c r="T769" s="95"/>
      <c r="U769" s="95"/>
      <c r="V769" s="95"/>
      <c r="W769" s="95"/>
      <c r="X769" s="95"/>
      <c r="Y769" s="95"/>
      <c r="Z769" s="95"/>
    </row>
    <row r="770" ht="15.75" hidden="1" customHeight="1">
      <c r="A770" s="90"/>
      <c r="B770" s="102"/>
      <c r="C770" s="90"/>
      <c r="D770" s="91"/>
      <c r="E770" s="92" t="str">
        <f t="shared" si="2"/>
        <v/>
      </c>
      <c r="F770" s="93"/>
      <c r="G770" s="93"/>
      <c r="H770" s="91">
        <f t="shared" ref="H770:I770" si="702">+N($E770)*N(F770)</f>
        <v>0</v>
      </c>
      <c r="I770" s="91">
        <f t="shared" si="702"/>
        <v>0</v>
      </c>
      <c r="J770" s="91">
        <f t="shared" si="4"/>
        <v>0</v>
      </c>
      <c r="K770" s="93"/>
      <c r="L770" s="94"/>
      <c r="M770" s="95"/>
      <c r="N770" s="95"/>
      <c r="O770" s="95"/>
      <c r="P770" s="95"/>
      <c r="Q770" s="95"/>
      <c r="R770" s="95"/>
      <c r="S770" s="95"/>
      <c r="T770" s="95"/>
      <c r="U770" s="95"/>
      <c r="V770" s="95"/>
      <c r="W770" s="95"/>
      <c r="X770" s="95"/>
      <c r="Y770" s="95"/>
      <c r="Z770" s="95"/>
    </row>
    <row r="771" ht="15.75" customHeight="1">
      <c r="A771" s="108">
        <f>A769+0.01</f>
        <v>6.4</v>
      </c>
      <c r="B771" s="102" t="s">
        <v>817</v>
      </c>
      <c r="C771" s="90" t="s">
        <v>556</v>
      </c>
      <c r="D771" s="91">
        <v>4.0</v>
      </c>
      <c r="E771" s="92">
        <f t="shared" si="2"/>
        <v>4</v>
      </c>
      <c r="F771" s="105">
        <v>15372.0</v>
      </c>
      <c r="G771" s="105">
        <v>1319.0</v>
      </c>
      <c r="H771" s="91">
        <f t="shared" ref="H771:I771" si="703">+N($E771)*N(F771)</f>
        <v>61488</v>
      </c>
      <c r="I771" s="91">
        <f t="shared" si="703"/>
        <v>5276</v>
      </c>
      <c r="J771" s="91">
        <f t="shared" si="4"/>
        <v>66764</v>
      </c>
      <c r="K771" s="93"/>
      <c r="L771" s="106"/>
      <c r="M771" s="95"/>
      <c r="N771" s="95"/>
      <c r="O771" s="95"/>
      <c r="P771" s="95"/>
      <c r="Q771" s="95"/>
      <c r="R771" s="95"/>
      <c r="S771" s="95"/>
      <c r="T771" s="95"/>
      <c r="U771" s="95"/>
      <c r="V771" s="95"/>
      <c r="W771" s="95"/>
      <c r="X771" s="95"/>
      <c r="Y771" s="95"/>
      <c r="Z771" s="95"/>
    </row>
    <row r="772" ht="15.75" hidden="1" customHeight="1">
      <c r="A772" s="90"/>
      <c r="B772" s="102"/>
      <c r="C772" s="90"/>
      <c r="D772" s="91"/>
      <c r="E772" s="92" t="str">
        <f t="shared" si="2"/>
        <v/>
      </c>
      <c r="F772" s="93"/>
      <c r="G772" s="93"/>
      <c r="H772" s="91">
        <f t="shared" ref="H772:I772" si="704">+N($E772)*N(F772)</f>
        <v>0</v>
      </c>
      <c r="I772" s="91">
        <f t="shared" si="704"/>
        <v>0</v>
      </c>
      <c r="J772" s="91">
        <f t="shared" si="4"/>
        <v>0</v>
      </c>
      <c r="K772" s="93"/>
      <c r="L772" s="94"/>
      <c r="M772" s="95"/>
      <c r="N772" s="95"/>
      <c r="O772" s="95"/>
      <c r="P772" s="95"/>
      <c r="Q772" s="95"/>
      <c r="R772" s="95"/>
      <c r="S772" s="95"/>
      <c r="T772" s="95"/>
      <c r="U772" s="95"/>
      <c r="V772" s="95"/>
      <c r="W772" s="95"/>
      <c r="X772" s="95"/>
      <c r="Y772" s="95"/>
      <c r="Z772" s="95"/>
    </row>
    <row r="773" ht="15.75" hidden="1" customHeight="1">
      <c r="A773" s="103" t="s">
        <v>103</v>
      </c>
      <c r="B773" s="88" t="s">
        <v>818</v>
      </c>
      <c r="C773" s="90"/>
      <c r="D773" s="91"/>
      <c r="E773" s="92" t="str">
        <f t="shared" si="2"/>
        <v/>
      </c>
      <c r="F773" s="93"/>
      <c r="G773" s="93"/>
      <c r="H773" s="91">
        <f t="shared" ref="H773:I773" si="705">+N($E773)*N(F773)</f>
        <v>0</v>
      </c>
      <c r="I773" s="91">
        <f t="shared" si="705"/>
        <v>0</v>
      </c>
      <c r="J773" s="91">
        <f t="shared" si="4"/>
        <v>0</v>
      </c>
      <c r="K773" s="93"/>
      <c r="L773" s="94"/>
      <c r="M773" s="95"/>
      <c r="N773" s="95"/>
      <c r="O773" s="95"/>
      <c r="P773" s="95"/>
      <c r="Q773" s="95"/>
      <c r="R773" s="95"/>
      <c r="S773" s="95"/>
      <c r="T773" s="95"/>
      <c r="U773" s="95"/>
      <c r="V773" s="95"/>
      <c r="W773" s="95"/>
      <c r="X773" s="95"/>
      <c r="Y773" s="95"/>
      <c r="Z773" s="95"/>
    </row>
    <row r="774" ht="15.75" hidden="1" customHeight="1">
      <c r="A774" s="90"/>
      <c r="B774" s="102" t="s">
        <v>819</v>
      </c>
      <c r="C774" s="90"/>
      <c r="D774" s="91"/>
      <c r="E774" s="92" t="str">
        <f t="shared" si="2"/>
        <v/>
      </c>
      <c r="F774" s="93"/>
      <c r="G774" s="93"/>
      <c r="H774" s="91">
        <f t="shared" ref="H774:I774" si="706">+N($E774)*N(F774)</f>
        <v>0</v>
      </c>
      <c r="I774" s="91">
        <f t="shared" si="706"/>
        <v>0</v>
      </c>
      <c r="J774" s="91">
        <f t="shared" si="4"/>
        <v>0</v>
      </c>
      <c r="K774" s="93"/>
      <c r="L774" s="94"/>
      <c r="M774" s="95"/>
      <c r="N774" s="95"/>
      <c r="O774" s="95"/>
      <c r="P774" s="95"/>
      <c r="Q774" s="95"/>
      <c r="R774" s="95"/>
      <c r="S774" s="95"/>
      <c r="T774" s="95"/>
      <c r="U774" s="95"/>
      <c r="V774" s="95"/>
      <c r="W774" s="95"/>
      <c r="X774" s="95"/>
      <c r="Y774" s="95"/>
      <c r="Z774" s="95"/>
    </row>
    <row r="775" ht="15.75" hidden="1" customHeight="1">
      <c r="A775" s="90"/>
      <c r="B775" s="102"/>
      <c r="C775" s="90"/>
      <c r="D775" s="91"/>
      <c r="E775" s="92" t="str">
        <f t="shared" si="2"/>
        <v/>
      </c>
      <c r="F775" s="93"/>
      <c r="G775" s="93"/>
      <c r="H775" s="91">
        <f t="shared" ref="H775:I775" si="707">+N($E775)*N(F775)</f>
        <v>0</v>
      </c>
      <c r="I775" s="91">
        <f t="shared" si="707"/>
        <v>0</v>
      </c>
      <c r="J775" s="91">
        <f t="shared" si="4"/>
        <v>0</v>
      </c>
      <c r="K775" s="93"/>
      <c r="L775" s="94"/>
      <c r="M775" s="95"/>
      <c r="N775" s="95"/>
      <c r="O775" s="95"/>
      <c r="P775" s="95"/>
      <c r="Q775" s="95"/>
      <c r="R775" s="95"/>
      <c r="S775" s="95"/>
      <c r="T775" s="95"/>
      <c r="U775" s="95"/>
      <c r="V775" s="95"/>
      <c r="W775" s="95"/>
      <c r="X775" s="95"/>
      <c r="Y775" s="95"/>
      <c r="Z775" s="95"/>
    </row>
    <row r="776" ht="15.75" hidden="1" customHeight="1">
      <c r="A776" s="90">
        <v>7.1</v>
      </c>
      <c r="B776" s="102" t="s">
        <v>820</v>
      </c>
      <c r="C776" s="90" t="s">
        <v>720</v>
      </c>
      <c r="D776" s="91" t="s">
        <v>506</v>
      </c>
      <c r="E776" s="92" t="str">
        <f t="shared" si="2"/>
        <v>RO</v>
      </c>
      <c r="F776" s="93"/>
      <c r="G776" s="93"/>
      <c r="H776" s="91">
        <f t="shared" ref="H776:I776" si="708">+N($E776)*N(F776)</f>
        <v>0</v>
      </c>
      <c r="I776" s="91">
        <f t="shared" si="708"/>
        <v>0</v>
      </c>
      <c r="J776" s="91">
        <f t="shared" si="4"/>
        <v>0</v>
      </c>
      <c r="K776" s="93"/>
      <c r="L776" s="94"/>
      <c r="M776" s="95"/>
      <c r="N776" s="95"/>
      <c r="O776" s="95"/>
      <c r="P776" s="95"/>
      <c r="Q776" s="95"/>
      <c r="R776" s="95"/>
      <c r="S776" s="95"/>
      <c r="T776" s="95"/>
      <c r="U776" s="95"/>
      <c r="V776" s="95"/>
      <c r="W776" s="95"/>
      <c r="X776" s="95"/>
      <c r="Y776" s="95"/>
      <c r="Z776" s="95"/>
    </row>
    <row r="777" ht="15.75" hidden="1" customHeight="1">
      <c r="A777" s="90"/>
      <c r="B777" s="102"/>
      <c r="C777" s="90"/>
      <c r="D777" s="91"/>
      <c r="E777" s="92" t="str">
        <f t="shared" si="2"/>
        <v/>
      </c>
      <c r="F777" s="93"/>
      <c r="G777" s="93"/>
      <c r="H777" s="91">
        <f t="shared" ref="H777:I777" si="709">+N($E777)*N(F777)</f>
        <v>0</v>
      </c>
      <c r="I777" s="91">
        <f t="shared" si="709"/>
        <v>0</v>
      </c>
      <c r="J777" s="91">
        <f t="shared" si="4"/>
        <v>0</v>
      </c>
      <c r="K777" s="93"/>
      <c r="L777" s="94"/>
      <c r="M777" s="95"/>
      <c r="N777" s="95"/>
      <c r="O777" s="95"/>
      <c r="P777" s="95"/>
      <c r="Q777" s="95"/>
      <c r="R777" s="95"/>
      <c r="S777" s="95"/>
      <c r="T777" s="95"/>
      <c r="U777" s="95"/>
      <c r="V777" s="95"/>
      <c r="W777" s="95"/>
      <c r="X777" s="95"/>
      <c r="Y777" s="95"/>
      <c r="Z777" s="95"/>
    </row>
    <row r="778" ht="15.75" hidden="1" customHeight="1">
      <c r="A778" s="90">
        <f>A776+0.1</f>
        <v>7.2</v>
      </c>
      <c r="B778" s="102" t="s">
        <v>821</v>
      </c>
      <c r="C778" s="90" t="s">
        <v>720</v>
      </c>
      <c r="D778" s="91" t="s">
        <v>506</v>
      </c>
      <c r="E778" s="92" t="str">
        <f t="shared" si="2"/>
        <v>RO</v>
      </c>
      <c r="F778" s="93"/>
      <c r="G778" s="93"/>
      <c r="H778" s="91">
        <f t="shared" ref="H778:I778" si="710">+N($E778)*N(F778)</f>
        <v>0</v>
      </c>
      <c r="I778" s="91">
        <f t="shared" si="710"/>
        <v>0</v>
      </c>
      <c r="J778" s="91">
        <f t="shared" si="4"/>
        <v>0</v>
      </c>
      <c r="K778" s="93"/>
      <c r="L778" s="94"/>
      <c r="M778" s="95"/>
      <c r="N778" s="95"/>
      <c r="O778" s="95"/>
      <c r="P778" s="95"/>
      <c r="Q778" s="95"/>
      <c r="R778" s="95"/>
      <c r="S778" s="95"/>
      <c r="T778" s="95"/>
      <c r="U778" s="95"/>
      <c r="V778" s="95"/>
      <c r="W778" s="95"/>
      <c r="X778" s="95"/>
      <c r="Y778" s="95"/>
      <c r="Z778" s="95"/>
    </row>
    <row r="779" ht="15.75" hidden="1" customHeight="1">
      <c r="A779" s="90"/>
      <c r="B779" s="102"/>
      <c r="C779" s="90"/>
      <c r="D779" s="91"/>
      <c r="E779" s="92" t="str">
        <f t="shared" si="2"/>
        <v/>
      </c>
      <c r="F779" s="93"/>
      <c r="G779" s="93"/>
      <c r="H779" s="91">
        <f t="shared" ref="H779:I779" si="711">+N($E779)*N(F779)</f>
        <v>0</v>
      </c>
      <c r="I779" s="91">
        <f t="shared" si="711"/>
        <v>0</v>
      </c>
      <c r="J779" s="91">
        <f t="shared" si="4"/>
        <v>0</v>
      </c>
      <c r="K779" s="93"/>
      <c r="L779" s="94"/>
      <c r="M779" s="95"/>
      <c r="N779" s="95"/>
      <c r="O779" s="95"/>
      <c r="P779" s="95"/>
      <c r="Q779" s="95"/>
      <c r="R779" s="95"/>
      <c r="S779" s="95"/>
      <c r="T779" s="95"/>
      <c r="U779" s="95"/>
      <c r="V779" s="95"/>
      <c r="W779" s="95"/>
      <c r="X779" s="95"/>
      <c r="Y779" s="95"/>
      <c r="Z779" s="95"/>
    </row>
    <row r="780" ht="15.75" hidden="1" customHeight="1">
      <c r="A780" s="90">
        <f>A778+0.1</f>
        <v>7.3</v>
      </c>
      <c r="B780" s="102" t="s">
        <v>822</v>
      </c>
      <c r="C780" s="90" t="s">
        <v>720</v>
      </c>
      <c r="D780" s="91" t="s">
        <v>506</v>
      </c>
      <c r="E780" s="92" t="str">
        <f t="shared" si="2"/>
        <v>RO</v>
      </c>
      <c r="F780" s="93"/>
      <c r="G780" s="93"/>
      <c r="H780" s="91">
        <f t="shared" ref="H780:I780" si="712">+N($E780)*N(F780)</f>
        <v>0</v>
      </c>
      <c r="I780" s="91">
        <f t="shared" si="712"/>
        <v>0</v>
      </c>
      <c r="J780" s="91">
        <f t="shared" si="4"/>
        <v>0</v>
      </c>
      <c r="K780" s="93"/>
      <c r="L780" s="94"/>
      <c r="M780" s="95"/>
      <c r="N780" s="95"/>
      <c r="O780" s="95"/>
      <c r="P780" s="95"/>
      <c r="Q780" s="95"/>
      <c r="R780" s="95"/>
      <c r="S780" s="95"/>
      <c r="T780" s="95"/>
      <c r="U780" s="95"/>
      <c r="V780" s="95"/>
      <c r="W780" s="95"/>
      <c r="X780" s="95"/>
      <c r="Y780" s="95"/>
      <c r="Z780" s="95"/>
    </row>
    <row r="781" ht="15.75" hidden="1" customHeight="1">
      <c r="A781" s="90"/>
      <c r="B781" s="102"/>
      <c r="C781" s="90"/>
      <c r="D781" s="91"/>
      <c r="E781" s="92" t="str">
        <f t="shared" si="2"/>
        <v/>
      </c>
      <c r="F781" s="93"/>
      <c r="G781" s="93"/>
      <c r="H781" s="91">
        <f t="shared" ref="H781:I781" si="713">+N($E781)*N(F781)</f>
        <v>0</v>
      </c>
      <c r="I781" s="91">
        <f t="shared" si="713"/>
        <v>0</v>
      </c>
      <c r="J781" s="91">
        <f t="shared" si="4"/>
        <v>0</v>
      </c>
      <c r="K781" s="93"/>
      <c r="L781" s="94"/>
      <c r="M781" s="95"/>
      <c r="N781" s="95"/>
      <c r="O781" s="95"/>
      <c r="P781" s="95"/>
      <c r="Q781" s="95"/>
      <c r="R781" s="95"/>
      <c r="S781" s="95"/>
      <c r="T781" s="95"/>
      <c r="U781" s="95"/>
      <c r="V781" s="95"/>
      <c r="W781" s="95"/>
      <c r="X781" s="95"/>
      <c r="Y781" s="95"/>
      <c r="Z781" s="95"/>
    </row>
    <row r="782" ht="15.75" hidden="1" customHeight="1">
      <c r="A782" s="90">
        <f>A780+0.1</f>
        <v>7.4</v>
      </c>
      <c r="B782" s="102" t="s">
        <v>823</v>
      </c>
      <c r="C782" s="90" t="s">
        <v>720</v>
      </c>
      <c r="D782" s="91" t="s">
        <v>506</v>
      </c>
      <c r="E782" s="92" t="str">
        <f t="shared" si="2"/>
        <v>RO</v>
      </c>
      <c r="F782" s="93"/>
      <c r="G782" s="93"/>
      <c r="H782" s="91">
        <f t="shared" ref="H782:I782" si="714">+N($E782)*N(F782)</f>
        <v>0</v>
      </c>
      <c r="I782" s="91">
        <f t="shared" si="714"/>
        <v>0</v>
      </c>
      <c r="J782" s="91">
        <f t="shared" si="4"/>
        <v>0</v>
      </c>
      <c r="K782" s="93"/>
      <c r="L782" s="94"/>
      <c r="M782" s="95"/>
      <c r="N782" s="95"/>
      <c r="O782" s="95"/>
      <c r="P782" s="95"/>
      <c r="Q782" s="95"/>
      <c r="R782" s="95"/>
      <c r="S782" s="95"/>
      <c r="T782" s="95"/>
      <c r="U782" s="95"/>
      <c r="V782" s="95"/>
      <c r="W782" s="95"/>
      <c r="X782" s="95"/>
      <c r="Y782" s="95"/>
      <c r="Z782" s="95"/>
    </row>
    <row r="783" ht="15.75" hidden="1" customHeight="1">
      <c r="A783" s="90"/>
      <c r="B783" s="102"/>
      <c r="C783" s="90"/>
      <c r="D783" s="91"/>
      <c r="E783" s="92" t="str">
        <f t="shared" si="2"/>
        <v/>
      </c>
      <c r="F783" s="93"/>
      <c r="G783" s="93"/>
      <c r="H783" s="91">
        <f t="shared" ref="H783:I783" si="715">+N($E783)*N(F783)</f>
        <v>0</v>
      </c>
      <c r="I783" s="91">
        <f t="shared" si="715"/>
        <v>0</v>
      </c>
      <c r="J783" s="91">
        <f t="shared" si="4"/>
        <v>0</v>
      </c>
      <c r="K783" s="93"/>
      <c r="L783" s="94"/>
      <c r="M783" s="95"/>
      <c r="N783" s="95"/>
      <c r="O783" s="95"/>
      <c r="P783" s="95"/>
      <c r="Q783" s="95"/>
      <c r="R783" s="95"/>
      <c r="S783" s="95"/>
      <c r="T783" s="95"/>
      <c r="U783" s="95"/>
      <c r="V783" s="95"/>
      <c r="W783" s="95"/>
      <c r="X783" s="95"/>
      <c r="Y783" s="95"/>
      <c r="Z783" s="95"/>
    </row>
    <row r="784" ht="15.75" hidden="1" customHeight="1">
      <c r="A784" s="90">
        <f>A782+0.1</f>
        <v>7.5</v>
      </c>
      <c r="B784" s="102" t="s">
        <v>824</v>
      </c>
      <c r="C784" s="90" t="s">
        <v>720</v>
      </c>
      <c r="D784" s="91" t="s">
        <v>506</v>
      </c>
      <c r="E784" s="92" t="str">
        <f t="shared" si="2"/>
        <v>RO</v>
      </c>
      <c r="F784" s="93"/>
      <c r="G784" s="93"/>
      <c r="H784" s="91">
        <f t="shared" ref="H784:I784" si="716">+N($E784)*N(F784)</f>
        <v>0</v>
      </c>
      <c r="I784" s="91">
        <f t="shared" si="716"/>
        <v>0</v>
      </c>
      <c r="J784" s="91">
        <f t="shared" si="4"/>
        <v>0</v>
      </c>
      <c r="K784" s="93"/>
      <c r="L784" s="94"/>
      <c r="M784" s="95"/>
      <c r="N784" s="95"/>
      <c r="O784" s="95"/>
      <c r="P784" s="95"/>
      <c r="Q784" s="95"/>
      <c r="R784" s="95"/>
      <c r="S784" s="95"/>
      <c r="T784" s="95"/>
      <c r="U784" s="95"/>
      <c r="V784" s="95"/>
      <c r="W784" s="95"/>
      <c r="X784" s="95"/>
      <c r="Y784" s="95"/>
      <c r="Z784" s="95"/>
    </row>
    <row r="785" ht="15.75" hidden="1" customHeight="1">
      <c r="A785" s="90"/>
      <c r="B785" s="102"/>
      <c r="C785" s="90"/>
      <c r="D785" s="91"/>
      <c r="E785" s="92" t="str">
        <f t="shared" si="2"/>
        <v/>
      </c>
      <c r="F785" s="93"/>
      <c r="G785" s="93"/>
      <c r="H785" s="91">
        <f t="shared" ref="H785:I785" si="717">+N($E785)*N(F785)</f>
        <v>0</v>
      </c>
      <c r="I785" s="91">
        <f t="shared" si="717"/>
        <v>0</v>
      </c>
      <c r="J785" s="91">
        <f t="shared" si="4"/>
        <v>0</v>
      </c>
      <c r="K785" s="93"/>
      <c r="L785" s="94"/>
      <c r="M785" s="95"/>
      <c r="N785" s="95"/>
      <c r="O785" s="95"/>
      <c r="P785" s="95"/>
      <c r="Q785" s="95"/>
      <c r="R785" s="95"/>
      <c r="S785" s="95"/>
      <c r="T785" s="95"/>
      <c r="U785" s="95"/>
      <c r="V785" s="95"/>
      <c r="W785" s="95"/>
      <c r="X785" s="95"/>
      <c r="Y785" s="95"/>
      <c r="Z785" s="95"/>
    </row>
    <row r="786" ht="15.75" customHeight="1">
      <c r="A786" s="90">
        <f>A784+0.1</f>
        <v>7.6</v>
      </c>
      <c r="B786" s="102" t="s">
        <v>825</v>
      </c>
      <c r="C786" s="90" t="s">
        <v>720</v>
      </c>
      <c r="D786" s="91">
        <v>50.0</v>
      </c>
      <c r="E786" s="92">
        <f t="shared" si="2"/>
        <v>50</v>
      </c>
      <c r="F786" s="105">
        <v>660.0</v>
      </c>
      <c r="G786" s="105">
        <v>192.0</v>
      </c>
      <c r="H786" s="91">
        <f t="shared" ref="H786:I786" si="718">+N($E786)*N(F786)</f>
        <v>33000</v>
      </c>
      <c r="I786" s="91">
        <f t="shared" si="718"/>
        <v>9600</v>
      </c>
      <c r="J786" s="91">
        <f t="shared" si="4"/>
        <v>42600</v>
      </c>
      <c r="K786" s="93"/>
      <c r="L786" s="106"/>
      <c r="M786" s="95"/>
      <c r="N786" s="95"/>
      <c r="O786" s="95"/>
      <c r="P786" s="95"/>
      <c r="Q786" s="95"/>
      <c r="R786" s="95"/>
      <c r="S786" s="95"/>
      <c r="T786" s="95"/>
      <c r="U786" s="95"/>
      <c r="V786" s="95"/>
      <c r="W786" s="95"/>
      <c r="X786" s="95"/>
      <c r="Y786" s="95"/>
      <c r="Z786" s="95"/>
    </row>
    <row r="787" ht="15.75" hidden="1" customHeight="1">
      <c r="A787" s="90"/>
      <c r="B787" s="102"/>
      <c r="C787" s="90"/>
      <c r="D787" s="91"/>
      <c r="E787" s="92" t="str">
        <f t="shared" si="2"/>
        <v/>
      </c>
      <c r="F787" s="93"/>
      <c r="G787" s="93"/>
      <c r="H787" s="91">
        <f t="shared" ref="H787:I787" si="719">+N($E787)*N(F787)</f>
        <v>0</v>
      </c>
      <c r="I787" s="91">
        <f t="shared" si="719"/>
        <v>0</v>
      </c>
      <c r="J787" s="91">
        <f t="shared" si="4"/>
        <v>0</v>
      </c>
      <c r="K787" s="93"/>
      <c r="L787" s="94"/>
      <c r="M787" s="95"/>
      <c r="N787" s="95"/>
      <c r="O787" s="95"/>
      <c r="P787" s="95"/>
      <c r="Q787" s="95"/>
      <c r="R787" s="95"/>
      <c r="S787" s="95"/>
      <c r="T787" s="95"/>
      <c r="U787" s="95"/>
      <c r="V787" s="95"/>
      <c r="W787" s="95"/>
      <c r="X787" s="95"/>
      <c r="Y787" s="95"/>
      <c r="Z787" s="95"/>
    </row>
    <row r="788" ht="15.75" hidden="1" customHeight="1">
      <c r="A788" s="90">
        <f>A786+0.1</f>
        <v>7.7</v>
      </c>
      <c r="B788" s="102" t="s">
        <v>826</v>
      </c>
      <c r="C788" s="90" t="s">
        <v>720</v>
      </c>
      <c r="D788" s="91" t="s">
        <v>506</v>
      </c>
      <c r="E788" s="92" t="str">
        <f t="shared" si="2"/>
        <v>RO</v>
      </c>
      <c r="F788" s="93"/>
      <c r="G788" s="93"/>
      <c r="H788" s="91">
        <f t="shared" ref="H788:I788" si="720">+N($E788)*N(F788)</f>
        <v>0</v>
      </c>
      <c r="I788" s="91">
        <f t="shared" si="720"/>
        <v>0</v>
      </c>
      <c r="J788" s="91">
        <f t="shared" si="4"/>
        <v>0</v>
      </c>
      <c r="K788" s="93"/>
      <c r="L788" s="94"/>
      <c r="M788" s="95"/>
      <c r="N788" s="95"/>
      <c r="O788" s="95"/>
      <c r="P788" s="95"/>
      <c r="Q788" s="95"/>
      <c r="R788" s="95"/>
      <c r="S788" s="95"/>
      <c r="T788" s="95"/>
      <c r="U788" s="95"/>
      <c r="V788" s="95"/>
      <c r="W788" s="95"/>
      <c r="X788" s="95"/>
      <c r="Y788" s="95"/>
      <c r="Z788" s="95"/>
    </row>
    <row r="789" ht="15.75" hidden="1" customHeight="1">
      <c r="A789" s="90"/>
      <c r="B789" s="102"/>
      <c r="C789" s="90"/>
      <c r="D789" s="91"/>
      <c r="E789" s="92" t="str">
        <f t="shared" si="2"/>
        <v/>
      </c>
      <c r="F789" s="93"/>
      <c r="G789" s="93"/>
      <c r="H789" s="91">
        <f t="shared" ref="H789:I789" si="721">+N($E789)*N(F789)</f>
        <v>0</v>
      </c>
      <c r="I789" s="91">
        <f t="shared" si="721"/>
        <v>0</v>
      </c>
      <c r="J789" s="91">
        <f t="shared" si="4"/>
        <v>0</v>
      </c>
      <c r="K789" s="93"/>
      <c r="L789" s="94"/>
      <c r="M789" s="95"/>
      <c r="N789" s="95"/>
      <c r="O789" s="95"/>
      <c r="P789" s="95"/>
      <c r="Q789" s="95"/>
      <c r="R789" s="95"/>
      <c r="S789" s="95"/>
      <c r="T789" s="95"/>
      <c r="U789" s="95"/>
      <c r="V789" s="95"/>
      <c r="W789" s="95"/>
      <c r="X789" s="95"/>
      <c r="Y789" s="95"/>
      <c r="Z789" s="95"/>
    </row>
    <row r="790" ht="15.75" hidden="1" customHeight="1">
      <c r="A790" s="90">
        <f>A788+0.1</f>
        <v>7.8</v>
      </c>
      <c r="B790" s="102" t="s">
        <v>827</v>
      </c>
      <c r="C790" s="90" t="s">
        <v>720</v>
      </c>
      <c r="D790" s="91" t="s">
        <v>506</v>
      </c>
      <c r="E790" s="92" t="str">
        <f t="shared" si="2"/>
        <v>RO</v>
      </c>
      <c r="F790" s="93"/>
      <c r="G790" s="93"/>
      <c r="H790" s="91">
        <f t="shared" ref="H790:I790" si="722">+N($E790)*N(F790)</f>
        <v>0</v>
      </c>
      <c r="I790" s="91">
        <f t="shared" si="722"/>
        <v>0</v>
      </c>
      <c r="J790" s="91">
        <f t="shared" si="4"/>
        <v>0</v>
      </c>
      <c r="K790" s="93"/>
      <c r="L790" s="94"/>
      <c r="M790" s="95"/>
      <c r="N790" s="95"/>
      <c r="O790" s="95"/>
      <c r="P790" s="95"/>
      <c r="Q790" s="95"/>
      <c r="R790" s="95"/>
      <c r="S790" s="95"/>
      <c r="T790" s="95"/>
      <c r="U790" s="95"/>
      <c r="V790" s="95"/>
      <c r="W790" s="95"/>
      <c r="X790" s="95"/>
      <c r="Y790" s="95"/>
      <c r="Z790" s="95"/>
    </row>
    <row r="791" ht="15.75" hidden="1" customHeight="1">
      <c r="A791" s="90"/>
      <c r="B791" s="102"/>
      <c r="C791" s="90"/>
      <c r="D791" s="91"/>
      <c r="E791" s="92" t="str">
        <f t="shared" si="2"/>
        <v/>
      </c>
      <c r="F791" s="93"/>
      <c r="G791" s="93"/>
      <c r="H791" s="91">
        <f t="shared" ref="H791:I791" si="723">+N($E791)*N(F791)</f>
        <v>0</v>
      </c>
      <c r="I791" s="91">
        <f t="shared" si="723"/>
        <v>0</v>
      </c>
      <c r="J791" s="91">
        <f t="shared" si="4"/>
        <v>0</v>
      </c>
      <c r="K791" s="93"/>
      <c r="L791" s="94"/>
      <c r="M791" s="95"/>
      <c r="N791" s="95"/>
      <c r="O791" s="95"/>
      <c r="P791" s="95"/>
      <c r="Q791" s="95"/>
      <c r="R791" s="95"/>
      <c r="S791" s="95"/>
      <c r="T791" s="95"/>
      <c r="U791" s="95"/>
      <c r="V791" s="95"/>
      <c r="W791" s="95"/>
      <c r="X791" s="95"/>
      <c r="Y791" s="95"/>
      <c r="Z791" s="95"/>
    </row>
    <row r="792" ht="15.75" hidden="1" customHeight="1">
      <c r="A792" s="90">
        <f>A790+0.1</f>
        <v>7.9</v>
      </c>
      <c r="B792" s="102" t="s">
        <v>828</v>
      </c>
      <c r="C792" s="90" t="s">
        <v>720</v>
      </c>
      <c r="D792" s="91" t="s">
        <v>506</v>
      </c>
      <c r="E792" s="92" t="str">
        <f t="shared" si="2"/>
        <v>RO</v>
      </c>
      <c r="F792" s="93"/>
      <c r="G792" s="93"/>
      <c r="H792" s="91">
        <f t="shared" ref="H792:I792" si="724">+N($E792)*N(F792)</f>
        <v>0</v>
      </c>
      <c r="I792" s="91">
        <f t="shared" si="724"/>
        <v>0</v>
      </c>
      <c r="J792" s="91">
        <f t="shared" si="4"/>
        <v>0</v>
      </c>
      <c r="K792" s="93"/>
      <c r="L792" s="94"/>
      <c r="M792" s="95"/>
      <c r="N792" s="95"/>
      <c r="O792" s="95"/>
      <c r="P792" s="95"/>
      <c r="Q792" s="95"/>
      <c r="R792" s="95"/>
      <c r="S792" s="95"/>
      <c r="T792" s="95"/>
      <c r="U792" s="95"/>
      <c r="V792" s="95"/>
      <c r="W792" s="95"/>
      <c r="X792" s="95"/>
      <c r="Y792" s="95"/>
      <c r="Z792" s="95"/>
    </row>
    <row r="793" ht="15.75" hidden="1" customHeight="1">
      <c r="A793" s="90"/>
      <c r="B793" s="102"/>
      <c r="C793" s="90"/>
      <c r="D793" s="91"/>
      <c r="E793" s="92" t="str">
        <f t="shared" si="2"/>
        <v/>
      </c>
      <c r="F793" s="93"/>
      <c r="G793" s="93"/>
      <c r="H793" s="91">
        <f t="shared" ref="H793:I793" si="725">+N($E793)*N(F793)</f>
        <v>0</v>
      </c>
      <c r="I793" s="91">
        <f t="shared" si="725"/>
        <v>0</v>
      </c>
      <c r="J793" s="91">
        <f t="shared" si="4"/>
        <v>0</v>
      </c>
      <c r="K793" s="93"/>
      <c r="L793" s="94"/>
      <c r="M793" s="95"/>
      <c r="N793" s="95"/>
      <c r="O793" s="95"/>
      <c r="P793" s="95"/>
      <c r="Q793" s="95"/>
      <c r="R793" s="95"/>
      <c r="S793" s="95"/>
      <c r="T793" s="95"/>
      <c r="U793" s="95"/>
      <c r="V793" s="95"/>
      <c r="W793" s="95"/>
      <c r="X793" s="95"/>
      <c r="Y793" s="95"/>
      <c r="Z793" s="95"/>
    </row>
    <row r="794" ht="15.75" hidden="1" customHeight="1">
      <c r="A794" s="108">
        <f>A792-0.8</f>
        <v>7.1</v>
      </c>
      <c r="B794" s="102" t="s">
        <v>829</v>
      </c>
      <c r="C794" s="90" t="s">
        <v>720</v>
      </c>
      <c r="D794" s="91" t="s">
        <v>506</v>
      </c>
      <c r="E794" s="92" t="str">
        <f t="shared" si="2"/>
        <v>RO</v>
      </c>
      <c r="F794" s="93"/>
      <c r="G794" s="93"/>
      <c r="H794" s="91">
        <f t="shared" ref="H794:I794" si="726">+N($E794)*N(F794)</f>
        <v>0</v>
      </c>
      <c r="I794" s="91">
        <f t="shared" si="726"/>
        <v>0</v>
      </c>
      <c r="J794" s="91">
        <f t="shared" si="4"/>
        <v>0</v>
      </c>
      <c r="K794" s="93"/>
      <c r="L794" s="94"/>
      <c r="M794" s="95"/>
      <c r="N794" s="95"/>
      <c r="O794" s="95"/>
      <c r="P794" s="95"/>
      <c r="Q794" s="95"/>
      <c r="R794" s="95"/>
      <c r="S794" s="95"/>
      <c r="T794" s="95"/>
      <c r="U794" s="95"/>
      <c r="V794" s="95"/>
      <c r="W794" s="95"/>
      <c r="X794" s="95"/>
      <c r="Y794" s="95"/>
      <c r="Z794" s="95"/>
    </row>
    <row r="795" ht="15.75" hidden="1" customHeight="1">
      <c r="A795" s="90"/>
      <c r="B795" s="102"/>
      <c r="C795" s="90"/>
      <c r="D795" s="91"/>
      <c r="E795" s="92" t="str">
        <f t="shared" si="2"/>
        <v/>
      </c>
      <c r="F795" s="93"/>
      <c r="G795" s="93"/>
      <c r="H795" s="91">
        <f t="shared" ref="H795:I795" si="727">+N($E795)*N(F795)</f>
        <v>0</v>
      </c>
      <c r="I795" s="91">
        <f t="shared" si="727"/>
        <v>0</v>
      </c>
      <c r="J795" s="91">
        <f t="shared" si="4"/>
        <v>0</v>
      </c>
      <c r="K795" s="93"/>
      <c r="L795" s="94"/>
      <c r="M795" s="95"/>
      <c r="N795" s="95"/>
      <c r="O795" s="95"/>
      <c r="P795" s="95"/>
      <c r="Q795" s="95"/>
      <c r="R795" s="95"/>
      <c r="S795" s="95"/>
      <c r="T795" s="95"/>
      <c r="U795" s="95"/>
      <c r="V795" s="95"/>
      <c r="W795" s="95"/>
      <c r="X795" s="95"/>
      <c r="Y795" s="95"/>
      <c r="Z795" s="95"/>
    </row>
    <row r="796" ht="15.75" hidden="1" customHeight="1">
      <c r="A796" s="103" t="s">
        <v>171</v>
      </c>
      <c r="B796" s="88" t="s">
        <v>830</v>
      </c>
      <c r="C796" s="90"/>
      <c r="D796" s="91"/>
      <c r="E796" s="92" t="str">
        <f t="shared" si="2"/>
        <v/>
      </c>
      <c r="F796" s="93"/>
      <c r="G796" s="93"/>
      <c r="H796" s="91">
        <f t="shared" ref="H796:I796" si="728">+N($E796)*N(F796)</f>
        <v>0</v>
      </c>
      <c r="I796" s="91">
        <f t="shared" si="728"/>
        <v>0</v>
      </c>
      <c r="J796" s="91">
        <f t="shared" si="4"/>
        <v>0</v>
      </c>
      <c r="K796" s="93"/>
      <c r="L796" s="94"/>
      <c r="M796" s="95"/>
      <c r="N796" s="95"/>
      <c r="O796" s="95"/>
      <c r="P796" s="95"/>
      <c r="Q796" s="95"/>
      <c r="R796" s="95"/>
      <c r="S796" s="95"/>
      <c r="T796" s="95"/>
      <c r="U796" s="95"/>
      <c r="V796" s="95"/>
      <c r="W796" s="95"/>
      <c r="X796" s="95"/>
      <c r="Y796" s="95"/>
      <c r="Z796" s="95"/>
    </row>
    <row r="797" ht="15.75" hidden="1" customHeight="1">
      <c r="A797" s="90"/>
      <c r="B797" s="102" t="s">
        <v>831</v>
      </c>
      <c r="C797" s="90"/>
      <c r="D797" s="91"/>
      <c r="E797" s="92" t="str">
        <f t="shared" si="2"/>
        <v/>
      </c>
      <c r="F797" s="93"/>
      <c r="G797" s="93"/>
      <c r="H797" s="91">
        <f t="shared" ref="H797:I797" si="729">+N($E797)*N(F797)</f>
        <v>0</v>
      </c>
      <c r="I797" s="91">
        <f t="shared" si="729"/>
        <v>0</v>
      </c>
      <c r="J797" s="91">
        <f t="shared" si="4"/>
        <v>0</v>
      </c>
      <c r="K797" s="93"/>
      <c r="L797" s="94"/>
      <c r="M797" s="95"/>
      <c r="N797" s="95"/>
      <c r="O797" s="95"/>
      <c r="P797" s="95"/>
      <c r="Q797" s="95"/>
      <c r="R797" s="95"/>
      <c r="S797" s="95"/>
      <c r="T797" s="95"/>
      <c r="U797" s="95"/>
      <c r="V797" s="95"/>
      <c r="W797" s="95"/>
      <c r="X797" s="95"/>
      <c r="Y797" s="95"/>
      <c r="Z797" s="95"/>
    </row>
    <row r="798" ht="15.75" hidden="1" customHeight="1">
      <c r="A798" s="90"/>
      <c r="B798" s="102"/>
      <c r="C798" s="90"/>
      <c r="D798" s="91"/>
      <c r="E798" s="92" t="str">
        <f t="shared" si="2"/>
        <v/>
      </c>
      <c r="F798" s="93"/>
      <c r="G798" s="93"/>
      <c r="H798" s="91">
        <f t="shared" ref="H798:I798" si="730">+N($E798)*N(F798)</f>
        <v>0</v>
      </c>
      <c r="I798" s="91">
        <f t="shared" si="730"/>
        <v>0</v>
      </c>
      <c r="J798" s="91">
        <f t="shared" si="4"/>
        <v>0</v>
      </c>
      <c r="K798" s="93"/>
      <c r="L798" s="94"/>
      <c r="M798" s="95"/>
      <c r="N798" s="95"/>
      <c r="O798" s="95"/>
      <c r="P798" s="95"/>
      <c r="Q798" s="95"/>
      <c r="R798" s="95"/>
      <c r="S798" s="95"/>
      <c r="T798" s="95"/>
      <c r="U798" s="95"/>
      <c r="V798" s="95"/>
      <c r="W798" s="95"/>
      <c r="X798" s="95"/>
      <c r="Y798" s="95"/>
      <c r="Z798" s="95"/>
    </row>
    <row r="799" ht="15.75" hidden="1" customHeight="1">
      <c r="A799" s="108">
        <f>A794+0.01</f>
        <v>7.11</v>
      </c>
      <c r="B799" s="102" t="s">
        <v>820</v>
      </c>
      <c r="C799" s="90" t="s">
        <v>720</v>
      </c>
      <c r="D799" s="91" t="s">
        <v>506</v>
      </c>
      <c r="E799" s="92" t="str">
        <f t="shared" si="2"/>
        <v>RO</v>
      </c>
      <c r="F799" s="93"/>
      <c r="G799" s="93"/>
      <c r="H799" s="91">
        <f t="shared" ref="H799:I799" si="731">+N($E799)*N(F799)</f>
        <v>0</v>
      </c>
      <c r="I799" s="91">
        <f t="shared" si="731"/>
        <v>0</v>
      </c>
      <c r="J799" s="91">
        <f t="shared" si="4"/>
        <v>0</v>
      </c>
      <c r="K799" s="93"/>
      <c r="L799" s="94"/>
      <c r="M799" s="95"/>
      <c r="N799" s="95"/>
      <c r="O799" s="95"/>
      <c r="P799" s="95"/>
      <c r="Q799" s="95"/>
      <c r="R799" s="95"/>
      <c r="S799" s="95"/>
      <c r="T799" s="95"/>
      <c r="U799" s="95"/>
      <c r="V799" s="95"/>
      <c r="W799" s="95"/>
      <c r="X799" s="95"/>
      <c r="Y799" s="95"/>
      <c r="Z799" s="95"/>
    </row>
    <row r="800" ht="15.75" hidden="1" customHeight="1">
      <c r="A800" s="90"/>
      <c r="B800" s="102"/>
      <c r="C800" s="90"/>
      <c r="D800" s="91"/>
      <c r="E800" s="92" t="str">
        <f t="shared" si="2"/>
        <v/>
      </c>
      <c r="F800" s="93"/>
      <c r="G800" s="93"/>
      <c r="H800" s="91">
        <f t="shared" ref="H800:I800" si="732">+N($E800)*N(F800)</f>
        <v>0</v>
      </c>
      <c r="I800" s="91">
        <f t="shared" si="732"/>
        <v>0</v>
      </c>
      <c r="J800" s="91">
        <f t="shared" si="4"/>
        <v>0</v>
      </c>
      <c r="K800" s="93"/>
      <c r="L800" s="94"/>
      <c r="M800" s="95"/>
      <c r="N800" s="95"/>
      <c r="O800" s="95"/>
      <c r="P800" s="95"/>
      <c r="Q800" s="95"/>
      <c r="R800" s="95"/>
      <c r="S800" s="95"/>
      <c r="T800" s="95"/>
      <c r="U800" s="95"/>
      <c r="V800" s="95"/>
      <c r="W800" s="95"/>
      <c r="X800" s="95"/>
      <c r="Y800" s="95"/>
      <c r="Z800" s="95"/>
    </row>
    <row r="801" ht="15.75" hidden="1" customHeight="1">
      <c r="A801" s="108">
        <f>A799+0.01</f>
        <v>7.12</v>
      </c>
      <c r="B801" s="102" t="s">
        <v>821</v>
      </c>
      <c r="C801" s="90" t="s">
        <v>720</v>
      </c>
      <c r="D801" s="91" t="s">
        <v>506</v>
      </c>
      <c r="E801" s="92" t="str">
        <f t="shared" si="2"/>
        <v>RO</v>
      </c>
      <c r="F801" s="93"/>
      <c r="G801" s="93"/>
      <c r="H801" s="91">
        <f t="shared" ref="H801:I801" si="733">+N($E801)*N(F801)</f>
        <v>0</v>
      </c>
      <c r="I801" s="91">
        <f t="shared" si="733"/>
        <v>0</v>
      </c>
      <c r="J801" s="91">
        <f t="shared" si="4"/>
        <v>0</v>
      </c>
      <c r="K801" s="93"/>
      <c r="L801" s="94"/>
      <c r="M801" s="95"/>
      <c r="N801" s="95"/>
      <c r="O801" s="95"/>
      <c r="P801" s="95"/>
      <c r="Q801" s="95"/>
      <c r="R801" s="95"/>
      <c r="S801" s="95"/>
      <c r="T801" s="95"/>
      <c r="U801" s="95"/>
      <c r="V801" s="95"/>
      <c r="W801" s="95"/>
      <c r="X801" s="95"/>
      <c r="Y801" s="95"/>
      <c r="Z801" s="95"/>
    </row>
    <row r="802" ht="15.75" hidden="1" customHeight="1">
      <c r="A802" s="90"/>
      <c r="B802" s="102"/>
      <c r="C802" s="90"/>
      <c r="D802" s="91"/>
      <c r="E802" s="92" t="str">
        <f t="shared" si="2"/>
        <v/>
      </c>
      <c r="F802" s="93"/>
      <c r="G802" s="93"/>
      <c r="H802" s="91">
        <f t="shared" ref="H802:I802" si="734">+N($E802)*N(F802)</f>
        <v>0</v>
      </c>
      <c r="I802" s="91">
        <f t="shared" si="734"/>
        <v>0</v>
      </c>
      <c r="J802" s="91">
        <f t="shared" si="4"/>
        <v>0</v>
      </c>
      <c r="K802" s="93"/>
      <c r="L802" s="94"/>
      <c r="M802" s="95"/>
      <c r="N802" s="95"/>
      <c r="O802" s="95"/>
      <c r="P802" s="95"/>
      <c r="Q802" s="95"/>
      <c r="R802" s="95"/>
      <c r="S802" s="95"/>
      <c r="T802" s="95"/>
      <c r="U802" s="95"/>
      <c r="V802" s="95"/>
      <c r="W802" s="95"/>
      <c r="X802" s="95"/>
      <c r="Y802" s="95"/>
      <c r="Z802" s="95"/>
    </row>
    <row r="803" ht="15.75" hidden="1" customHeight="1">
      <c r="A803" s="108">
        <f>A801+0.01</f>
        <v>7.13</v>
      </c>
      <c r="B803" s="102" t="s">
        <v>832</v>
      </c>
      <c r="C803" s="90" t="s">
        <v>720</v>
      </c>
      <c r="D803" s="91" t="s">
        <v>506</v>
      </c>
      <c r="E803" s="92" t="str">
        <f t="shared" si="2"/>
        <v>RO</v>
      </c>
      <c r="F803" s="93"/>
      <c r="G803" s="93"/>
      <c r="H803" s="91">
        <f t="shared" ref="H803:I803" si="735">+N($E803)*N(F803)</f>
        <v>0</v>
      </c>
      <c r="I803" s="91">
        <f t="shared" si="735"/>
        <v>0</v>
      </c>
      <c r="J803" s="91">
        <f t="shared" si="4"/>
        <v>0</v>
      </c>
      <c r="K803" s="93"/>
      <c r="L803" s="94"/>
      <c r="M803" s="95"/>
      <c r="N803" s="95"/>
      <c r="O803" s="95"/>
      <c r="P803" s="95"/>
      <c r="Q803" s="95"/>
      <c r="R803" s="95"/>
      <c r="S803" s="95"/>
      <c r="T803" s="95"/>
      <c r="U803" s="95"/>
      <c r="V803" s="95"/>
      <c r="W803" s="95"/>
      <c r="X803" s="95"/>
      <c r="Y803" s="95"/>
      <c r="Z803" s="95"/>
    </row>
    <row r="804" ht="15.75" hidden="1" customHeight="1">
      <c r="A804" s="90"/>
      <c r="B804" s="102"/>
      <c r="C804" s="90"/>
      <c r="D804" s="91"/>
      <c r="E804" s="92" t="str">
        <f t="shared" si="2"/>
        <v/>
      </c>
      <c r="F804" s="93"/>
      <c r="G804" s="93"/>
      <c r="H804" s="91">
        <f t="shared" ref="H804:I804" si="736">+N($E804)*N(F804)</f>
        <v>0</v>
      </c>
      <c r="I804" s="91">
        <f t="shared" si="736"/>
        <v>0</v>
      </c>
      <c r="J804" s="91">
        <f t="shared" si="4"/>
        <v>0</v>
      </c>
      <c r="K804" s="93"/>
      <c r="L804" s="94"/>
      <c r="M804" s="95"/>
      <c r="N804" s="95"/>
      <c r="O804" s="95"/>
      <c r="P804" s="95"/>
      <c r="Q804" s="95"/>
      <c r="R804" s="95"/>
      <c r="S804" s="95"/>
      <c r="T804" s="95"/>
      <c r="U804" s="95"/>
      <c r="V804" s="95"/>
      <c r="W804" s="95"/>
      <c r="X804" s="95"/>
      <c r="Y804" s="95"/>
      <c r="Z804" s="95"/>
    </row>
    <row r="805" ht="15.75" hidden="1" customHeight="1">
      <c r="A805" s="108">
        <f>A803+0.01</f>
        <v>7.14</v>
      </c>
      <c r="B805" s="102" t="s">
        <v>823</v>
      </c>
      <c r="C805" s="90" t="s">
        <v>720</v>
      </c>
      <c r="D805" s="91" t="s">
        <v>506</v>
      </c>
      <c r="E805" s="92" t="str">
        <f t="shared" si="2"/>
        <v>RO</v>
      </c>
      <c r="F805" s="93"/>
      <c r="G805" s="93"/>
      <c r="H805" s="91">
        <f t="shared" ref="H805:I805" si="737">+N($E805)*N(F805)</f>
        <v>0</v>
      </c>
      <c r="I805" s="91">
        <f t="shared" si="737"/>
        <v>0</v>
      </c>
      <c r="J805" s="91">
        <f t="shared" si="4"/>
        <v>0</v>
      </c>
      <c r="K805" s="93"/>
      <c r="L805" s="94"/>
      <c r="M805" s="95"/>
      <c r="N805" s="95"/>
      <c r="O805" s="95"/>
      <c r="P805" s="95"/>
      <c r="Q805" s="95"/>
      <c r="R805" s="95"/>
      <c r="S805" s="95"/>
      <c r="T805" s="95"/>
      <c r="U805" s="95"/>
      <c r="V805" s="95"/>
      <c r="W805" s="95"/>
      <c r="X805" s="95"/>
      <c r="Y805" s="95"/>
      <c r="Z805" s="95"/>
    </row>
    <row r="806" ht="15.75" hidden="1" customHeight="1">
      <c r="A806" s="90"/>
      <c r="B806" s="102"/>
      <c r="C806" s="90"/>
      <c r="D806" s="91"/>
      <c r="E806" s="92" t="str">
        <f t="shared" si="2"/>
        <v/>
      </c>
      <c r="F806" s="93"/>
      <c r="G806" s="93"/>
      <c r="H806" s="91">
        <f t="shared" ref="H806:I806" si="738">+N($E806)*N(F806)</f>
        <v>0</v>
      </c>
      <c r="I806" s="91">
        <f t="shared" si="738"/>
        <v>0</v>
      </c>
      <c r="J806" s="91">
        <f t="shared" si="4"/>
        <v>0</v>
      </c>
      <c r="K806" s="93"/>
      <c r="L806" s="94"/>
      <c r="M806" s="95"/>
      <c r="N806" s="95"/>
      <c r="O806" s="95"/>
      <c r="P806" s="95"/>
      <c r="Q806" s="95"/>
      <c r="R806" s="95"/>
      <c r="S806" s="95"/>
      <c r="T806" s="95"/>
      <c r="U806" s="95"/>
      <c r="V806" s="95"/>
      <c r="W806" s="95"/>
      <c r="X806" s="95"/>
      <c r="Y806" s="95"/>
      <c r="Z806" s="95"/>
    </row>
    <row r="807" ht="15.75" hidden="1" customHeight="1">
      <c r="A807" s="108">
        <f>A805+0.01</f>
        <v>7.15</v>
      </c>
      <c r="B807" s="102" t="s">
        <v>833</v>
      </c>
      <c r="C807" s="90" t="s">
        <v>720</v>
      </c>
      <c r="D807" s="91" t="s">
        <v>506</v>
      </c>
      <c r="E807" s="92" t="str">
        <f t="shared" si="2"/>
        <v>RO</v>
      </c>
      <c r="F807" s="93"/>
      <c r="G807" s="93"/>
      <c r="H807" s="91">
        <f t="shared" ref="H807:I807" si="739">+N($E807)*N(F807)</f>
        <v>0</v>
      </c>
      <c r="I807" s="91">
        <f t="shared" si="739"/>
        <v>0</v>
      </c>
      <c r="J807" s="91">
        <f t="shared" si="4"/>
        <v>0</v>
      </c>
      <c r="K807" s="93"/>
      <c r="L807" s="94"/>
      <c r="M807" s="95"/>
      <c r="N807" s="95"/>
      <c r="O807" s="95"/>
      <c r="P807" s="95"/>
      <c r="Q807" s="95"/>
      <c r="R807" s="95"/>
      <c r="S807" s="95"/>
      <c r="T807" s="95"/>
      <c r="U807" s="95"/>
      <c r="V807" s="95"/>
      <c r="W807" s="95"/>
      <c r="X807" s="95"/>
      <c r="Y807" s="95"/>
      <c r="Z807" s="95"/>
    </row>
    <row r="808" ht="15.75" hidden="1" customHeight="1">
      <c r="A808" s="90"/>
      <c r="B808" s="102"/>
      <c r="C808" s="90"/>
      <c r="D808" s="91"/>
      <c r="E808" s="92" t="str">
        <f t="shared" si="2"/>
        <v/>
      </c>
      <c r="F808" s="93"/>
      <c r="G808" s="93"/>
      <c r="H808" s="91">
        <f t="shared" ref="H808:I808" si="740">+N($E808)*N(F808)</f>
        <v>0</v>
      </c>
      <c r="I808" s="91">
        <f t="shared" si="740"/>
        <v>0</v>
      </c>
      <c r="J808" s="91">
        <f t="shared" si="4"/>
        <v>0</v>
      </c>
      <c r="K808" s="93"/>
      <c r="L808" s="94"/>
      <c r="M808" s="95"/>
      <c r="N808" s="95"/>
      <c r="O808" s="95"/>
      <c r="P808" s="95"/>
      <c r="Q808" s="95"/>
      <c r="R808" s="95"/>
      <c r="S808" s="95"/>
      <c r="T808" s="95"/>
      <c r="U808" s="95"/>
      <c r="V808" s="95"/>
      <c r="W808" s="95"/>
      <c r="X808" s="95"/>
      <c r="Y808" s="95"/>
      <c r="Z808" s="95"/>
    </row>
    <row r="809" ht="15.75" customHeight="1">
      <c r="A809" s="108">
        <f>A807+0.01</f>
        <v>7.16</v>
      </c>
      <c r="B809" s="102" t="s">
        <v>834</v>
      </c>
      <c r="C809" s="90" t="s">
        <v>720</v>
      </c>
      <c r="D809" s="91">
        <v>80.0</v>
      </c>
      <c r="E809" s="92">
        <f t="shared" si="2"/>
        <v>80</v>
      </c>
      <c r="F809" s="105">
        <v>1127.0</v>
      </c>
      <c r="G809" s="105">
        <v>147.0</v>
      </c>
      <c r="H809" s="91">
        <f t="shared" ref="H809:I809" si="741">+N($E809)*N(F809)</f>
        <v>90160</v>
      </c>
      <c r="I809" s="91">
        <f t="shared" si="741"/>
        <v>11760</v>
      </c>
      <c r="J809" s="91">
        <f t="shared" si="4"/>
        <v>101920</v>
      </c>
      <c r="K809" s="93"/>
      <c r="L809" s="106"/>
      <c r="M809" s="95"/>
      <c r="N809" s="95"/>
      <c r="O809" s="95"/>
      <c r="P809" s="95"/>
      <c r="Q809" s="95"/>
      <c r="R809" s="95"/>
      <c r="S809" s="95"/>
      <c r="T809" s="95"/>
      <c r="U809" s="95"/>
      <c r="V809" s="95"/>
      <c r="W809" s="95"/>
      <c r="X809" s="95"/>
      <c r="Y809" s="95"/>
      <c r="Z809" s="95"/>
    </row>
    <row r="810" ht="15.75" hidden="1" customHeight="1">
      <c r="A810" s="90"/>
      <c r="B810" s="102"/>
      <c r="C810" s="90"/>
      <c r="D810" s="91"/>
      <c r="E810" s="92" t="str">
        <f t="shared" si="2"/>
        <v/>
      </c>
      <c r="F810" s="93"/>
      <c r="G810" s="93"/>
      <c r="H810" s="91">
        <f t="shared" ref="H810:I810" si="742">+N($E810)*N(F810)</f>
        <v>0</v>
      </c>
      <c r="I810" s="91">
        <f t="shared" si="742"/>
        <v>0</v>
      </c>
      <c r="J810" s="91">
        <f t="shared" si="4"/>
        <v>0</v>
      </c>
      <c r="K810" s="93"/>
      <c r="L810" s="94"/>
      <c r="M810" s="95"/>
      <c r="N810" s="95"/>
      <c r="O810" s="95"/>
      <c r="P810" s="95"/>
      <c r="Q810" s="95"/>
      <c r="R810" s="95"/>
      <c r="S810" s="95"/>
      <c r="T810" s="95"/>
      <c r="U810" s="95"/>
      <c r="V810" s="95"/>
      <c r="W810" s="95"/>
      <c r="X810" s="95"/>
      <c r="Y810" s="95"/>
      <c r="Z810" s="95"/>
    </row>
    <row r="811" ht="15.75" hidden="1" customHeight="1">
      <c r="A811" s="108">
        <f>A809+0.01</f>
        <v>7.17</v>
      </c>
      <c r="B811" s="102" t="s">
        <v>835</v>
      </c>
      <c r="C811" s="90" t="s">
        <v>720</v>
      </c>
      <c r="D811" s="91" t="s">
        <v>506</v>
      </c>
      <c r="E811" s="92" t="str">
        <f t="shared" si="2"/>
        <v>RO</v>
      </c>
      <c r="F811" s="93"/>
      <c r="G811" s="93"/>
      <c r="H811" s="91">
        <f t="shared" ref="H811:I811" si="743">+N($E811)*N(F811)</f>
        <v>0</v>
      </c>
      <c r="I811" s="91">
        <f t="shared" si="743"/>
        <v>0</v>
      </c>
      <c r="J811" s="91">
        <f t="shared" si="4"/>
        <v>0</v>
      </c>
      <c r="K811" s="93"/>
      <c r="L811" s="94"/>
      <c r="M811" s="95"/>
      <c r="N811" s="95"/>
      <c r="O811" s="95"/>
      <c r="P811" s="95"/>
      <c r="Q811" s="95"/>
      <c r="R811" s="95"/>
      <c r="S811" s="95"/>
      <c r="T811" s="95"/>
      <c r="U811" s="95"/>
      <c r="V811" s="95"/>
      <c r="W811" s="95"/>
      <c r="X811" s="95"/>
      <c r="Y811" s="95"/>
      <c r="Z811" s="95"/>
    </row>
    <row r="812" ht="15.75" hidden="1" customHeight="1">
      <c r="A812" s="90"/>
      <c r="B812" s="102"/>
      <c r="C812" s="90"/>
      <c r="D812" s="91"/>
      <c r="E812" s="92" t="str">
        <f t="shared" si="2"/>
        <v/>
      </c>
      <c r="F812" s="93"/>
      <c r="G812" s="93"/>
      <c r="H812" s="91">
        <f t="shared" ref="H812:I812" si="744">+N($E812)*N(F812)</f>
        <v>0</v>
      </c>
      <c r="I812" s="91">
        <f t="shared" si="744"/>
        <v>0</v>
      </c>
      <c r="J812" s="91">
        <f t="shared" si="4"/>
        <v>0</v>
      </c>
      <c r="K812" s="93"/>
      <c r="L812" s="94"/>
      <c r="M812" s="95"/>
      <c r="N812" s="95"/>
      <c r="O812" s="95"/>
      <c r="P812" s="95"/>
      <c r="Q812" s="95"/>
      <c r="R812" s="95"/>
      <c r="S812" s="95"/>
      <c r="T812" s="95"/>
      <c r="U812" s="95"/>
      <c r="V812" s="95"/>
      <c r="W812" s="95"/>
      <c r="X812" s="95"/>
      <c r="Y812" s="95"/>
      <c r="Z812" s="95"/>
    </row>
    <row r="813" ht="15.75" customHeight="1">
      <c r="A813" s="108">
        <f>A811+0.01</f>
        <v>7.18</v>
      </c>
      <c r="B813" s="102" t="s">
        <v>836</v>
      </c>
      <c r="C813" s="90" t="s">
        <v>720</v>
      </c>
      <c r="D813" s="91">
        <v>30.0</v>
      </c>
      <c r="E813" s="92">
        <f t="shared" si="2"/>
        <v>30</v>
      </c>
      <c r="F813" s="105">
        <v>854.0</v>
      </c>
      <c r="G813" s="105">
        <v>107.0</v>
      </c>
      <c r="H813" s="91">
        <f t="shared" ref="H813:I813" si="745">+N($E813)*N(F813)</f>
        <v>25620</v>
      </c>
      <c r="I813" s="91">
        <f t="shared" si="745"/>
        <v>3210</v>
      </c>
      <c r="J813" s="91">
        <f t="shared" si="4"/>
        <v>28830</v>
      </c>
      <c r="K813" s="93"/>
      <c r="L813" s="106"/>
      <c r="M813" s="95"/>
      <c r="N813" s="95"/>
      <c r="O813" s="95"/>
      <c r="P813" s="95"/>
      <c r="Q813" s="95"/>
      <c r="R813" s="95"/>
      <c r="S813" s="95"/>
      <c r="T813" s="95"/>
      <c r="U813" s="95"/>
      <c r="V813" s="95"/>
      <c r="W813" s="95"/>
      <c r="X813" s="95"/>
      <c r="Y813" s="95"/>
      <c r="Z813" s="95"/>
    </row>
    <row r="814" ht="15.75" hidden="1" customHeight="1">
      <c r="A814" s="90"/>
      <c r="B814" s="102"/>
      <c r="C814" s="90"/>
      <c r="D814" s="91"/>
      <c r="E814" s="92" t="str">
        <f t="shared" si="2"/>
        <v/>
      </c>
      <c r="F814" s="93"/>
      <c r="G814" s="93"/>
      <c r="H814" s="91">
        <f t="shared" ref="H814:I814" si="746">+N($E814)*N(F814)</f>
        <v>0</v>
      </c>
      <c r="I814" s="91">
        <f t="shared" si="746"/>
        <v>0</v>
      </c>
      <c r="J814" s="91">
        <f t="shared" si="4"/>
        <v>0</v>
      </c>
      <c r="K814" s="93"/>
      <c r="L814" s="94"/>
      <c r="M814" s="95"/>
      <c r="N814" s="95"/>
      <c r="O814" s="95"/>
      <c r="P814" s="95"/>
      <c r="Q814" s="95"/>
      <c r="R814" s="95"/>
      <c r="S814" s="95"/>
      <c r="T814" s="95"/>
      <c r="U814" s="95"/>
      <c r="V814" s="95"/>
      <c r="W814" s="95"/>
      <c r="X814" s="95"/>
      <c r="Y814" s="95"/>
      <c r="Z814" s="95"/>
    </row>
    <row r="815" ht="15.75" customHeight="1">
      <c r="A815" s="108">
        <f>A813+0.01</f>
        <v>7.19</v>
      </c>
      <c r="B815" s="102" t="s">
        <v>837</v>
      </c>
      <c r="C815" s="90" t="s">
        <v>720</v>
      </c>
      <c r="D815" s="91">
        <v>20.0</v>
      </c>
      <c r="E815" s="92">
        <f t="shared" si="2"/>
        <v>20</v>
      </c>
      <c r="F815" s="105">
        <v>722.0</v>
      </c>
      <c r="G815" s="105">
        <v>94.0</v>
      </c>
      <c r="H815" s="91">
        <f t="shared" ref="H815:I815" si="747">+N($E815)*N(F815)</f>
        <v>14440</v>
      </c>
      <c r="I815" s="91">
        <f t="shared" si="747"/>
        <v>1880</v>
      </c>
      <c r="J815" s="91">
        <f t="shared" si="4"/>
        <v>16320</v>
      </c>
      <c r="K815" s="93"/>
      <c r="L815" s="106"/>
      <c r="M815" s="95"/>
      <c r="N815" s="95"/>
      <c r="O815" s="95"/>
      <c r="P815" s="95"/>
      <c r="Q815" s="95"/>
      <c r="R815" s="95"/>
      <c r="S815" s="95"/>
      <c r="T815" s="95"/>
      <c r="U815" s="95"/>
      <c r="V815" s="95"/>
      <c r="W815" s="95"/>
      <c r="X815" s="95"/>
      <c r="Y815" s="95"/>
      <c r="Z815" s="95"/>
    </row>
    <row r="816" ht="15.75" hidden="1" customHeight="1">
      <c r="A816" s="90"/>
      <c r="B816" s="102"/>
      <c r="C816" s="90"/>
      <c r="D816" s="91"/>
      <c r="E816" s="92" t="str">
        <f t="shared" si="2"/>
        <v/>
      </c>
      <c r="F816" s="93"/>
      <c r="G816" s="93"/>
      <c r="H816" s="91">
        <f t="shared" ref="H816:I816" si="748">+N($E816)*N(F816)</f>
        <v>0</v>
      </c>
      <c r="I816" s="91">
        <f t="shared" si="748"/>
        <v>0</v>
      </c>
      <c r="J816" s="91">
        <f t="shared" si="4"/>
        <v>0</v>
      </c>
      <c r="K816" s="93"/>
      <c r="L816" s="94"/>
      <c r="M816" s="95"/>
      <c r="N816" s="95"/>
      <c r="O816" s="95"/>
      <c r="P816" s="95"/>
      <c r="Q816" s="95"/>
      <c r="R816" s="95"/>
      <c r="S816" s="95"/>
      <c r="T816" s="95"/>
      <c r="U816" s="95"/>
      <c r="V816" s="95"/>
      <c r="W816" s="95"/>
      <c r="X816" s="95"/>
      <c r="Y816" s="95"/>
      <c r="Z816" s="95"/>
    </row>
    <row r="817" ht="15.75" customHeight="1">
      <c r="A817" s="108">
        <f>A815+0.01</f>
        <v>7.2</v>
      </c>
      <c r="B817" s="102" t="s">
        <v>838</v>
      </c>
      <c r="C817" s="90" t="s">
        <v>720</v>
      </c>
      <c r="D817" s="91">
        <v>80.0</v>
      </c>
      <c r="E817" s="92">
        <f t="shared" si="2"/>
        <v>80</v>
      </c>
      <c r="F817" s="105">
        <v>582.0</v>
      </c>
      <c r="G817" s="105">
        <v>81.0</v>
      </c>
      <c r="H817" s="91">
        <f t="shared" ref="H817:I817" si="749">+N($E817)*N(F817)</f>
        <v>46560</v>
      </c>
      <c r="I817" s="91">
        <f t="shared" si="749"/>
        <v>6480</v>
      </c>
      <c r="J817" s="91">
        <f t="shared" si="4"/>
        <v>53040</v>
      </c>
      <c r="K817" s="93"/>
      <c r="L817" s="106"/>
      <c r="M817" s="95"/>
      <c r="N817" s="95"/>
      <c r="O817" s="95"/>
      <c r="P817" s="95"/>
      <c r="Q817" s="95"/>
      <c r="R817" s="95"/>
      <c r="S817" s="95"/>
      <c r="T817" s="95"/>
      <c r="U817" s="95"/>
      <c r="V817" s="95"/>
      <c r="W817" s="95"/>
      <c r="X817" s="95"/>
      <c r="Y817" s="95"/>
      <c r="Z817" s="95"/>
    </row>
    <row r="818" ht="15.75" hidden="1" customHeight="1">
      <c r="A818" s="90"/>
      <c r="B818" s="102"/>
      <c r="C818" s="90"/>
      <c r="D818" s="91"/>
      <c r="E818" s="92" t="str">
        <f t="shared" si="2"/>
        <v/>
      </c>
      <c r="F818" s="93"/>
      <c r="G818" s="93"/>
      <c r="H818" s="91">
        <f t="shared" ref="H818:I818" si="750">+N($E818)*N(F818)</f>
        <v>0</v>
      </c>
      <c r="I818" s="91">
        <f t="shared" si="750"/>
        <v>0</v>
      </c>
      <c r="J818" s="91">
        <f t="shared" si="4"/>
        <v>0</v>
      </c>
      <c r="K818" s="93"/>
      <c r="L818" s="94"/>
      <c r="M818" s="95"/>
      <c r="N818" s="95"/>
      <c r="O818" s="95"/>
      <c r="P818" s="95"/>
      <c r="Q818" s="95"/>
      <c r="R818" s="95"/>
      <c r="S818" s="95"/>
      <c r="T818" s="95"/>
      <c r="U818" s="95"/>
      <c r="V818" s="95"/>
      <c r="W818" s="95"/>
      <c r="X818" s="95"/>
      <c r="Y818" s="95"/>
      <c r="Z818" s="95"/>
    </row>
    <row r="819" ht="15.75" customHeight="1">
      <c r="A819" s="108">
        <f>A817+0.01</f>
        <v>7.21</v>
      </c>
      <c r="B819" s="102" t="s">
        <v>839</v>
      </c>
      <c r="C819" s="90" t="s">
        <v>720</v>
      </c>
      <c r="D819" s="91">
        <v>50.0</v>
      </c>
      <c r="E819" s="92">
        <f t="shared" si="2"/>
        <v>50</v>
      </c>
      <c r="F819" s="105">
        <v>564.0</v>
      </c>
      <c r="G819" s="105">
        <v>81.0</v>
      </c>
      <c r="H819" s="91">
        <f t="shared" ref="H819:I819" si="751">+N($E819)*N(F819)</f>
        <v>28200</v>
      </c>
      <c r="I819" s="91">
        <f t="shared" si="751"/>
        <v>4050</v>
      </c>
      <c r="J819" s="91">
        <f t="shared" si="4"/>
        <v>32250</v>
      </c>
      <c r="K819" s="93"/>
      <c r="L819" s="106"/>
      <c r="M819" s="95"/>
      <c r="N819" s="95"/>
      <c r="O819" s="95"/>
      <c r="P819" s="95"/>
      <c r="Q819" s="95"/>
      <c r="R819" s="95"/>
      <c r="S819" s="95"/>
      <c r="T819" s="95"/>
      <c r="U819" s="95"/>
      <c r="V819" s="95"/>
      <c r="W819" s="95"/>
      <c r="X819" s="95"/>
      <c r="Y819" s="95"/>
      <c r="Z819" s="95"/>
    </row>
    <row r="820" ht="15.75" hidden="1" customHeight="1">
      <c r="A820" s="90"/>
      <c r="B820" s="102"/>
      <c r="C820" s="90"/>
      <c r="D820" s="91"/>
      <c r="E820" s="92" t="str">
        <f t="shared" si="2"/>
        <v/>
      </c>
      <c r="F820" s="93"/>
      <c r="G820" s="93"/>
      <c r="H820" s="91">
        <f t="shared" ref="H820:I820" si="752">+N($E820)*N(F820)</f>
        <v>0</v>
      </c>
      <c r="I820" s="91">
        <f t="shared" si="752"/>
        <v>0</v>
      </c>
      <c r="J820" s="91">
        <f t="shared" si="4"/>
        <v>0</v>
      </c>
      <c r="K820" s="93"/>
      <c r="L820" s="94"/>
      <c r="M820" s="95"/>
      <c r="N820" s="95"/>
      <c r="O820" s="95"/>
      <c r="P820" s="95"/>
      <c r="Q820" s="95"/>
      <c r="R820" s="95"/>
      <c r="S820" s="95"/>
      <c r="T820" s="95"/>
      <c r="U820" s="95"/>
      <c r="V820" s="95"/>
      <c r="W820" s="95"/>
      <c r="X820" s="95"/>
      <c r="Y820" s="95"/>
      <c r="Z820" s="95"/>
    </row>
    <row r="821" ht="15.75" hidden="1" customHeight="1">
      <c r="A821" s="103" t="s">
        <v>183</v>
      </c>
      <c r="B821" s="88" t="s">
        <v>840</v>
      </c>
      <c r="C821" s="90"/>
      <c r="D821" s="91"/>
      <c r="E821" s="92" t="str">
        <f t="shared" si="2"/>
        <v/>
      </c>
      <c r="F821" s="93"/>
      <c r="G821" s="93"/>
      <c r="H821" s="91">
        <f t="shared" ref="H821:I821" si="753">+N($E821)*N(F821)</f>
        <v>0</v>
      </c>
      <c r="I821" s="91">
        <f t="shared" si="753"/>
        <v>0</v>
      </c>
      <c r="J821" s="91">
        <f t="shared" si="4"/>
        <v>0</v>
      </c>
      <c r="K821" s="93"/>
      <c r="L821" s="94"/>
      <c r="M821" s="95"/>
      <c r="N821" s="95"/>
      <c r="O821" s="95"/>
      <c r="P821" s="95"/>
      <c r="Q821" s="95"/>
      <c r="R821" s="95"/>
      <c r="S821" s="95"/>
      <c r="T821" s="95"/>
      <c r="U821" s="95"/>
      <c r="V821" s="95"/>
      <c r="W821" s="95"/>
      <c r="X821" s="95"/>
      <c r="Y821" s="95"/>
      <c r="Z821" s="95"/>
    </row>
    <row r="822" ht="15.75" hidden="1" customHeight="1">
      <c r="A822" s="90"/>
      <c r="B822" s="102" t="s">
        <v>841</v>
      </c>
      <c r="C822" s="90"/>
      <c r="D822" s="91"/>
      <c r="E822" s="92" t="str">
        <f t="shared" si="2"/>
        <v/>
      </c>
      <c r="F822" s="93"/>
      <c r="G822" s="93"/>
      <c r="H822" s="91">
        <f t="shared" ref="H822:I822" si="754">+N($E822)*N(F822)</f>
        <v>0</v>
      </c>
      <c r="I822" s="91">
        <f t="shared" si="754"/>
        <v>0</v>
      </c>
      <c r="J822" s="91">
        <f t="shared" si="4"/>
        <v>0</v>
      </c>
      <c r="K822" s="93"/>
      <c r="L822" s="94"/>
      <c r="M822" s="95"/>
      <c r="N822" s="95"/>
      <c r="O822" s="95"/>
      <c r="P822" s="95"/>
      <c r="Q822" s="95"/>
      <c r="R822" s="95"/>
      <c r="S822" s="95"/>
      <c r="T822" s="95"/>
      <c r="U822" s="95"/>
      <c r="V822" s="95"/>
      <c r="W822" s="95"/>
      <c r="X822" s="95"/>
      <c r="Y822" s="95"/>
      <c r="Z822" s="95"/>
    </row>
    <row r="823" ht="15.75" hidden="1" customHeight="1">
      <c r="A823" s="90"/>
      <c r="B823" s="102"/>
      <c r="C823" s="90"/>
      <c r="D823" s="91"/>
      <c r="E823" s="92" t="str">
        <f t="shared" si="2"/>
        <v/>
      </c>
      <c r="F823" s="93"/>
      <c r="G823" s="93"/>
      <c r="H823" s="91">
        <f t="shared" ref="H823:I823" si="755">+N($E823)*N(F823)</f>
        <v>0</v>
      </c>
      <c r="I823" s="91">
        <f t="shared" si="755"/>
        <v>0</v>
      </c>
      <c r="J823" s="91">
        <f t="shared" si="4"/>
        <v>0</v>
      </c>
      <c r="K823" s="93"/>
      <c r="L823" s="94"/>
      <c r="M823" s="95"/>
      <c r="N823" s="95"/>
      <c r="O823" s="95"/>
      <c r="P823" s="95"/>
      <c r="Q823" s="95"/>
      <c r="R823" s="95"/>
      <c r="S823" s="95"/>
      <c r="T823" s="95"/>
      <c r="U823" s="95"/>
      <c r="V823" s="95"/>
      <c r="W823" s="95"/>
      <c r="X823" s="95"/>
      <c r="Y823" s="95"/>
      <c r="Z823" s="95"/>
    </row>
    <row r="824" ht="15.75" hidden="1" customHeight="1">
      <c r="A824" s="108">
        <f>A819+0.01</f>
        <v>7.22</v>
      </c>
      <c r="B824" s="102" t="s">
        <v>833</v>
      </c>
      <c r="C824" s="90" t="s">
        <v>720</v>
      </c>
      <c r="D824" s="91" t="s">
        <v>506</v>
      </c>
      <c r="E824" s="92" t="str">
        <f t="shared" si="2"/>
        <v>RO</v>
      </c>
      <c r="F824" s="93"/>
      <c r="G824" s="93"/>
      <c r="H824" s="91">
        <f t="shared" ref="H824:I824" si="756">+N($E824)*N(F824)</f>
        <v>0</v>
      </c>
      <c r="I824" s="91">
        <f t="shared" si="756"/>
        <v>0</v>
      </c>
      <c r="J824" s="91">
        <f t="shared" si="4"/>
        <v>0</v>
      </c>
      <c r="K824" s="93"/>
      <c r="L824" s="94"/>
      <c r="M824" s="95"/>
      <c r="N824" s="95"/>
      <c r="O824" s="95"/>
      <c r="P824" s="95"/>
      <c r="Q824" s="95"/>
      <c r="R824" s="95"/>
      <c r="S824" s="95"/>
      <c r="T824" s="95"/>
      <c r="U824" s="95"/>
      <c r="V824" s="95"/>
      <c r="W824" s="95"/>
      <c r="X824" s="95"/>
      <c r="Y824" s="95"/>
      <c r="Z824" s="95"/>
    </row>
    <row r="825" ht="15.75" hidden="1" customHeight="1">
      <c r="A825" s="90"/>
      <c r="B825" s="102"/>
      <c r="C825" s="90"/>
      <c r="D825" s="91"/>
      <c r="E825" s="92" t="str">
        <f t="shared" si="2"/>
        <v/>
      </c>
      <c r="F825" s="93"/>
      <c r="G825" s="93"/>
      <c r="H825" s="91">
        <f t="shared" ref="H825:I825" si="757">+N($E825)*N(F825)</f>
        <v>0</v>
      </c>
      <c r="I825" s="91">
        <f t="shared" si="757"/>
        <v>0</v>
      </c>
      <c r="J825" s="91">
        <f t="shared" si="4"/>
        <v>0</v>
      </c>
      <c r="K825" s="93"/>
      <c r="L825" s="94"/>
      <c r="M825" s="95"/>
      <c r="N825" s="95"/>
      <c r="O825" s="95"/>
      <c r="P825" s="95"/>
      <c r="Q825" s="95"/>
      <c r="R825" s="95"/>
      <c r="S825" s="95"/>
      <c r="T825" s="95"/>
      <c r="U825" s="95"/>
      <c r="V825" s="95"/>
      <c r="W825" s="95"/>
      <c r="X825" s="95"/>
      <c r="Y825" s="95"/>
      <c r="Z825" s="95"/>
    </row>
    <row r="826" ht="15.75" hidden="1" customHeight="1">
      <c r="A826" s="108">
        <f>A824+0.01</f>
        <v>7.23</v>
      </c>
      <c r="B826" s="102" t="s">
        <v>834</v>
      </c>
      <c r="C826" s="90" t="s">
        <v>720</v>
      </c>
      <c r="D826" s="91" t="s">
        <v>506</v>
      </c>
      <c r="E826" s="92" t="str">
        <f t="shared" si="2"/>
        <v>RO</v>
      </c>
      <c r="F826" s="93"/>
      <c r="G826" s="93"/>
      <c r="H826" s="91">
        <f t="shared" ref="H826:I826" si="758">+N($E826)*N(F826)</f>
        <v>0</v>
      </c>
      <c r="I826" s="91">
        <f t="shared" si="758"/>
        <v>0</v>
      </c>
      <c r="J826" s="91">
        <f t="shared" si="4"/>
        <v>0</v>
      </c>
      <c r="K826" s="93"/>
      <c r="L826" s="94"/>
      <c r="M826" s="95"/>
      <c r="N826" s="95"/>
      <c r="O826" s="95"/>
      <c r="P826" s="95"/>
      <c r="Q826" s="95"/>
      <c r="R826" s="95"/>
      <c r="S826" s="95"/>
      <c r="T826" s="95"/>
      <c r="U826" s="95"/>
      <c r="V826" s="95"/>
      <c r="W826" s="95"/>
      <c r="X826" s="95"/>
      <c r="Y826" s="95"/>
      <c r="Z826" s="95"/>
    </row>
    <row r="827" ht="15.75" hidden="1" customHeight="1">
      <c r="A827" s="90"/>
      <c r="B827" s="102"/>
      <c r="C827" s="90"/>
      <c r="D827" s="91"/>
      <c r="E827" s="92" t="str">
        <f t="shared" si="2"/>
        <v/>
      </c>
      <c r="F827" s="93"/>
      <c r="G827" s="93"/>
      <c r="H827" s="91">
        <f t="shared" ref="H827:I827" si="759">+N($E827)*N(F827)</f>
        <v>0</v>
      </c>
      <c r="I827" s="91">
        <f t="shared" si="759"/>
        <v>0</v>
      </c>
      <c r="J827" s="91">
        <f t="shared" si="4"/>
        <v>0</v>
      </c>
      <c r="K827" s="93"/>
      <c r="L827" s="94"/>
      <c r="M827" s="95"/>
      <c r="N827" s="95"/>
      <c r="O827" s="95"/>
      <c r="P827" s="95"/>
      <c r="Q827" s="95"/>
      <c r="R827" s="95"/>
      <c r="S827" s="95"/>
      <c r="T827" s="95"/>
      <c r="U827" s="95"/>
      <c r="V827" s="95"/>
      <c r="W827" s="95"/>
      <c r="X827" s="95"/>
      <c r="Y827" s="95"/>
      <c r="Z827" s="95"/>
    </row>
    <row r="828" ht="15.75" hidden="1" customHeight="1">
      <c r="A828" s="108">
        <f>A826+0.01</f>
        <v>7.24</v>
      </c>
      <c r="B828" s="102" t="s">
        <v>835</v>
      </c>
      <c r="C828" s="90" t="s">
        <v>720</v>
      </c>
      <c r="D828" s="91" t="s">
        <v>506</v>
      </c>
      <c r="E828" s="92" t="str">
        <f t="shared" si="2"/>
        <v>RO</v>
      </c>
      <c r="F828" s="93"/>
      <c r="G828" s="93"/>
      <c r="H828" s="91">
        <f t="shared" ref="H828:I828" si="760">+N($E828)*N(F828)</f>
        <v>0</v>
      </c>
      <c r="I828" s="91">
        <f t="shared" si="760"/>
        <v>0</v>
      </c>
      <c r="J828" s="91">
        <f t="shared" si="4"/>
        <v>0</v>
      </c>
      <c r="K828" s="93"/>
      <c r="L828" s="94"/>
      <c r="M828" s="95"/>
      <c r="N828" s="95"/>
      <c r="O828" s="95"/>
      <c r="P828" s="95"/>
      <c r="Q828" s="95"/>
      <c r="R828" s="95"/>
      <c r="S828" s="95"/>
      <c r="T828" s="95"/>
      <c r="U828" s="95"/>
      <c r="V828" s="95"/>
      <c r="W828" s="95"/>
      <c r="X828" s="95"/>
      <c r="Y828" s="95"/>
      <c r="Z828" s="95"/>
    </row>
    <row r="829" ht="15.75" hidden="1" customHeight="1">
      <c r="A829" s="90"/>
      <c r="B829" s="102"/>
      <c r="C829" s="90"/>
      <c r="D829" s="91"/>
      <c r="E829" s="92" t="str">
        <f t="shared" si="2"/>
        <v/>
      </c>
      <c r="F829" s="93"/>
      <c r="G829" s="93"/>
      <c r="H829" s="91">
        <f t="shared" ref="H829:I829" si="761">+N($E829)*N(F829)</f>
        <v>0</v>
      </c>
      <c r="I829" s="91">
        <f t="shared" si="761"/>
        <v>0</v>
      </c>
      <c r="J829" s="91">
        <f t="shared" si="4"/>
        <v>0</v>
      </c>
      <c r="K829" s="93"/>
      <c r="L829" s="94"/>
      <c r="M829" s="95"/>
      <c r="N829" s="95"/>
      <c r="O829" s="95"/>
      <c r="P829" s="95"/>
      <c r="Q829" s="95"/>
      <c r="R829" s="95"/>
      <c r="S829" s="95"/>
      <c r="T829" s="95"/>
      <c r="U829" s="95"/>
      <c r="V829" s="95"/>
      <c r="W829" s="95"/>
      <c r="X829" s="95"/>
      <c r="Y829" s="95"/>
      <c r="Z829" s="95"/>
    </row>
    <row r="830" ht="15.75" hidden="1" customHeight="1">
      <c r="A830" s="108">
        <f>A828+0.01</f>
        <v>7.25</v>
      </c>
      <c r="B830" s="102" t="s">
        <v>836</v>
      </c>
      <c r="C830" s="90" t="s">
        <v>720</v>
      </c>
      <c r="D830" s="91" t="s">
        <v>506</v>
      </c>
      <c r="E830" s="92" t="str">
        <f t="shared" si="2"/>
        <v>RO</v>
      </c>
      <c r="F830" s="93"/>
      <c r="G830" s="93"/>
      <c r="H830" s="91">
        <f t="shared" ref="H830:I830" si="762">+N($E830)*N(F830)</f>
        <v>0</v>
      </c>
      <c r="I830" s="91">
        <f t="shared" si="762"/>
        <v>0</v>
      </c>
      <c r="J830" s="91">
        <f t="shared" si="4"/>
        <v>0</v>
      </c>
      <c r="K830" s="93"/>
      <c r="L830" s="94"/>
      <c r="M830" s="95"/>
      <c r="N830" s="95"/>
      <c r="O830" s="95"/>
      <c r="P830" s="95"/>
      <c r="Q830" s="95"/>
      <c r="R830" s="95"/>
      <c r="S830" s="95"/>
      <c r="T830" s="95"/>
      <c r="U830" s="95"/>
      <c r="V830" s="95"/>
      <c r="W830" s="95"/>
      <c r="X830" s="95"/>
      <c r="Y830" s="95"/>
      <c r="Z830" s="95"/>
    </row>
    <row r="831" ht="15.75" hidden="1" customHeight="1">
      <c r="A831" s="90"/>
      <c r="B831" s="102"/>
      <c r="C831" s="90"/>
      <c r="D831" s="91"/>
      <c r="E831" s="92" t="str">
        <f t="shared" si="2"/>
        <v/>
      </c>
      <c r="F831" s="93"/>
      <c r="G831" s="93"/>
      <c r="H831" s="91">
        <f t="shared" ref="H831:I831" si="763">+N($E831)*N(F831)</f>
        <v>0</v>
      </c>
      <c r="I831" s="91">
        <f t="shared" si="763"/>
        <v>0</v>
      </c>
      <c r="J831" s="91">
        <f t="shared" si="4"/>
        <v>0</v>
      </c>
      <c r="K831" s="93"/>
      <c r="L831" s="94"/>
      <c r="M831" s="95"/>
      <c r="N831" s="95"/>
      <c r="O831" s="95"/>
      <c r="P831" s="95"/>
      <c r="Q831" s="95"/>
      <c r="R831" s="95"/>
      <c r="S831" s="95"/>
      <c r="T831" s="95"/>
      <c r="U831" s="95"/>
      <c r="V831" s="95"/>
      <c r="W831" s="95"/>
      <c r="X831" s="95"/>
      <c r="Y831" s="95"/>
      <c r="Z831" s="95"/>
    </row>
    <row r="832" ht="15.75" hidden="1" customHeight="1">
      <c r="A832" s="108">
        <f>A830+0.01</f>
        <v>7.26</v>
      </c>
      <c r="B832" s="102" t="s">
        <v>837</v>
      </c>
      <c r="C832" s="90" t="s">
        <v>720</v>
      </c>
      <c r="D832" s="91" t="s">
        <v>506</v>
      </c>
      <c r="E832" s="92" t="str">
        <f t="shared" si="2"/>
        <v>RO</v>
      </c>
      <c r="F832" s="93"/>
      <c r="G832" s="93"/>
      <c r="H832" s="91">
        <f t="shared" ref="H832:I832" si="764">+N($E832)*N(F832)</f>
        <v>0</v>
      </c>
      <c r="I832" s="91">
        <f t="shared" si="764"/>
        <v>0</v>
      </c>
      <c r="J832" s="91">
        <f t="shared" si="4"/>
        <v>0</v>
      </c>
      <c r="K832" s="93"/>
      <c r="L832" s="94"/>
      <c r="M832" s="95"/>
      <c r="N832" s="95"/>
      <c r="O832" s="95"/>
      <c r="P832" s="95"/>
      <c r="Q832" s="95"/>
      <c r="R832" s="95"/>
      <c r="S832" s="95"/>
      <c r="T832" s="95"/>
      <c r="U832" s="95"/>
      <c r="V832" s="95"/>
      <c r="W832" s="95"/>
      <c r="X832" s="95"/>
      <c r="Y832" s="95"/>
      <c r="Z832" s="95"/>
    </row>
    <row r="833" ht="15.75" hidden="1" customHeight="1">
      <c r="A833" s="90"/>
      <c r="B833" s="102"/>
      <c r="C833" s="90"/>
      <c r="D833" s="91"/>
      <c r="E833" s="92" t="str">
        <f t="shared" si="2"/>
        <v/>
      </c>
      <c r="F833" s="93"/>
      <c r="G833" s="93"/>
      <c r="H833" s="91">
        <f t="shared" ref="H833:I833" si="765">+N($E833)*N(F833)</f>
        <v>0</v>
      </c>
      <c r="I833" s="91">
        <f t="shared" si="765"/>
        <v>0</v>
      </c>
      <c r="J833" s="91">
        <f t="shared" si="4"/>
        <v>0</v>
      </c>
      <c r="K833" s="93"/>
      <c r="L833" s="94"/>
      <c r="M833" s="95"/>
      <c r="N833" s="95"/>
      <c r="O833" s="95"/>
      <c r="P833" s="95"/>
      <c r="Q833" s="95"/>
      <c r="R833" s="95"/>
      <c r="S833" s="95"/>
      <c r="T833" s="95"/>
      <c r="U833" s="95"/>
      <c r="V833" s="95"/>
      <c r="W833" s="95"/>
      <c r="X833" s="95"/>
      <c r="Y833" s="95"/>
      <c r="Z833" s="95"/>
    </row>
    <row r="834" ht="15.75" hidden="1" customHeight="1">
      <c r="A834" s="108">
        <f>A832+0.01</f>
        <v>7.27</v>
      </c>
      <c r="B834" s="102" t="s">
        <v>838</v>
      </c>
      <c r="C834" s="90" t="s">
        <v>720</v>
      </c>
      <c r="D834" s="91" t="s">
        <v>506</v>
      </c>
      <c r="E834" s="92" t="str">
        <f t="shared" si="2"/>
        <v>RO</v>
      </c>
      <c r="F834" s="93"/>
      <c r="G834" s="93"/>
      <c r="H834" s="91">
        <f t="shared" ref="H834:I834" si="766">+N($E834)*N(F834)</f>
        <v>0</v>
      </c>
      <c r="I834" s="91">
        <f t="shared" si="766"/>
        <v>0</v>
      </c>
      <c r="J834" s="91">
        <f t="shared" si="4"/>
        <v>0</v>
      </c>
      <c r="K834" s="93"/>
      <c r="L834" s="94"/>
      <c r="M834" s="95"/>
      <c r="N834" s="95"/>
      <c r="O834" s="95"/>
      <c r="P834" s="95"/>
      <c r="Q834" s="95"/>
      <c r="R834" s="95"/>
      <c r="S834" s="95"/>
      <c r="T834" s="95"/>
      <c r="U834" s="95"/>
      <c r="V834" s="95"/>
      <c r="W834" s="95"/>
      <c r="X834" s="95"/>
      <c r="Y834" s="95"/>
      <c r="Z834" s="95"/>
    </row>
    <row r="835" ht="15.75" hidden="1" customHeight="1">
      <c r="A835" s="90"/>
      <c r="B835" s="102"/>
      <c r="C835" s="90"/>
      <c r="D835" s="91"/>
      <c r="E835" s="92" t="str">
        <f t="shared" si="2"/>
        <v/>
      </c>
      <c r="F835" s="93"/>
      <c r="G835" s="93"/>
      <c r="H835" s="91">
        <f t="shared" ref="H835:I835" si="767">+N($E835)*N(F835)</f>
        <v>0</v>
      </c>
      <c r="I835" s="91">
        <f t="shared" si="767"/>
        <v>0</v>
      </c>
      <c r="J835" s="91">
        <f t="shared" si="4"/>
        <v>0</v>
      </c>
      <c r="K835" s="93"/>
      <c r="L835" s="94"/>
      <c r="M835" s="95"/>
      <c r="N835" s="95"/>
      <c r="O835" s="95"/>
      <c r="P835" s="95"/>
      <c r="Q835" s="95"/>
      <c r="R835" s="95"/>
      <c r="S835" s="95"/>
      <c r="T835" s="95"/>
      <c r="U835" s="95"/>
      <c r="V835" s="95"/>
      <c r="W835" s="95"/>
      <c r="X835" s="95"/>
      <c r="Y835" s="95"/>
      <c r="Z835" s="95"/>
    </row>
    <row r="836" ht="15.75" customHeight="1">
      <c r="A836" s="108">
        <f>A834+0.01</f>
        <v>7.28</v>
      </c>
      <c r="B836" s="102" t="s">
        <v>839</v>
      </c>
      <c r="C836" s="90" t="s">
        <v>720</v>
      </c>
      <c r="D836" s="91">
        <v>100.0</v>
      </c>
      <c r="E836" s="92">
        <f t="shared" si="2"/>
        <v>100</v>
      </c>
      <c r="F836" s="105">
        <v>564.0</v>
      </c>
      <c r="G836" s="105">
        <v>81.0</v>
      </c>
      <c r="H836" s="91">
        <f t="shared" ref="H836:I836" si="768">+N($E836)*N(F836)</f>
        <v>56400</v>
      </c>
      <c r="I836" s="91">
        <f t="shared" si="768"/>
        <v>8100</v>
      </c>
      <c r="J836" s="91">
        <f t="shared" si="4"/>
        <v>64500</v>
      </c>
      <c r="K836" s="93"/>
      <c r="L836" s="106"/>
      <c r="M836" s="95"/>
      <c r="N836" s="95"/>
      <c r="O836" s="95"/>
      <c r="P836" s="95"/>
      <c r="Q836" s="95"/>
      <c r="R836" s="95"/>
      <c r="S836" s="95"/>
      <c r="T836" s="95"/>
      <c r="U836" s="95"/>
      <c r="V836" s="95"/>
      <c r="W836" s="95"/>
      <c r="X836" s="95"/>
      <c r="Y836" s="95"/>
      <c r="Z836" s="95"/>
    </row>
    <row r="837" ht="15.75" hidden="1" customHeight="1">
      <c r="A837" s="90"/>
      <c r="B837" s="102"/>
      <c r="C837" s="90"/>
      <c r="D837" s="91"/>
      <c r="E837" s="92" t="str">
        <f t="shared" si="2"/>
        <v/>
      </c>
      <c r="F837" s="93"/>
      <c r="G837" s="93"/>
      <c r="H837" s="91">
        <f t="shared" ref="H837:I837" si="769">+N($E837)*N(F837)</f>
        <v>0</v>
      </c>
      <c r="I837" s="91">
        <f t="shared" si="769"/>
        <v>0</v>
      </c>
      <c r="J837" s="91">
        <f t="shared" si="4"/>
        <v>0</v>
      </c>
      <c r="K837" s="93"/>
      <c r="L837" s="94"/>
      <c r="M837" s="95"/>
      <c r="N837" s="95"/>
      <c r="O837" s="95"/>
      <c r="P837" s="95"/>
      <c r="Q837" s="95"/>
      <c r="R837" s="95"/>
      <c r="S837" s="95"/>
      <c r="T837" s="95"/>
      <c r="U837" s="95"/>
      <c r="V837" s="95"/>
      <c r="W837" s="95"/>
      <c r="X837" s="95"/>
      <c r="Y837" s="95"/>
      <c r="Z837" s="95"/>
    </row>
    <row r="838" ht="15.75" customHeight="1">
      <c r="A838" s="108">
        <f>A836+0.01</f>
        <v>7.29</v>
      </c>
      <c r="B838" s="102" t="s">
        <v>842</v>
      </c>
      <c r="C838" s="90" t="s">
        <v>720</v>
      </c>
      <c r="D838" s="91">
        <v>200.0</v>
      </c>
      <c r="E838" s="92">
        <f t="shared" si="2"/>
        <v>200</v>
      </c>
      <c r="F838" s="105">
        <v>546.0</v>
      </c>
      <c r="G838" s="105">
        <v>81.0</v>
      </c>
      <c r="H838" s="91">
        <f t="shared" ref="H838:I838" si="770">+N($E838)*N(F838)</f>
        <v>109200</v>
      </c>
      <c r="I838" s="91">
        <f t="shared" si="770"/>
        <v>16200</v>
      </c>
      <c r="J838" s="91">
        <f t="shared" si="4"/>
        <v>125400</v>
      </c>
      <c r="K838" s="93"/>
      <c r="L838" s="106"/>
      <c r="M838" s="95"/>
      <c r="N838" s="95"/>
      <c r="O838" s="95"/>
      <c r="P838" s="95"/>
      <c r="Q838" s="95"/>
      <c r="R838" s="95"/>
      <c r="S838" s="95"/>
      <c r="T838" s="95"/>
      <c r="U838" s="95"/>
      <c r="V838" s="95"/>
      <c r="W838" s="95"/>
      <c r="X838" s="95"/>
      <c r="Y838" s="95"/>
      <c r="Z838" s="95"/>
    </row>
    <row r="839" ht="15.75" hidden="1" customHeight="1">
      <c r="A839" s="90"/>
      <c r="B839" s="102"/>
      <c r="C839" s="90"/>
      <c r="D839" s="91"/>
      <c r="E839" s="92" t="str">
        <f t="shared" si="2"/>
        <v/>
      </c>
      <c r="F839" s="93"/>
      <c r="G839" s="93"/>
      <c r="H839" s="91">
        <f t="shared" ref="H839:I839" si="771">+N($E839)*N(F839)</f>
        <v>0</v>
      </c>
      <c r="I839" s="91">
        <f t="shared" si="771"/>
        <v>0</v>
      </c>
      <c r="J839" s="91">
        <f t="shared" si="4"/>
        <v>0</v>
      </c>
      <c r="K839" s="93"/>
      <c r="L839" s="94"/>
      <c r="M839" s="95"/>
      <c r="N839" s="95"/>
      <c r="O839" s="95"/>
      <c r="P839" s="95"/>
      <c r="Q839" s="95"/>
      <c r="R839" s="95"/>
      <c r="S839" s="95"/>
      <c r="T839" s="95"/>
      <c r="U839" s="95"/>
      <c r="V839" s="95"/>
      <c r="W839" s="95"/>
      <c r="X839" s="95"/>
      <c r="Y839" s="95"/>
      <c r="Z839" s="95"/>
    </row>
    <row r="840" ht="15.75" hidden="1" customHeight="1">
      <c r="A840" s="103" t="s">
        <v>196</v>
      </c>
      <c r="B840" s="88" t="s">
        <v>843</v>
      </c>
      <c r="C840" s="90"/>
      <c r="D840" s="91"/>
      <c r="E840" s="92" t="str">
        <f t="shared" si="2"/>
        <v/>
      </c>
      <c r="F840" s="93"/>
      <c r="G840" s="93"/>
      <c r="H840" s="91">
        <f t="shared" ref="H840:I840" si="772">+N($E840)*N(F840)</f>
        <v>0</v>
      </c>
      <c r="I840" s="91">
        <f t="shared" si="772"/>
        <v>0</v>
      </c>
      <c r="J840" s="91">
        <f t="shared" si="4"/>
        <v>0</v>
      </c>
      <c r="K840" s="93"/>
      <c r="L840" s="94"/>
      <c r="M840" s="95"/>
      <c r="N840" s="95"/>
      <c r="O840" s="95"/>
      <c r="P840" s="95"/>
      <c r="Q840" s="95"/>
      <c r="R840" s="95"/>
      <c r="S840" s="95"/>
      <c r="T840" s="95"/>
      <c r="U840" s="95"/>
      <c r="V840" s="95"/>
      <c r="W840" s="95"/>
      <c r="X840" s="95"/>
      <c r="Y840" s="95"/>
      <c r="Z840" s="95"/>
    </row>
    <row r="841" ht="15.75" hidden="1" customHeight="1">
      <c r="A841" s="90"/>
      <c r="B841" s="102" t="s">
        <v>844</v>
      </c>
      <c r="C841" s="90"/>
      <c r="D841" s="91"/>
      <c r="E841" s="92" t="str">
        <f t="shared" si="2"/>
        <v/>
      </c>
      <c r="F841" s="93"/>
      <c r="G841" s="93"/>
      <c r="H841" s="91">
        <f t="shared" ref="H841:I841" si="773">+N($E841)*N(F841)</f>
        <v>0</v>
      </c>
      <c r="I841" s="91">
        <f t="shared" si="773"/>
        <v>0</v>
      </c>
      <c r="J841" s="91">
        <f t="shared" si="4"/>
        <v>0</v>
      </c>
      <c r="K841" s="93"/>
      <c r="L841" s="94"/>
      <c r="M841" s="95"/>
      <c r="N841" s="95"/>
      <c r="O841" s="95"/>
      <c r="P841" s="95"/>
      <c r="Q841" s="95"/>
      <c r="R841" s="95"/>
      <c r="S841" s="95"/>
      <c r="T841" s="95"/>
      <c r="U841" s="95"/>
      <c r="V841" s="95"/>
      <c r="W841" s="95"/>
      <c r="X841" s="95"/>
      <c r="Y841" s="95"/>
      <c r="Z841" s="95"/>
    </row>
    <row r="842" ht="15.75" hidden="1" customHeight="1">
      <c r="A842" s="90"/>
      <c r="B842" s="102"/>
      <c r="C842" s="90"/>
      <c r="D842" s="91"/>
      <c r="E842" s="92" t="str">
        <f t="shared" si="2"/>
        <v/>
      </c>
      <c r="F842" s="93"/>
      <c r="G842" s="93"/>
      <c r="H842" s="91">
        <f t="shared" ref="H842:I842" si="774">+N($E842)*N(F842)</f>
        <v>0</v>
      </c>
      <c r="I842" s="91">
        <f t="shared" si="774"/>
        <v>0</v>
      </c>
      <c r="J842" s="91">
        <f t="shared" si="4"/>
        <v>0</v>
      </c>
      <c r="K842" s="93"/>
      <c r="L842" s="94"/>
      <c r="M842" s="95"/>
      <c r="N842" s="95"/>
      <c r="O842" s="95"/>
      <c r="P842" s="95"/>
      <c r="Q842" s="95"/>
      <c r="R842" s="95"/>
      <c r="S842" s="95"/>
      <c r="T842" s="95"/>
      <c r="U842" s="95"/>
      <c r="V842" s="95"/>
      <c r="W842" s="95"/>
      <c r="X842" s="95"/>
      <c r="Y842" s="95"/>
      <c r="Z842" s="95"/>
    </row>
    <row r="843" ht="15.75" hidden="1" customHeight="1">
      <c r="A843" s="108">
        <f>A838+0.01</f>
        <v>7.3</v>
      </c>
      <c r="B843" s="102" t="s">
        <v>833</v>
      </c>
      <c r="C843" s="90" t="s">
        <v>720</v>
      </c>
      <c r="D843" s="91" t="s">
        <v>506</v>
      </c>
      <c r="E843" s="92" t="str">
        <f t="shared" si="2"/>
        <v>RO</v>
      </c>
      <c r="F843" s="93"/>
      <c r="G843" s="93"/>
      <c r="H843" s="91">
        <f t="shared" ref="H843:I843" si="775">+N($E843)*N(F843)</f>
        <v>0</v>
      </c>
      <c r="I843" s="91">
        <f t="shared" si="775"/>
        <v>0</v>
      </c>
      <c r="J843" s="91">
        <f t="shared" si="4"/>
        <v>0</v>
      </c>
      <c r="K843" s="93"/>
      <c r="L843" s="94"/>
      <c r="M843" s="95"/>
      <c r="N843" s="95"/>
      <c r="O843" s="95"/>
      <c r="P843" s="95"/>
      <c r="Q843" s="95"/>
      <c r="R843" s="95"/>
      <c r="S843" s="95"/>
      <c r="T843" s="95"/>
      <c r="U843" s="95"/>
      <c r="V843" s="95"/>
      <c r="W843" s="95"/>
      <c r="X843" s="95"/>
      <c r="Y843" s="95"/>
      <c r="Z843" s="95"/>
    </row>
    <row r="844" ht="15.75" hidden="1" customHeight="1">
      <c r="A844" s="90"/>
      <c r="B844" s="102"/>
      <c r="C844" s="90"/>
      <c r="D844" s="91"/>
      <c r="E844" s="92" t="str">
        <f t="shared" si="2"/>
        <v/>
      </c>
      <c r="F844" s="93"/>
      <c r="G844" s="93"/>
      <c r="H844" s="91">
        <f t="shared" ref="H844:I844" si="776">+N($E844)*N(F844)</f>
        <v>0</v>
      </c>
      <c r="I844" s="91">
        <f t="shared" si="776"/>
        <v>0</v>
      </c>
      <c r="J844" s="91">
        <f t="shared" si="4"/>
        <v>0</v>
      </c>
      <c r="K844" s="93"/>
      <c r="L844" s="94"/>
      <c r="M844" s="95"/>
      <c r="N844" s="95"/>
      <c r="O844" s="95"/>
      <c r="P844" s="95"/>
      <c r="Q844" s="95"/>
      <c r="R844" s="95"/>
      <c r="S844" s="95"/>
      <c r="T844" s="95"/>
      <c r="U844" s="95"/>
      <c r="V844" s="95"/>
      <c r="W844" s="95"/>
      <c r="X844" s="95"/>
      <c r="Y844" s="95"/>
      <c r="Z844" s="95"/>
    </row>
    <row r="845" ht="15.75" hidden="1" customHeight="1">
      <c r="A845" s="108">
        <f>A843+0.01</f>
        <v>7.31</v>
      </c>
      <c r="B845" s="102" t="s">
        <v>834</v>
      </c>
      <c r="C845" s="90" t="s">
        <v>720</v>
      </c>
      <c r="D845" s="91" t="s">
        <v>506</v>
      </c>
      <c r="E845" s="92" t="str">
        <f t="shared" si="2"/>
        <v>RO</v>
      </c>
      <c r="F845" s="93"/>
      <c r="G845" s="93"/>
      <c r="H845" s="91">
        <f t="shared" ref="H845:I845" si="777">+N($E845)*N(F845)</f>
        <v>0</v>
      </c>
      <c r="I845" s="91">
        <f t="shared" si="777"/>
        <v>0</v>
      </c>
      <c r="J845" s="91">
        <f t="shared" si="4"/>
        <v>0</v>
      </c>
      <c r="K845" s="93"/>
      <c r="L845" s="94"/>
      <c r="M845" s="95"/>
      <c r="N845" s="95"/>
      <c r="O845" s="95"/>
      <c r="P845" s="95"/>
      <c r="Q845" s="95"/>
      <c r="R845" s="95"/>
      <c r="S845" s="95"/>
      <c r="T845" s="95"/>
      <c r="U845" s="95"/>
      <c r="V845" s="95"/>
      <c r="W845" s="95"/>
      <c r="X845" s="95"/>
      <c r="Y845" s="95"/>
      <c r="Z845" s="95"/>
    </row>
    <row r="846" ht="15.75" hidden="1" customHeight="1">
      <c r="A846" s="90"/>
      <c r="B846" s="102"/>
      <c r="C846" s="90"/>
      <c r="D846" s="91"/>
      <c r="E846" s="92" t="str">
        <f t="shared" si="2"/>
        <v/>
      </c>
      <c r="F846" s="93"/>
      <c r="G846" s="93"/>
      <c r="H846" s="91">
        <f t="shared" ref="H846:I846" si="778">+N($E846)*N(F846)</f>
        <v>0</v>
      </c>
      <c r="I846" s="91">
        <f t="shared" si="778"/>
        <v>0</v>
      </c>
      <c r="J846" s="91">
        <f t="shared" si="4"/>
        <v>0</v>
      </c>
      <c r="K846" s="93"/>
      <c r="L846" s="94"/>
      <c r="M846" s="95"/>
      <c r="N846" s="95"/>
      <c r="O846" s="95"/>
      <c r="P846" s="95"/>
      <c r="Q846" s="95"/>
      <c r="R846" s="95"/>
      <c r="S846" s="95"/>
      <c r="T846" s="95"/>
      <c r="U846" s="95"/>
      <c r="V846" s="95"/>
      <c r="W846" s="95"/>
      <c r="X846" s="95"/>
      <c r="Y846" s="95"/>
      <c r="Z846" s="95"/>
    </row>
    <row r="847" ht="15.75" hidden="1" customHeight="1">
      <c r="A847" s="108">
        <f>A845+0.01</f>
        <v>7.32</v>
      </c>
      <c r="B847" s="102" t="s">
        <v>835</v>
      </c>
      <c r="C847" s="90" t="s">
        <v>720</v>
      </c>
      <c r="D847" s="91" t="s">
        <v>506</v>
      </c>
      <c r="E847" s="92" t="str">
        <f t="shared" si="2"/>
        <v>RO</v>
      </c>
      <c r="F847" s="93"/>
      <c r="G847" s="93"/>
      <c r="H847" s="91">
        <f t="shared" ref="H847:I847" si="779">+N($E847)*N(F847)</f>
        <v>0</v>
      </c>
      <c r="I847" s="91">
        <f t="shared" si="779"/>
        <v>0</v>
      </c>
      <c r="J847" s="91">
        <f t="shared" si="4"/>
        <v>0</v>
      </c>
      <c r="K847" s="93"/>
      <c r="L847" s="94"/>
      <c r="M847" s="95"/>
      <c r="N847" s="95"/>
      <c r="O847" s="95"/>
      <c r="P847" s="95"/>
      <c r="Q847" s="95"/>
      <c r="R847" s="95"/>
      <c r="S847" s="95"/>
      <c r="T847" s="95"/>
      <c r="U847" s="95"/>
      <c r="V847" s="95"/>
      <c r="W847" s="95"/>
      <c r="X847" s="95"/>
      <c r="Y847" s="95"/>
      <c r="Z847" s="95"/>
    </row>
    <row r="848" ht="15.75" hidden="1" customHeight="1">
      <c r="A848" s="90"/>
      <c r="B848" s="102"/>
      <c r="C848" s="90"/>
      <c r="D848" s="91"/>
      <c r="E848" s="92" t="str">
        <f t="shared" si="2"/>
        <v/>
      </c>
      <c r="F848" s="93"/>
      <c r="G848" s="93"/>
      <c r="H848" s="91">
        <f t="shared" ref="H848:I848" si="780">+N($E848)*N(F848)</f>
        <v>0</v>
      </c>
      <c r="I848" s="91">
        <f t="shared" si="780"/>
        <v>0</v>
      </c>
      <c r="J848" s="91">
        <f t="shared" si="4"/>
        <v>0</v>
      </c>
      <c r="K848" s="93"/>
      <c r="L848" s="94"/>
      <c r="M848" s="95"/>
      <c r="N848" s="95"/>
      <c r="O848" s="95"/>
      <c r="P848" s="95"/>
      <c r="Q848" s="95"/>
      <c r="R848" s="95"/>
      <c r="S848" s="95"/>
      <c r="T848" s="95"/>
      <c r="U848" s="95"/>
      <c r="V848" s="95"/>
      <c r="W848" s="95"/>
      <c r="X848" s="95"/>
      <c r="Y848" s="95"/>
      <c r="Z848" s="95"/>
    </row>
    <row r="849" ht="15.75" customHeight="1">
      <c r="A849" s="108">
        <f>A847+0.01</f>
        <v>7.33</v>
      </c>
      <c r="B849" s="102" t="s">
        <v>836</v>
      </c>
      <c r="C849" s="90" t="s">
        <v>720</v>
      </c>
      <c r="D849" s="91">
        <v>50.0</v>
      </c>
      <c r="E849" s="92">
        <f t="shared" si="2"/>
        <v>50</v>
      </c>
      <c r="F849" s="105">
        <v>854.0</v>
      </c>
      <c r="G849" s="105">
        <v>107.0</v>
      </c>
      <c r="H849" s="91">
        <f t="shared" ref="H849:I849" si="781">+N($E849)*N(F849)</f>
        <v>42700</v>
      </c>
      <c r="I849" s="91">
        <f t="shared" si="781"/>
        <v>5350</v>
      </c>
      <c r="J849" s="91">
        <f t="shared" si="4"/>
        <v>48050</v>
      </c>
      <c r="K849" s="93"/>
      <c r="L849" s="106"/>
      <c r="M849" s="95"/>
      <c r="N849" s="95"/>
      <c r="O849" s="95"/>
      <c r="P849" s="95"/>
      <c r="Q849" s="95"/>
      <c r="R849" s="95"/>
      <c r="S849" s="95"/>
      <c r="T849" s="95"/>
      <c r="U849" s="95"/>
      <c r="V849" s="95"/>
      <c r="W849" s="95"/>
      <c r="X849" s="95"/>
      <c r="Y849" s="95"/>
      <c r="Z849" s="95"/>
    </row>
    <row r="850" ht="15.75" hidden="1" customHeight="1">
      <c r="A850" s="90"/>
      <c r="B850" s="102"/>
      <c r="C850" s="90"/>
      <c r="D850" s="91"/>
      <c r="E850" s="92" t="str">
        <f t="shared" si="2"/>
        <v/>
      </c>
      <c r="F850" s="93"/>
      <c r="G850" s="93"/>
      <c r="H850" s="91">
        <f t="shared" ref="H850:I850" si="782">+N($E850)*N(F850)</f>
        <v>0</v>
      </c>
      <c r="I850" s="91">
        <f t="shared" si="782"/>
        <v>0</v>
      </c>
      <c r="J850" s="91">
        <f t="shared" si="4"/>
        <v>0</v>
      </c>
      <c r="K850" s="93"/>
      <c r="L850" s="94"/>
      <c r="M850" s="95"/>
      <c r="N850" s="95"/>
      <c r="O850" s="95"/>
      <c r="P850" s="95"/>
      <c r="Q850" s="95"/>
      <c r="R850" s="95"/>
      <c r="S850" s="95"/>
      <c r="T850" s="95"/>
      <c r="U850" s="95"/>
      <c r="V850" s="95"/>
      <c r="W850" s="95"/>
      <c r="X850" s="95"/>
      <c r="Y850" s="95"/>
      <c r="Z850" s="95"/>
    </row>
    <row r="851" ht="15.75" hidden="1" customHeight="1">
      <c r="A851" s="108">
        <f>A849+0.01</f>
        <v>7.34</v>
      </c>
      <c r="B851" s="102" t="s">
        <v>837</v>
      </c>
      <c r="C851" s="90" t="s">
        <v>720</v>
      </c>
      <c r="D851" s="91" t="s">
        <v>506</v>
      </c>
      <c r="E851" s="92" t="str">
        <f t="shared" si="2"/>
        <v>RO</v>
      </c>
      <c r="F851" s="93"/>
      <c r="G851" s="93"/>
      <c r="H851" s="91">
        <f t="shared" ref="H851:I851" si="783">+N($E851)*N(F851)</f>
        <v>0</v>
      </c>
      <c r="I851" s="91">
        <f t="shared" si="783"/>
        <v>0</v>
      </c>
      <c r="J851" s="91">
        <f t="shared" si="4"/>
        <v>0</v>
      </c>
      <c r="K851" s="93"/>
      <c r="L851" s="94"/>
      <c r="M851" s="95"/>
      <c r="N851" s="95"/>
      <c r="O851" s="95"/>
      <c r="P851" s="95"/>
      <c r="Q851" s="95"/>
      <c r="R851" s="95"/>
      <c r="S851" s="95"/>
      <c r="T851" s="95"/>
      <c r="U851" s="95"/>
      <c r="V851" s="95"/>
      <c r="W851" s="95"/>
      <c r="X851" s="95"/>
      <c r="Y851" s="95"/>
      <c r="Z851" s="95"/>
    </row>
    <row r="852" ht="15.75" hidden="1" customHeight="1">
      <c r="A852" s="90"/>
      <c r="B852" s="102"/>
      <c r="C852" s="90"/>
      <c r="D852" s="91"/>
      <c r="E852" s="92" t="str">
        <f t="shared" si="2"/>
        <v/>
      </c>
      <c r="F852" s="93"/>
      <c r="G852" s="93"/>
      <c r="H852" s="91">
        <f t="shared" ref="H852:I852" si="784">+N($E852)*N(F852)</f>
        <v>0</v>
      </c>
      <c r="I852" s="91">
        <f t="shared" si="784"/>
        <v>0</v>
      </c>
      <c r="J852" s="91">
        <f t="shared" si="4"/>
        <v>0</v>
      </c>
      <c r="K852" s="93"/>
      <c r="L852" s="94"/>
      <c r="M852" s="95"/>
      <c r="N852" s="95"/>
      <c r="O852" s="95"/>
      <c r="P852" s="95"/>
      <c r="Q852" s="95"/>
      <c r="R852" s="95"/>
      <c r="S852" s="95"/>
      <c r="T852" s="95"/>
      <c r="U852" s="95"/>
      <c r="V852" s="95"/>
      <c r="W852" s="95"/>
      <c r="X852" s="95"/>
      <c r="Y852" s="95"/>
      <c r="Z852" s="95"/>
    </row>
    <row r="853" ht="15.75" hidden="1" customHeight="1">
      <c r="A853" s="108">
        <f>A851+0.01</f>
        <v>7.35</v>
      </c>
      <c r="B853" s="102" t="s">
        <v>838</v>
      </c>
      <c r="C853" s="90" t="s">
        <v>720</v>
      </c>
      <c r="D853" s="91" t="s">
        <v>506</v>
      </c>
      <c r="E853" s="92" t="str">
        <f t="shared" si="2"/>
        <v>RO</v>
      </c>
      <c r="F853" s="93"/>
      <c r="G853" s="93"/>
      <c r="H853" s="91">
        <f t="shared" ref="H853:I853" si="785">+N($E853)*N(F853)</f>
        <v>0</v>
      </c>
      <c r="I853" s="91">
        <f t="shared" si="785"/>
        <v>0</v>
      </c>
      <c r="J853" s="91">
        <f t="shared" si="4"/>
        <v>0</v>
      </c>
      <c r="K853" s="93"/>
      <c r="L853" s="94"/>
      <c r="M853" s="95"/>
      <c r="N853" s="95"/>
      <c r="O853" s="95"/>
      <c r="P853" s="95"/>
      <c r="Q853" s="95"/>
      <c r="R853" s="95"/>
      <c r="S853" s="95"/>
      <c r="T853" s="95"/>
      <c r="U853" s="95"/>
      <c r="V853" s="95"/>
      <c r="W853" s="95"/>
      <c r="X853" s="95"/>
      <c r="Y853" s="95"/>
      <c r="Z853" s="95"/>
    </row>
    <row r="854" ht="15.75" hidden="1" customHeight="1">
      <c r="A854" s="90"/>
      <c r="B854" s="102"/>
      <c r="C854" s="90"/>
      <c r="D854" s="91"/>
      <c r="E854" s="92" t="str">
        <f t="shared" si="2"/>
        <v/>
      </c>
      <c r="F854" s="93"/>
      <c r="G854" s="93"/>
      <c r="H854" s="91">
        <f t="shared" ref="H854:I854" si="786">+N($E854)*N(F854)</f>
        <v>0</v>
      </c>
      <c r="I854" s="91">
        <f t="shared" si="786"/>
        <v>0</v>
      </c>
      <c r="J854" s="91">
        <f t="shared" si="4"/>
        <v>0</v>
      </c>
      <c r="K854" s="93"/>
      <c r="L854" s="94"/>
      <c r="M854" s="95"/>
      <c r="N854" s="95"/>
      <c r="O854" s="95"/>
      <c r="P854" s="95"/>
      <c r="Q854" s="95"/>
      <c r="R854" s="95"/>
      <c r="S854" s="95"/>
      <c r="T854" s="95"/>
      <c r="U854" s="95"/>
      <c r="V854" s="95"/>
      <c r="W854" s="95"/>
      <c r="X854" s="95"/>
      <c r="Y854" s="95"/>
      <c r="Z854" s="95"/>
    </row>
    <row r="855" ht="15.75" hidden="1" customHeight="1">
      <c r="A855" s="108">
        <f>A853+0.01</f>
        <v>7.36</v>
      </c>
      <c r="B855" s="102" t="s">
        <v>839</v>
      </c>
      <c r="C855" s="90" t="s">
        <v>720</v>
      </c>
      <c r="D855" s="91" t="s">
        <v>506</v>
      </c>
      <c r="E855" s="92" t="str">
        <f t="shared" si="2"/>
        <v>RO</v>
      </c>
      <c r="F855" s="93"/>
      <c r="G855" s="93"/>
      <c r="H855" s="91">
        <f t="shared" ref="H855:I855" si="787">+N($E855)*N(F855)</f>
        <v>0</v>
      </c>
      <c r="I855" s="91">
        <f t="shared" si="787"/>
        <v>0</v>
      </c>
      <c r="J855" s="91">
        <f t="shared" si="4"/>
        <v>0</v>
      </c>
      <c r="K855" s="93"/>
      <c r="L855" s="94"/>
      <c r="M855" s="95"/>
      <c r="N855" s="95"/>
      <c r="O855" s="95"/>
      <c r="P855" s="95"/>
      <c r="Q855" s="95"/>
      <c r="R855" s="95"/>
      <c r="S855" s="95"/>
      <c r="T855" s="95"/>
      <c r="U855" s="95"/>
      <c r="V855" s="95"/>
      <c r="W855" s="95"/>
      <c r="X855" s="95"/>
      <c r="Y855" s="95"/>
      <c r="Z855" s="95"/>
    </row>
    <row r="856" ht="15.75" hidden="1" customHeight="1">
      <c r="A856" s="90"/>
      <c r="B856" s="102"/>
      <c r="C856" s="90"/>
      <c r="D856" s="91"/>
      <c r="E856" s="92" t="str">
        <f t="shared" si="2"/>
        <v/>
      </c>
      <c r="F856" s="93"/>
      <c r="G856" s="93"/>
      <c r="H856" s="91">
        <f t="shared" ref="H856:I856" si="788">+N($E856)*N(F856)</f>
        <v>0</v>
      </c>
      <c r="I856" s="91">
        <f t="shared" si="788"/>
        <v>0</v>
      </c>
      <c r="J856" s="91">
        <f t="shared" si="4"/>
        <v>0</v>
      </c>
      <c r="K856" s="93"/>
      <c r="L856" s="94"/>
      <c r="M856" s="95"/>
      <c r="N856" s="95"/>
      <c r="O856" s="95"/>
      <c r="P856" s="95"/>
      <c r="Q856" s="95"/>
      <c r="R856" s="95"/>
      <c r="S856" s="95"/>
      <c r="T856" s="95"/>
      <c r="U856" s="95"/>
      <c r="V856" s="95"/>
      <c r="W856" s="95"/>
      <c r="X856" s="95"/>
      <c r="Y856" s="95"/>
      <c r="Z856" s="95"/>
    </row>
    <row r="857" ht="15.75" hidden="1" customHeight="1">
      <c r="A857" s="108">
        <f>A855+0.01</f>
        <v>7.37</v>
      </c>
      <c r="B857" s="102" t="s">
        <v>842</v>
      </c>
      <c r="C857" s="90" t="s">
        <v>720</v>
      </c>
      <c r="D857" s="91" t="s">
        <v>506</v>
      </c>
      <c r="E857" s="92" t="str">
        <f t="shared" si="2"/>
        <v>RO</v>
      </c>
      <c r="F857" s="93"/>
      <c r="G857" s="93"/>
      <c r="H857" s="91">
        <f t="shared" ref="H857:I857" si="789">+N($E857)*N(F857)</f>
        <v>0</v>
      </c>
      <c r="I857" s="91">
        <f t="shared" si="789"/>
        <v>0</v>
      </c>
      <c r="J857" s="91">
        <f t="shared" si="4"/>
        <v>0</v>
      </c>
      <c r="K857" s="93"/>
      <c r="L857" s="94"/>
      <c r="M857" s="95"/>
      <c r="N857" s="95"/>
      <c r="O857" s="95"/>
      <c r="P857" s="95"/>
      <c r="Q857" s="95"/>
      <c r="R857" s="95"/>
      <c r="S857" s="95"/>
      <c r="T857" s="95"/>
      <c r="U857" s="95"/>
      <c r="V857" s="95"/>
      <c r="W857" s="95"/>
      <c r="X857" s="95"/>
      <c r="Y857" s="95"/>
      <c r="Z857" s="95"/>
    </row>
    <row r="858" ht="15.75" hidden="1" customHeight="1">
      <c r="A858" s="90"/>
      <c r="B858" s="102"/>
      <c r="C858" s="90"/>
      <c r="D858" s="91"/>
      <c r="E858" s="92" t="str">
        <f t="shared" si="2"/>
        <v/>
      </c>
      <c r="F858" s="93"/>
      <c r="G858" s="93"/>
      <c r="H858" s="91">
        <f t="shared" ref="H858:I858" si="790">+N($E858)*N(F858)</f>
        <v>0</v>
      </c>
      <c r="I858" s="91">
        <f t="shared" si="790"/>
        <v>0</v>
      </c>
      <c r="J858" s="91">
        <f t="shared" si="4"/>
        <v>0</v>
      </c>
      <c r="K858" s="93"/>
      <c r="L858" s="94"/>
      <c r="M858" s="95"/>
      <c r="N858" s="95"/>
      <c r="O858" s="95"/>
      <c r="P858" s="95"/>
      <c r="Q858" s="95"/>
      <c r="R858" s="95"/>
      <c r="S858" s="95"/>
      <c r="T858" s="95"/>
      <c r="U858" s="95"/>
      <c r="V858" s="95"/>
      <c r="W858" s="95"/>
      <c r="X858" s="95"/>
      <c r="Y858" s="95"/>
      <c r="Z858" s="95"/>
    </row>
    <row r="859" ht="15.75" hidden="1" customHeight="1">
      <c r="A859" s="103" t="s">
        <v>196</v>
      </c>
      <c r="B859" s="88" t="s">
        <v>845</v>
      </c>
      <c r="C859" s="90"/>
      <c r="D859" s="91"/>
      <c r="E859" s="92" t="str">
        <f t="shared" si="2"/>
        <v/>
      </c>
      <c r="F859" s="93"/>
      <c r="G859" s="93"/>
      <c r="H859" s="91">
        <f t="shared" ref="H859:I859" si="791">+N($E859)*N(F859)</f>
        <v>0</v>
      </c>
      <c r="I859" s="91">
        <f t="shared" si="791"/>
        <v>0</v>
      </c>
      <c r="J859" s="91">
        <f t="shared" si="4"/>
        <v>0</v>
      </c>
      <c r="K859" s="93"/>
      <c r="L859" s="94"/>
      <c r="M859" s="95"/>
      <c r="N859" s="95"/>
      <c r="O859" s="95"/>
      <c r="P859" s="95"/>
      <c r="Q859" s="95"/>
      <c r="R859" s="95"/>
      <c r="S859" s="95"/>
      <c r="T859" s="95"/>
      <c r="U859" s="95"/>
      <c r="V859" s="95"/>
      <c r="W859" s="95"/>
      <c r="X859" s="95"/>
      <c r="Y859" s="95"/>
      <c r="Z859" s="95"/>
    </row>
    <row r="860" ht="15.75" hidden="1" customHeight="1">
      <c r="A860" s="90"/>
      <c r="B860" s="102"/>
      <c r="C860" s="90"/>
      <c r="D860" s="91"/>
      <c r="E860" s="92" t="str">
        <f t="shared" si="2"/>
        <v/>
      </c>
      <c r="F860" s="93"/>
      <c r="G860" s="93"/>
      <c r="H860" s="91">
        <f t="shared" ref="H860:I860" si="792">+N($E860)*N(F860)</f>
        <v>0</v>
      </c>
      <c r="I860" s="91">
        <f t="shared" si="792"/>
        <v>0</v>
      </c>
      <c r="J860" s="91">
        <f t="shared" si="4"/>
        <v>0</v>
      </c>
      <c r="K860" s="93"/>
      <c r="L860" s="94"/>
      <c r="M860" s="95"/>
      <c r="N860" s="95"/>
      <c r="O860" s="95"/>
      <c r="P860" s="95"/>
      <c r="Q860" s="95"/>
      <c r="R860" s="95"/>
      <c r="S860" s="95"/>
      <c r="T860" s="95"/>
      <c r="U860" s="95"/>
      <c r="V860" s="95"/>
      <c r="W860" s="95"/>
      <c r="X860" s="95"/>
      <c r="Y860" s="95"/>
      <c r="Z860" s="95"/>
    </row>
    <row r="861" ht="15.75" hidden="1" customHeight="1">
      <c r="A861" s="90"/>
      <c r="B861" s="102" t="s">
        <v>846</v>
      </c>
      <c r="C861" s="90"/>
      <c r="D861" s="91"/>
      <c r="E861" s="92" t="str">
        <f t="shared" si="2"/>
        <v/>
      </c>
      <c r="F861" s="93"/>
      <c r="G861" s="93"/>
      <c r="H861" s="91">
        <f t="shared" ref="H861:I861" si="793">+N($E861)*N(F861)</f>
        <v>0</v>
      </c>
      <c r="I861" s="91">
        <f t="shared" si="793"/>
        <v>0</v>
      </c>
      <c r="J861" s="91">
        <f t="shared" si="4"/>
        <v>0</v>
      </c>
      <c r="K861" s="93"/>
      <c r="L861" s="94"/>
      <c r="M861" s="95"/>
      <c r="N861" s="95"/>
      <c r="O861" s="95"/>
      <c r="P861" s="95"/>
      <c r="Q861" s="95"/>
      <c r="R861" s="95"/>
      <c r="S861" s="95"/>
      <c r="T861" s="95"/>
      <c r="U861" s="95"/>
      <c r="V861" s="95"/>
      <c r="W861" s="95"/>
      <c r="X861" s="95"/>
      <c r="Y861" s="95"/>
      <c r="Z861" s="95"/>
    </row>
    <row r="862" ht="15.75" hidden="1" customHeight="1">
      <c r="A862" s="90"/>
      <c r="B862" s="102"/>
      <c r="C862" s="90"/>
      <c r="D862" s="91"/>
      <c r="E862" s="92" t="str">
        <f t="shared" si="2"/>
        <v/>
      </c>
      <c r="F862" s="93"/>
      <c r="G862" s="93"/>
      <c r="H862" s="91">
        <f t="shared" ref="H862:I862" si="794">+N($E862)*N(F862)</f>
        <v>0</v>
      </c>
      <c r="I862" s="91">
        <f t="shared" si="794"/>
        <v>0</v>
      </c>
      <c r="J862" s="91">
        <f t="shared" si="4"/>
        <v>0</v>
      </c>
      <c r="K862" s="93"/>
      <c r="L862" s="94"/>
      <c r="M862" s="95"/>
      <c r="N862" s="95"/>
      <c r="O862" s="95"/>
      <c r="P862" s="95"/>
      <c r="Q862" s="95"/>
      <c r="R862" s="95"/>
      <c r="S862" s="95"/>
      <c r="T862" s="95"/>
      <c r="U862" s="95"/>
      <c r="V862" s="95"/>
      <c r="W862" s="95"/>
      <c r="X862" s="95"/>
      <c r="Y862" s="95"/>
      <c r="Z862" s="95"/>
    </row>
    <row r="863" ht="15.75" hidden="1" customHeight="1">
      <c r="A863" s="103">
        <v>1.0</v>
      </c>
      <c r="B863" s="88" t="s">
        <v>847</v>
      </c>
      <c r="C863" s="90"/>
      <c r="D863" s="91"/>
      <c r="E863" s="92" t="str">
        <f t="shared" si="2"/>
        <v/>
      </c>
      <c r="F863" s="93"/>
      <c r="G863" s="93"/>
      <c r="H863" s="91">
        <f t="shared" ref="H863:I863" si="795">+N($E863)*N(F863)</f>
        <v>0</v>
      </c>
      <c r="I863" s="91">
        <f t="shared" si="795"/>
        <v>0</v>
      </c>
      <c r="J863" s="91">
        <f t="shared" si="4"/>
        <v>0</v>
      </c>
      <c r="K863" s="93"/>
      <c r="L863" s="94"/>
      <c r="M863" s="95"/>
      <c r="N863" s="95"/>
      <c r="O863" s="95"/>
      <c r="P863" s="95"/>
      <c r="Q863" s="95"/>
      <c r="R863" s="95"/>
      <c r="S863" s="95"/>
      <c r="T863" s="95"/>
      <c r="U863" s="95"/>
      <c r="V863" s="95"/>
      <c r="W863" s="95"/>
      <c r="X863" s="95"/>
      <c r="Y863" s="95"/>
      <c r="Z863" s="95"/>
    </row>
    <row r="864" ht="15.75" hidden="1" customHeight="1">
      <c r="A864" s="90"/>
      <c r="B864" s="102"/>
      <c r="C864" s="90"/>
      <c r="D864" s="91"/>
      <c r="E864" s="92" t="str">
        <f t="shared" si="2"/>
        <v/>
      </c>
      <c r="F864" s="93"/>
      <c r="G864" s="93"/>
      <c r="H864" s="91">
        <f t="shared" ref="H864:I864" si="796">+N($E864)*N(F864)</f>
        <v>0</v>
      </c>
      <c r="I864" s="91">
        <f t="shared" si="796"/>
        <v>0</v>
      </c>
      <c r="J864" s="91">
        <f t="shared" si="4"/>
        <v>0</v>
      </c>
      <c r="K864" s="93"/>
      <c r="L864" s="94"/>
      <c r="M864" s="95"/>
      <c r="N864" s="95"/>
      <c r="O864" s="95"/>
      <c r="P864" s="95"/>
      <c r="Q864" s="95"/>
      <c r="R864" s="95"/>
      <c r="S864" s="95"/>
      <c r="T864" s="95"/>
      <c r="U864" s="95"/>
      <c r="V864" s="95"/>
      <c r="W864" s="95"/>
      <c r="X864" s="95"/>
      <c r="Y864" s="95"/>
      <c r="Z864" s="95"/>
    </row>
    <row r="865" ht="15.75" hidden="1" customHeight="1">
      <c r="A865" s="108">
        <f>A857+0.01</f>
        <v>7.38</v>
      </c>
      <c r="B865" s="102" t="s">
        <v>848</v>
      </c>
      <c r="C865" s="90" t="s">
        <v>720</v>
      </c>
      <c r="D865" s="91" t="s">
        <v>506</v>
      </c>
      <c r="E865" s="92" t="str">
        <f t="shared" si="2"/>
        <v>RO</v>
      </c>
      <c r="F865" s="93"/>
      <c r="G865" s="93"/>
      <c r="H865" s="91">
        <f t="shared" ref="H865:I865" si="797">+N($E865)*N(F865)</f>
        <v>0</v>
      </c>
      <c r="I865" s="91">
        <f t="shared" si="797"/>
        <v>0</v>
      </c>
      <c r="J865" s="91">
        <f t="shared" si="4"/>
        <v>0</v>
      </c>
      <c r="K865" s="93"/>
      <c r="L865" s="94"/>
      <c r="M865" s="95"/>
      <c r="N865" s="95"/>
      <c r="O865" s="95"/>
      <c r="P865" s="95"/>
      <c r="Q865" s="95"/>
      <c r="R865" s="95"/>
      <c r="S865" s="95"/>
      <c r="T865" s="95"/>
      <c r="U865" s="95"/>
      <c r="V865" s="95"/>
      <c r="W865" s="95"/>
      <c r="X865" s="95"/>
      <c r="Y865" s="95"/>
      <c r="Z865" s="95"/>
    </row>
    <row r="866" ht="15.75" hidden="1" customHeight="1">
      <c r="A866" s="108">
        <f>A865+0.01</f>
        <v>7.39</v>
      </c>
      <c r="B866" s="102" t="s">
        <v>849</v>
      </c>
      <c r="C866" s="90" t="s">
        <v>556</v>
      </c>
      <c r="D866" s="91" t="s">
        <v>506</v>
      </c>
      <c r="E866" s="92" t="str">
        <f t="shared" si="2"/>
        <v>RO</v>
      </c>
      <c r="F866" s="93"/>
      <c r="G866" s="93"/>
      <c r="H866" s="91">
        <f t="shared" ref="H866:I866" si="798">+N($E866)*N(F866)</f>
        <v>0</v>
      </c>
      <c r="I866" s="91">
        <f t="shared" si="798"/>
        <v>0</v>
      </c>
      <c r="J866" s="91">
        <f t="shared" si="4"/>
        <v>0</v>
      </c>
      <c r="K866" s="93"/>
      <c r="L866" s="94"/>
      <c r="M866" s="95"/>
      <c r="N866" s="95"/>
      <c r="O866" s="95"/>
      <c r="P866" s="95"/>
      <c r="Q866" s="95"/>
      <c r="R866" s="95"/>
      <c r="S866" s="95"/>
      <c r="T866" s="95"/>
      <c r="U866" s="95"/>
      <c r="V866" s="95"/>
      <c r="W866" s="95"/>
      <c r="X866" s="95"/>
      <c r="Y866" s="95"/>
      <c r="Z866" s="95"/>
    </row>
    <row r="867" ht="15.75" hidden="1" customHeight="1">
      <c r="A867" s="90"/>
      <c r="B867" s="102"/>
      <c r="C867" s="90"/>
      <c r="D867" s="91"/>
      <c r="E867" s="92" t="str">
        <f t="shared" si="2"/>
        <v/>
      </c>
      <c r="F867" s="93"/>
      <c r="G867" s="93"/>
      <c r="H867" s="91">
        <f t="shared" ref="H867:I867" si="799">+N($E867)*N(F867)</f>
        <v>0</v>
      </c>
      <c r="I867" s="91">
        <f t="shared" si="799"/>
        <v>0</v>
      </c>
      <c r="J867" s="91">
        <f t="shared" si="4"/>
        <v>0</v>
      </c>
      <c r="K867" s="93"/>
      <c r="L867" s="94"/>
      <c r="M867" s="95"/>
      <c r="N867" s="95"/>
      <c r="O867" s="95"/>
      <c r="P867" s="95"/>
      <c r="Q867" s="95"/>
      <c r="R867" s="95"/>
      <c r="S867" s="95"/>
      <c r="T867" s="95"/>
      <c r="U867" s="95"/>
      <c r="V867" s="95"/>
      <c r="W867" s="95"/>
      <c r="X867" s="95"/>
      <c r="Y867" s="95"/>
      <c r="Z867" s="95"/>
    </row>
    <row r="868" ht="15.75" hidden="1" customHeight="1">
      <c r="A868" s="108">
        <f>A866+0.01</f>
        <v>7.4</v>
      </c>
      <c r="B868" s="102" t="s">
        <v>850</v>
      </c>
      <c r="C868" s="90" t="s">
        <v>720</v>
      </c>
      <c r="D868" s="91" t="s">
        <v>506</v>
      </c>
      <c r="E868" s="92" t="str">
        <f t="shared" si="2"/>
        <v>RO</v>
      </c>
      <c r="F868" s="93"/>
      <c r="G868" s="93"/>
      <c r="H868" s="91">
        <f t="shared" ref="H868:I868" si="800">+N($E868)*N(F868)</f>
        <v>0</v>
      </c>
      <c r="I868" s="91">
        <f t="shared" si="800"/>
        <v>0</v>
      </c>
      <c r="J868" s="91">
        <f t="shared" si="4"/>
        <v>0</v>
      </c>
      <c r="K868" s="93"/>
      <c r="L868" s="94"/>
      <c r="M868" s="95"/>
      <c r="N868" s="95"/>
      <c r="O868" s="95"/>
      <c r="P868" s="95"/>
      <c r="Q868" s="95"/>
      <c r="R868" s="95"/>
      <c r="S868" s="95"/>
      <c r="T868" s="95"/>
      <c r="U868" s="95"/>
      <c r="V868" s="95"/>
      <c r="W868" s="95"/>
      <c r="X868" s="95"/>
      <c r="Y868" s="95"/>
      <c r="Z868" s="95"/>
    </row>
    <row r="869" ht="15.75" hidden="1" customHeight="1">
      <c r="A869" s="108">
        <f>A868+0.01</f>
        <v>7.41</v>
      </c>
      <c r="B869" s="102" t="s">
        <v>851</v>
      </c>
      <c r="C869" s="90" t="s">
        <v>556</v>
      </c>
      <c r="D869" s="91" t="s">
        <v>506</v>
      </c>
      <c r="E869" s="92" t="str">
        <f t="shared" si="2"/>
        <v>RO</v>
      </c>
      <c r="F869" s="93"/>
      <c r="G869" s="93"/>
      <c r="H869" s="91">
        <f t="shared" ref="H869:I869" si="801">+N($E869)*N(F869)</f>
        <v>0</v>
      </c>
      <c r="I869" s="91">
        <f t="shared" si="801"/>
        <v>0</v>
      </c>
      <c r="J869" s="91">
        <f t="shared" si="4"/>
        <v>0</v>
      </c>
      <c r="K869" s="93"/>
      <c r="L869" s="94"/>
      <c r="M869" s="95"/>
      <c r="N869" s="95"/>
      <c r="O869" s="95"/>
      <c r="P869" s="95"/>
      <c r="Q869" s="95"/>
      <c r="R869" s="95"/>
      <c r="S869" s="95"/>
      <c r="T869" s="95"/>
      <c r="U869" s="95"/>
      <c r="V869" s="95"/>
      <c r="W869" s="95"/>
      <c r="X869" s="95"/>
      <c r="Y869" s="95"/>
      <c r="Z869" s="95"/>
    </row>
    <row r="870" ht="15.75" hidden="1" customHeight="1">
      <c r="A870" s="90"/>
      <c r="B870" s="102"/>
      <c r="C870" s="90"/>
      <c r="D870" s="91"/>
      <c r="E870" s="92" t="str">
        <f t="shared" si="2"/>
        <v/>
      </c>
      <c r="F870" s="93"/>
      <c r="G870" s="93"/>
      <c r="H870" s="91">
        <f t="shared" ref="H870:I870" si="802">+N($E870)*N(F870)</f>
        <v>0</v>
      </c>
      <c r="I870" s="91">
        <f t="shared" si="802"/>
        <v>0</v>
      </c>
      <c r="J870" s="91">
        <f t="shared" si="4"/>
        <v>0</v>
      </c>
      <c r="K870" s="93"/>
      <c r="L870" s="94"/>
      <c r="M870" s="95"/>
      <c r="N870" s="95"/>
      <c r="O870" s="95"/>
      <c r="P870" s="95"/>
      <c r="Q870" s="95"/>
      <c r="R870" s="95"/>
      <c r="S870" s="95"/>
      <c r="T870" s="95"/>
      <c r="U870" s="95"/>
      <c r="V870" s="95"/>
      <c r="W870" s="95"/>
      <c r="X870" s="95"/>
      <c r="Y870" s="95"/>
      <c r="Z870" s="95"/>
    </row>
    <row r="871" ht="15.75" customHeight="1">
      <c r="A871" s="108">
        <f>A869+0.01</f>
        <v>7.42</v>
      </c>
      <c r="B871" s="102" t="s">
        <v>852</v>
      </c>
      <c r="C871" s="90" t="s">
        <v>720</v>
      </c>
      <c r="D871" s="91">
        <v>30.0</v>
      </c>
      <c r="E871" s="92">
        <f t="shared" si="2"/>
        <v>30</v>
      </c>
      <c r="F871" s="105">
        <v>784.0</v>
      </c>
      <c r="G871" s="105">
        <v>120.0</v>
      </c>
      <c r="H871" s="91">
        <f t="shared" ref="H871:I871" si="803">+N($E871)*N(F871)</f>
        <v>23520</v>
      </c>
      <c r="I871" s="91">
        <f t="shared" si="803"/>
        <v>3600</v>
      </c>
      <c r="J871" s="91">
        <f t="shared" si="4"/>
        <v>27120</v>
      </c>
      <c r="K871" s="93"/>
      <c r="L871" s="106"/>
      <c r="M871" s="95"/>
      <c r="N871" s="95"/>
      <c r="O871" s="95"/>
      <c r="P871" s="95"/>
      <c r="Q871" s="95"/>
      <c r="R871" s="95"/>
      <c r="S871" s="95"/>
      <c r="T871" s="95"/>
      <c r="U871" s="95"/>
      <c r="V871" s="95"/>
      <c r="W871" s="95"/>
      <c r="X871" s="95"/>
      <c r="Y871" s="95"/>
      <c r="Z871" s="95"/>
    </row>
    <row r="872" ht="15.75" customHeight="1">
      <c r="A872" s="108">
        <f>A871+0.01</f>
        <v>7.43</v>
      </c>
      <c r="B872" s="102" t="s">
        <v>853</v>
      </c>
      <c r="C872" s="90" t="s">
        <v>556</v>
      </c>
      <c r="D872" s="91">
        <v>4.0</v>
      </c>
      <c r="E872" s="92">
        <f t="shared" si="2"/>
        <v>4</v>
      </c>
      <c r="F872" s="105">
        <v>511.0</v>
      </c>
      <c r="G872" s="105">
        <v>107.0</v>
      </c>
      <c r="H872" s="91">
        <f t="shared" ref="H872:I872" si="804">+N($E872)*N(F872)</f>
        <v>2044</v>
      </c>
      <c r="I872" s="91">
        <f t="shared" si="804"/>
        <v>428</v>
      </c>
      <c r="J872" s="91">
        <f t="shared" si="4"/>
        <v>2472</v>
      </c>
      <c r="K872" s="93"/>
      <c r="L872" s="106"/>
      <c r="M872" s="95"/>
      <c r="N872" s="95"/>
      <c r="O872" s="95"/>
      <c r="P872" s="95"/>
      <c r="Q872" s="95"/>
      <c r="R872" s="95"/>
      <c r="S872" s="95"/>
      <c r="T872" s="95"/>
      <c r="U872" s="95"/>
      <c r="V872" s="95"/>
      <c r="W872" s="95"/>
      <c r="X872" s="95"/>
      <c r="Y872" s="95"/>
      <c r="Z872" s="95"/>
    </row>
    <row r="873" ht="15.75" hidden="1" customHeight="1">
      <c r="A873" s="90"/>
      <c r="B873" s="102"/>
      <c r="C873" s="90"/>
      <c r="D873" s="91"/>
      <c r="E873" s="92" t="str">
        <f t="shared" si="2"/>
        <v/>
      </c>
      <c r="F873" s="93"/>
      <c r="G873" s="93"/>
      <c r="H873" s="91">
        <f t="shared" ref="H873:I873" si="805">+N($E873)*N(F873)</f>
        <v>0</v>
      </c>
      <c r="I873" s="91">
        <f t="shared" si="805"/>
        <v>0</v>
      </c>
      <c r="J873" s="91">
        <f t="shared" si="4"/>
        <v>0</v>
      </c>
      <c r="K873" s="93"/>
      <c r="L873" s="94"/>
      <c r="M873" s="95"/>
      <c r="N873" s="95"/>
      <c r="O873" s="95"/>
      <c r="P873" s="95"/>
      <c r="Q873" s="95"/>
      <c r="R873" s="95"/>
      <c r="S873" s="95"/>
      <c r="T873" s="95"/>
      <c r="U873" s="95"/>
      <c r="V873" s="95"/>
      <c r="W873" s="95"/>
      <c r="X873" s="95"/>
      <c r="Y873" s="95"/>
      <c r="Z873" s="95"/>
    </row>
    <row r="874" ht="15.75" customHeight="1">
      <c r="A874" s="108">
        <f>A872+0.01</f>
        <v>7.44</v>
      </c>
      <c r="B874" s="102" t="s">
        <v>854</v>
      </c>
      <c r="C874" s="90" t="s">
        <v>720</v>
      </c>
      <c r="D874" s="91">
        <v>45.0</v>
      </c>
      <c r="E874" s="92">
        <f t="shared" si="2"/>
        <v>45</v>
      </c>
      <c r="F874" s="105">
        <v>660.0</v>
      </c>
      <c r="G874" s="105">
        <v>107.0</v>
      </c>
      <c r="H874" s="91">
        <f t="shared" ref="H874:I874" si="806">+N($E874)*N(F874)</f>
        <v>29700</v>
      </c>
      <c r="I874" s="91">
        <f t="shared" si="806"/>
        <v>4815</v>
      </c>
      <c r="J874" s="91">
        <f t="shared" si="4"/>
        <v>34515</v>
      </c>
      <c r="K874" s="93"/>
      <c r="L874" s="106"/>
      <c r="M874" s="95"/>
      <c r="N874" s="95"/>
      <c r="O874" s="95"/>
      <c r="P874" s="95"/>
      <c r="Q874" s="95"/>
      <c r="R874" s="95"/>
      <c r="S874" s="95"/>
      <c r="T874" s="95"/>
      <c r="U874" s="95"/>
      <c r="V874" s="95"/>
      <c r="W874" s="95"/>
      <c r="X874" s="95"/>
      <c r="Y874" s="95"/>
      <c r="Z874" s="95"/>
    </row>
    <row r="875" ht="15.75" customHeight="1">
      <c r="A875" s="108">
        <f>A874+0.01</f>
        <v>7.45</v>
      </c>
      <c r="B875" s="102" t="s">
        <v>855</v>
      </c>
      <c r="C875" s="90" t="s">
        <v>556</v>
      </c>
      <c r="D875" s="91">
        <v>5.0</v>
      </c>
      <c r="E875" s="92">
        <f t="shared" si="2"/>
        <v>5</v>
      </c>
      <c r="F875" s="105">
        <v>458.0</v>
      </c>
      <c r="G875" s="105">
        <v>98.0</v>
      </c>
      <c r="H875" s="91">
        <f t="shared" ref="H875:I875" si="807">+N($E875)*N(F875)</f>
        <v>2290</v>
      </c>
      <c r="I875" s="91">
        <f t="shared" si="807"/>
        <v>490</v>
      </c>
      <c r="J875" s="91">
        <f t="shared" si="4"/>
        <v>2780</v>
      </c>
      <c r="K875" s="93"/>
      <c r="L875" s="106"/>
      <c r="M875" s="95"/>
      <c r="N875" s="95"/>
      <c r="O875" s="95"/>
      <c r="P875" s="95"/>
      <c r="Q875" s="95"/>
      <c r="R875" s="95"/>
      <c r="S875" s="95"/>
      <c r="T875" s="95"/>
      <c r="U875" s="95"/>
      <c r="V875" s="95"/>
      <c r="W875" s="95"/>
      <c r="X875" s="95"/>
      <c r="Y875" s="95"/>
      <c r="Z875" s="95"/>
    </row>
    <row r="876" ht="15.75" hidden="1" customHeight="1">
      <c r="A876" s="90"/>
      <c r="B876" s="102"/>
      <c r="C876" s="90"/>
      <c r="D876" s="91"/>
      <c r="E876" s="92" t="str">
        <f t="shared" si="2"/>
        <v/>
      </c>
      <c r="F876" s="93"/>
      <c r="G876" s="93"/>
      <c r="H876" s="91">
        <f t="shared" ref="H876:I876" si="808">+N($E876)*N(F876)</f>
        <v>0</v>
      </c>
      <c r="I876" s="91">
        <f t="shared" si="808"/>
        <v>0</v>
      </c>
      <c r="J876" s="91">
        <f t="shared" si="4"/>
        <v>0</v>
      </c>
      <c r="K876" s="93"/>
      <c r="L876" s="94"/>
      <c r="M876" s="95"/>
      <c r="N876" s="95"/>
      <c r="O876" s="95"/>
      <c r="P876" s="95"/>
      <c r="Q876" s="95"/>
      <c r="R876" s="95"/>
      <c r="S876" s="95"/>
      <c r="T876" s="95"/>
      <c r="U876" s="95"/>
      <c r="V876" s="95"/>
      <c r="W876" s="95"/>
      <c r="X876" s="95"/>
      <c r="Y876" s="95"/>
      <c r="Z876" s="95"/>
    </row>
    <row r="877" ht="15.75" customHeight="1">
      <c r="A877" s="108">
        <f>A875+0.01</f>
        <v>7.46</v>
      </c>
      <c r="B877" s="102" t="s">
        <v>856</v>
      </c>
      <c r="C877" s="90" t="s">
        <v>720</v>
      </c>
      <c r="D877" s="91">
        <v>40.0</v>
      </c>
      <c r="E877" s="92">
        <f t="shared" si="2"/>
        <v>40</v>
      </c>
      <c r="F877" s="105">
        <v>538.0</v>
      </c>
      <c r="G877" s="105">
        <v>94.0</v>
      </c>
      <c r="H877" s="91">
        <f t="shared" ref="H877:I877" si="809">+N($E877)*N(F877)</f>
        <v>21520</v>
      </c>
      <c r="I877" s="91">
        <f t="shared" si="809"/>
        <v>3760</v>
      </c>
      <c r="J877" s="91">
        <f t="shared" si="4"/>
        <v>25280</v>
      </c>
      <c r="K877" s="93"/>
      <c r="L877" s="106"/>
      <c r="M877" s="95"/>
      <c r="N877" s="95"/>
      <c r="O877" s="95"/>
      <c r="P877" s="95"/>
      <c r="Q877" s="95"/>
      <c r="R877" s="95"/>
      <c r="S877" s="95"/>
      <c r="T877" s="95"/>
      <c r="U877" s="95"/>
      <c r="V877" s="95"/>
      <c r="W877" s="95"/>
      <c r="X877" s="95"/>
      <c r="Y877" s="95"/>
      <c r="Z877" s="95"/>
    </row>
    <row r="878" ht="15.75" customHeight="1">
      <c r="A878" s="108">
        <f>A877+0.01</f>
        <v>7.47</v>
      </c>
      <c r="B878" s="102" t="s">
        <v>857</v>
      </c>
      <c r="C878" s="90" t="s">
        <v>556</v>
      </c>
      <c r="D878" s="91">
        <v>5.0</v>
      </c>
      <c r="E878" s="92">
        <f t="shared" si="2"/>
        <v>5</v>
      </c>
      <c r="F878" s="105">
        <v>370.0</v>
      </c>
      <c r="G878" s="105">
        <v>81.0</v>
      </c>
      <c r="H878" s="91">
        <f t="shared" ref="H878:I878" si="810">+N($E878)*N(F878)</f>
        <v>1850</v>
      </c>
      <c r="I878" s="91">
        <f t="shared" si="810"/>
        <v>405</v>
      </c>
      <c r="J878" s="91">
        <f t="shared" si="4"/>
        <v>2255</v>
      </c>
      <c r="K878" s="93"/>
      <c r="L878" s="106"/>
      <c r="M878" s="95"/>
      <c r="N878" s="95"/>
      <c r="O878" s="95"/>
      <c r="P878" s="95"/>
      <c r="Q878" s="95"/>
      <c r="R878" s="95"/>
      <c r="S878" s="95"/>
      <c r="T878" s="95"/>
      <c r="U878" s="95"/>
      <c r="V878" s="95"/>
      <c r="W878" s="95"/>
      <c r="X878" s="95"/>
      <c r="Y878" s="95"/>
      <c r="Z878" s="95"/>
    </row>
    <row r="879" ht="15.75" hidden="1" customHeight="1">
      <c r="A879" s="90"/>
      <c r="B879" s="102"/>
      <c r="C879" s="90"/>
      <c r="D879" s="91"/>
      <c r="E879" s="92" t="str">
        <f t="shared" si="2"/>
        <v/>
      </c>
      <c r="F879" s="93"/>
      <c r="G879" s="93"/>
      <c r="H879" s="91">
        <f t="shared" ref="H879:I879" si="811">+N($E879)*N(F879)</f>
        <v>0</v>
      </c>
      <c r="I879" s="91">
        <f t="shared" si="811"/>
        <v>0</v>
      </c>
      <c r="J879" s="91">
        <f t="shared" si="4"/>
        <v>0</v>
      </c>
      <c r="K879" s="93"/>
      <c r="L879" s="94"/>
      <c r="M879" s="95"/>
      <c r="N879" s="95"/>
      <c r="O879" s="95"/>
      <c r="P879" s="95"/>
      <c r="Q879" s="95"/>
      <c r="R879" s="95"/>
      <c r="S879" s="95"/>
      <c r="T879" s="95"/>
      <c r="U879" s="95"/>
      <c r="V879" s="95"/>
      <c r="W879" s="95"/>
      <c r="X879" s="95"/>
      <c r="Y879" s="95"/>
      <c r="Z879" s="95"/>
    </row>
    <row r="880" ht="15.75" customHeight="1">
      <c r="A880" s="108">
        <f>A878+0.01</f>
        <v>7.48</v>
      </c>
      <c r="B880" s="102" t="s">
        <v>858</v>
      </c>
      <c r="C880" s="90" t="s">
        <v>720</v>
      </c>
      <c r="D880" s="91">
        <v>70.0</v>
      </c>
      <c r="E880" s="92">
        <f t="shared" si="2"/>
        <v>70</v>
      </c>
      <c r="F880" s="105">
        <v>415.0</v>
      </c>
      <c r="G880" s="105">
        <v>81.0</v>
      </c>
      <c r="H880" s="91">
        <f t="shared" ref="H880:I880" si="812">+N($E880)*N(F880)</f>
        <v>29050</v>
      </c>
      <c r="I880" s="91">
        <f t="shared" si="812"/>
        <v>5670</v>
      </c>
      <c r="J880" s="91">
        <f t="shared" si="4"/>
        <v>34720</v>
      </c>
      <c r="K880" s="93"/>
      <c r="L880" s="106"/>
      <c r="M880" s="95"/>
      <c r="N880" s="95"/>
      <c r="O880" s="95"/>
      <c r="P880" s="95"/>
      <c r="Q880" s="95"/>
      <c r="R880" s="95"/>
      <c r="S880" s="95"/>
      <c r="T880" s="95"/>
      <c r="U880" s="95"/>
      <c r="V880" s="95"/>
      <c r="W880" s="95"/>
      <c r="X880" s="95"/>
      <c r="Y880" s="95"/>
      <c r="Z880" s="95"/>
    </row>
    <row r="881" ht="15.75" customHeight="1">
      <c r="A881" s="108">
        <f>A880+0.01</f>
        <v>7.49</v>
      </c>
      <c r="B881" s="102" t="s">
        <v>859</v>
      </c>
      <c r="C881" s="90" t="s">
        <v>556</v>
      </c>
      <c r="D881" s="91">
        <v>10.0</v>
      </c>
      <c r="E881" s="92">
        <f t="shared" si="2"/>
        <v>10</v>
      </c>
      <c r="F881" s="105">
        <v>308.0</v>
      </c>
      <c r="G881" s="105">
        <v>63.0</v>
      </c>
      <c r="H881" s="91">
        <f t="shared" ref="H881:I881" si="813">+N($E881)*N(F881)</f>
        <v>3080</v>
      </c>
      <c r="I881" s="91">
        <f t="shared" si="813"/>
        <v>630</v>
      </c>
      <c r="J881" s="91">
        <f t="shared" si="4"/>
        <v>3710</v>
      </c>
      <c r="K881" s="93"/>
      <c r="L881" s="106"/>
      <c r="M881" s="95"/>
      <c r="N881" s="95"/>
      <c r="O881" s="95"/>
      <c r="P881" s="95"/>
      <c r="Q881" s="95"/>
      <c r="R881" s="95"/>
      <c r="S881" s="95"/>
      <c r="T881" s="95"/>
      <c r="U881" s="95"/>
      <c r="V881" s="95"/>
      <c r="W881" s="95"/>
      <c r="X881" s="95"/>
      <c r="Y881" s="95"/>
      <c r="Z881" s="95"/>
    </row>
    <row r="882" ht="15.75" hidden="1" customHeight="1">
      <c r="A882" s="90"/>
      <c r="B882" s="102"/>
      <c r="C882" s="90"/>
      <c r="D882" s="91"/>
      <c r="E882" s="92" t="str">
        <f t="shared" si="2"/>
        <v/>
      </c>
      <c r="F882" s="93"/>
      <c r="G882" s="93"/>
      <c r="H882" s="91">
        <f t="shared" ref="H882:I882" si="814">+N($E882)*N(F882)</f>
        <v>0</v>
      </c>
      <c r="I882" s="91">
        <f t="shared" si="814"/>
        <v>0</v>
      </c>
      <c r="J882" s="91">
        <f t="shared" si="4"/>
        <v>0</v>
      </c>
      <c r="K882" s="93"/>
      <c r="L882" s="94"/>
      <c r="M882" s="95"/>
      <c r="N882" s="95"/>
      <c r="O882" s="95"/>
      <c r="P882" s="95"/>
      <c r="Q882" s="95"/>
      <c r="R882" s="95"/>
      <c r="S882" s="95"/>
      <c r="T882" s="95"/>
      <c r="U882" s="95"/>
      <c r="V882" s="95"/>
      <c r="W882" s="95"/>
      <c r="X882" s="95"/>
      <c r="Y882" s="95"/>
      <c r="Z882" s="95"/>
    </row>
    <row r="883" ht="15.75" customHeight="1">
      <c r="A883" s="108">
        <f>A881+0.01</f>
        <v>7.5</v>
      </c>
      <c r="B883" s="102" t="s">
        <v>860</v>
      </c>
      <c r="C883" s="90" t="s">
        <v>720</v>
      </c>
      <c r="D883" s="91">
        <v>100.0</v>
      </c>
      <c r="E883" s="92">
        <f t="shared" si="2"/>
        <v>100</v>
      </c>
      <c r="F883" s="105">
        <v>396.0</v>
      </c>
      <c r="G883" s="105">
        <v>81.0</v>
      </c>
      <c r="H883" s="91">
        <f t="shared" ref="H883:I883" si="815">+N($E883)*N(F883)</f>
        <v>39600</v>
      </c>
      <c r="I883" s="91">
        <f t="shared" si="815"/>
        <v>8100</v>
      </c>
      <c r="J883" s="91">
        <f t="shared" si="4"/>
        <v>47700</v>
      </c>
      <c r="K883" s="93"/>
      <c r="L883" s="106"/>
      <c r="M883" s="95"/>
      <c r="N883" s="95"/>
      <c r="O883" s="95"/>
      <c r="P883" s="95"/>
      <c r="Q883" s="95"/>
      <c r="R883" s="95"/>
      <c r="S883" s="95"/>
      <c r="T883" s="95"/>
      <c r="U883" s="95"/>
      <c r="V883" s="95"/>
      <c r="W883" s="95"/>
      <c r="X883" s="95"/>
      <c r="Y883" s="95"/>
      <c r="Z883" s="95"/>
    </row>
    <row r="884" ht="15.75" customHeight="1">
      <c r="A884" s="108">
        <f>A883+0.01</f>
        <v>7.51</v>
      </c>
      <c r="B884" s="102" t="s">
        <v>861</v>
      </c>
      <c r="C884" s="90" t="s">
        <v>556</v>
      </c>
      <c r="D884" s="91">
        <v>40.0</v>
      </c>
      <c r="E884" s="92">
        <f t="shared" si="2"/>
        <v>40</v>
      </c>
      <c r="F884" s="105">
        <v>308.0</v>
      </c>
      <c r="G884" s="105">
        <v>63.0</v>
      </c>
      <c r="H884" s="91">
        <f t="shared" ref="H884:I884" si="816">+N($E884)*N(F884)</f>
        <v>12320</v>
      </c>
      <c r="I884" s="91">
        <f t="shared" si="816"/>
        <v>2520</v>
      </c>
      <c r="J884" s="91">
        <f t="shared" si="4"/>
        <v>14840</v>
      </c>
      <c r="K884" s="93"/>
      <c r="L884" s="106"/>
      <c r="M884" s="95"/>
      <c r="N884" s="95"/>
      <c r="O884" s="95"/>
      <c r="P884" s="95"/>
      <c r="Q884" s="95"/>
      <c r="R884" s="95"/>
      <c r="S884" s="95"/>
      <c r="T884" s="95"/>
      <c r="U884" s="95"/>
      <c r="V884" s="95"/>
      <c r="W884" s="95"/>
      <c r="X884" s="95"/>
      <c r="Y884" s="95"/>
      <c r="Z884" s="95"/>
    </row>
    <row r="885" ht="15.75" hidden="1" customHeight="1">
      <c r="A885" s="90"/>
      <c r="B885" s="102"/>
      <c r="C885" s="90"/>
      <c r="D885" s="91"/>
      <c r="E885" s="92" t="str">
        <f t="shared" si="2"/>
        <v/>
      </c>
      <c r="F885" s="93"/>
      <c r="G885" s="93"/>
      <c r="H885" s="91">
        <f t="shared" ref="H885:I885" si="817">+N($E885)*N(F885)</f>
        <v>0</v>
      </c>
      <c r="I885" s="91">
        <f t="shared" si="817"/>
        <v>0</v>
      </c>
      <c r="J885" s="91">
        <f t="shared" si="4"/>
        <v>0</v>
      </c>
      <c r="K885" s="93"/>
      <c r="L885" s="94"/>
      <c r="M885" s="95"/>
      <c r="N885" s="95"/>
      <c r="O885" s="95"/>
      <c r="P885" s="95"/>
      <c r="Q885" s="95"/>
      <c r="R885" s="95"/>
      <c r="S885" s="95"/>
      <c r="T885" s="95"/>
      <c r="U885" s="95"/>
      <c r="V885" s="95"/>
      <c r="W885" s="95"/>
      <c r="X885" s="95"/>
      <c r="Y885" s="95"/>
      <c r="Z885" s="95"/>
    </row>
    <row r="886" ht="15.75" hidden="1" customHeight="1">
      <c r="A886" s="103">
        <v>1.0</v>
      </c>
      <c r="B886" s="88" t="s">
        <v>862</v>
      </c>
      <c r="C886" s="90"/>
      <c r="D886" s="91"/>
      <c r="E886" s="92" t="str">
        <f t="shared" si="2"/>
        <v/>
      </c>
      <c r="F886" s="93"/>
      <c r="G886" s="93"/>
      <c r="H886" s="91">
        <f t="shared" ref="H886:I886" si="818">+N($E886)*N(F886)</f>
        <v>0</v>
      </c>
      <c r="I886" s="91">
        <f t="shared" si="818"/>
        <v>0</v>
      </c>
      <c r="J886" s="91">
        <f t="shared" si="4"/>
        <v>0</v>
      </c>
      <c r="K886" s="93"/>
      <c r="L886" s="94"/>
      <c r="M886" s="95"/>
      <c r="N886" s="95"/>
      <c r="O886" s="95"/>
      <c r="P886" s="95"/>
      <c r="Q886" s="95"/>
      <c r="R886" s="95"/>
      <c r="S886" s="95"/>
      <c r="T886" s="95"/>
      <c r="U886" s="95"/>
      <c r="V886" s="95"/>
      <c r="W886" s="95"/>
      <c r="X886" s="95"/>
      <c r="Y886" s="95"/>
      <c r="Z886" s="95"/>
    </row>
    <row r="887" ht="15.75" hidden="1" customHeight="1">
      <c r="A887" s="90"/>
      <c r="B887" s="102"/>
      <c r="C887" s="90"/>
      <c r="D887" s="91"/>
      <c r="E887" s="92" t="str">
        <f t="shared" si="2"/>
        <v/>
      </c>
      <c r="F887" s="93"/>
      <c r="G887" s="93"/>
      <c r="H887" s="91">
        <f t="shared" ref="H887:I887" si="819">+N($E887)*N(F887)</f>
        <v>0</v>
      </c>
      <c r="I887" s="91">
        <f t="shared" si="819"/>
        <v>0</v>
      </c>
      <c r="J887" s="91">
        <f t="shared" si="4"/>
        <v>0</v>
      </c>
      <c r="K887" s="93"/>
      <c r="L887" s="94"/>
      <c r="M887" s="95"/>
      <c r="N887" s="95"/>
      <c r="O887" s="95"/>
      <c r="P887" s="95"/>
      <c r="Q887" s="95"/>
      <c r="R887" s="95"/>
      <c r="S887" s="95"/>
      <c r="T887" s="95"/>
      <c r="U887" s="95"/>
      <c r="V887" s="95"/>
      <c r="W887" s="95"/>
      <c r="X887" s="95"/>
      <c r="Y887" s="95"/>
      <c r="Z887" s="95"/>
    </row>
    <row r="888" ht="15.75" hidden="1" customHeight="1">
      <c r="A888" s="108">
        <f>A884+0.01</f>
        <v>7.52</v>
      </c>
      <c r="B888" s="102" t="s">
        <v>848</v>
      </c>
      <c r="C888" s="90" t="s">
        <v>720</v>
      </c>
      <c r="D888" s="91" t="s">
        <v>506</v>
      </c>
      <c r="E888" s="92" t="str">
        <f t="shared" si="2"/>
        <v>RO</v>
      </c>
      <c r="F888" s="93"/>
      <c r="G888" s="93"/>
      <c r="H888" s="91">
        <f t="shared" ref="H888:I888" si="820">+N($E888)*N(F888)</f>
        <v>0</v>
      </c>
      <c r="I888" s="91">
        <f t="shared" si="820"/>
        <v>0</v>
      </c>
      <c r="J888" s="91">
        <f t="shared" si="4"/>
        <v>0</v>
      </c>
      <c r="K888" s="93"/>
      <c r="L888" s="94"/>
      <c r="M888" s="95"/>
      <c r="N888" s="95"/>
      <c r="O888" s="95"/>
      <c r="P888" s="95"/>
      <c r="Q888" s="95"/>
      <c r="R888" s="95"/>
      <c r="S888" s="95"/>
      <c r="T888" s="95"/>
      <c r="U888" s="95"/>
      <c r="V888" s="95"/>
      <c r="W888" s="95"/>
      <c r="X888" s="95"/>
      <c r="Y888" s="95"/>
      <c r="Z888" s="95"/>
    </row>
    <row r="889" ht="15.75" hidden="1" customHeight="1">
      <c r="A889" s="108">
        <f>A888+0.01</f>
        <v>7.53</v>
      </c>
      <c r="B889" s="102" t="s">
        <v>849</v>
      </c>
      <c r="C889" s="90" t="s">
        <v>556</v>
      </c>
      <c r="D889" s="91" t="s">
        <v>506</v>
      </c>
      <c r="E889" s="92" t="str">
        <f t="shared" si="2"/>
        <v>RO</v>
      </c>
      <c r="F889" s="93"/>
      <c r="G889" s="93"/>
      <c r="H889" s="91">
        <f t="shared" ref="H889:I889" si="821">+N($E889)*N(F889)</f>
        <v>0</v>
      </c>
      <c r="I889" s="91">
        <f t="shared" si="821"/>
        <v>0</v>
      </c>
      <c r="J889" s="91">
        <f t="shared" si="4"/>
        <v>0</v>
      </c>
      <c r="K889" s="93"/>
      <c r="L889" s="94"/>
      <c r="M889" s="95"/>
      <c r="N889" s="95"/>
      <c r="O889" s="95"/>
      <c r="P889" s="95"/>
      <c r="Q889" s="95"/>
      <c r="R889" s="95"/>
      <c r="S889" s="95"/>
      <c r="T889" s="95"/>
      <c r="U889" s="95"/>
      <c r="V889" s="95"/>
      <c r="W889" s="95"/>
      <c r="X889" s="95"/>
      <c r="Y889" s="95"/>
      <c r="Z889" s="95"/>
    </row>
    <row r="890" ht="15.75" hidden="1" customHeight="1">
      <c r="A890" s="90"/>
      <c r="B890" s="102"/>
      <c r="C890" s="90"/>
      <c r="D890" s="91"/>
      <c r="E890" s="92" t="str">
        <f t="shared" si="2"/>
        <v/>
      </c>
      <c r="F890" s="93"/>
      <c r="G890" s="93"/>
      <c r="H890" s="91">
        <f t="shared" ref="H890:I890" si="822">+N($E890)*N(F890)</f>
        <v>0</v>
      </c>
      <c r="I890" s="91">
        <f t="shared" si="822"/>
        <v>0</v>
      </c>
      <c r="J890" s="91">
        <f t="shared" si="4"/>
        <v>0</v>
      </c>
      <c r="K890" s="93"/>
      <c r="L890" s="94"/>
      <c r="M890" s="95"/>
      <c r="N890" s="95"/>
      <c r="O890" s="95"/>
      <c r="P890" s="95"/>
      <c r="Q890" s="95"/>
      <c r="R890" s="95"/>
      <c r="S890" s="95"/>
      <c r="T890" s="95"/>
      <c r="U890" s="95"/>
      <c r="V890" s="95"/>
      <c r="W890" s="95"/>
      <c r="X890" s="95"/>
      <c r="Y890" s="95"/>
      <c r="Z890" s="95"/>
    </row>
    <row r="891" ht="15.75" hidden="1" customHeight="1">
      <c r="A891" s="108">
        <f>A889+0.01</f>
        <v>7.54</v>
      </c>
      <c r="B891" s="102" t="s">
        <v>850</v>
      </c>
      <c r="C891" s="90" t="s">
        <v>720</v>
      </c>
      <c r="D891" s="91" t="s">
        <v>506</v>
      </c>
      <c r="E891" s="92" t="str">
        <f t="shared" si="2"/>
        <v>RO</v>
      </c>
      <c r="F891" s="93"/>
      <c r="G891" s="93"/>
      <c r="H891" s="91">
        <f t="shared" ref="H891:I891" si="823">+N($E891)*N(F891)</f>
        <v>0</v>
      </c>
      <c r="I891" s="91">
        <f t="shared" si="823"/>
        <v>0</v>
      </c>
      <c r="J891" s="91">
        <f t="shared" si="4"/>
        <v>0</v>
      </c>
      <c r="K891" s="93"/>
      <c r="L891" s="94"/>
      <c r="M891" s="95"/>
      <c r="N891" s="95"/>
      <c r="O891" s="95"/>
      <c r="P891" s="95"/>
      <c r="Q891" s="95"/>
      <c r="R891" s="95"/>
      <c r="S891" s="95"/>
      <c r="T891" s="95"/>
      <c r="U891" s="95"/>
      <c r="V891" s="95"/>
      <c r="W891" s="95"/>
      <c r="X891" s="95"/>
      <c r="Y891" s="95"/>
      <c r="Z891" s="95"/>
    </row>
    <row r="892" ht="15.75" hidden="1" customHeight="1">
      <c r="A892" s="108">
        <f>A891+0.01</f>
        <v>7.55</v>
      </c>
      <c r="B892" s="102" t="s">
        <v>851</v>
      </c>
      <c r="C892" s="90" t="s">
        <v>556</v>
      </c>
      <c r="D892" s="91" t="s">
        <v>506</v>
      </c>
      <c r="E892" s="92" t="str">
        <f t="shared" si="2"/>
        <v>RO</v>
      </c>
      <c r="F892" s="93"/>
      <c r="G892" s="93"/>
      <c r="H892" s="91">
        <f t="shared" ref="H892:I892" si="824">+N($E892)*N(F892)</f>
        <v>0</v>
      </c>
      <c r="I892" s="91">
        <f t="shared" si="824"/>
        <v>0</v>
      </c>
      <c r="J892" s="91">
        <f t="shared" si="4"/>
        <v>0</v>
      </c>
      <c r="K892" s="93"/>
      <c r="L892" s="94"/>
      <c r="M892" s="95"/>
      <c r="N892" s="95"/>
      <c r="O892" s="95"/>
      <c r="P892" s="95"/>
      <c r="Q892" s="95"/>
      <c r="R892" s="95"/>
      <c r="S892" s="95"/>
      <c r="T892" s="95"/>
      <c r="U892" s="95"/>
      <c r="V892" s="95"/>
      <c r="W892" s="95"/>
      <c r="X892" s="95"/>
      <c r="Y892" s="95"/>
      <c r="Z892" s="95"/>
    </row>
    <row r="893" ht="15.75" hidden="1" customHeight="1">
      <c r="A893" s="90"/>
      <c r="B893" s="102"/>
      <c r="C893" s="90"/>
      <c r="D893" s="91"/>
      <c r="E893" s="92" t="str">
        <f t="shared" si="2"/>
        <v/>
      </c>
      <c r="F893" s="93"/>
      <c r="G893" s="93"/>
      <c r="H893" s="91">
        <f t="shared" ref="H893:I893" si="825">+N($E893)*N(F893)</f>
        <v>0</v>
      </c>
      <c r="I893" s="91">
        <f t="shared" si="825"/>
        <v>0</v>
      </c>
      <c r="J893" s="91">
        <f t="shared" si="4"/>
        <v>0</v>
      </c>
      <c r="K893" s="93"/>
      <c r="L893" s="94"/>
      <c r="M893" s="95"/>
      <c r="N893" s="95"/>
      <c r="O893" s="95"/>
      <c r="P893" s="95"/>
      <c r="Q893" s="95"/>
      <c r="R893" s="95"/>
      <c r="S893" s="95"/>
      <c r="T893" s="95"/>
      <c r="U893" s="95"/>
      <c r="V893" s="95"/>
      <c r="W893" s="95"/>
      <c r="X893" s="95"/>
      <c r="Y893" s="95"/>
      <c r="Z893" s="95"/>
    </row>
    <row r="894" ht="15.75" hidden="1" customHeight="1">
      <c r="A894" s="108">
        <f>A892+0.01</f>
        <v>7.56</v>
      </c>
      <c r="B894" s="102" t="s">
        <v>852</v>
      </c>
      <c r="C894" s="90" t="s">
        <v>720</v>
      </c>
      <c r="D894" s="91" t="s">
        <v>506</v>
      </c>
      <c r="E894" s="92" t="str">
        <f t="shared" si="2"/>
        <v>RO</v>
      </c>
      <c r="F894" s="93"/>
      <c r="G894" s="93"/>
      <c r="H894" s="91">
        <f t="shared" ref="H894:I894" si="826">+N($E894)*N(F894)</f>
        <v>0</v>
      </c>
      <c r="I894" s="91">
        <f t="shared" si="826"/>
        <v>0</v>
      </c>
      <c r="J894" s="91">
        <f t="shared" si="4"/>
        <v>0</v>
      </c>
      <c r="K894" s="93"/>
      <c r="L894" s="94"/>
      <c r="M894" s="95"/>
      <c r="N894" s="95"/>
      <c r="O894" s="95"/>
      <c r="P894" s="95"/>
      <c r="Q894" s="95"/>
      <c r="R894" s="95"/>
      <c r="S894" s="95"/>
      <c r="T894" s="95"/>
      <c r="U894" s="95"/>
      <c r="V894" s="95"/>
      <c r="W894" s="95"/>
      <c r="X894" s="95"/>
      <c r="Y894" s="95"/>
      <c r="Z894" s="95"/>
    </row>
    <row r="895" ht="15.75" hidden="1" customHeight="1">
      <c r="A895" s="108">
        <f>A894+0.01</f>
        <v>7.57</v>
      </c>
      <c r="B895" s="102" t="s">
        <v>853</v>
      </c>
      <c r="C895" s="90" t="s">
        <v>556</v>
      </c>
      <c r="D895" s="91" t="s">
        <v>506</v>
      </c>
      <c r="E895" s="92" t="str">
        <f t="shared" si="2"/>
        <v>RO</v>
      </c>
      <c r="F895" s="93"/>
      <c r="G895" s="93"/>
      <c r="H895" s="91">
        <f t="shared" ref="H895:I895" si="827">+N($E895)*N(F895)</f>
        <v>0</v>
      </c>
      <c r="I895" s="91">
        <f t="shared" si="827"/>
        <v>0</v>
      </c>
      <c r="J895" s="91">
        <f t="shared" si="4"/>
        <v>0</v>
      </c>
      <c r="K895" s="93"/>
      <c r="L895" s="94"/>
      <c r="M895" s="95"/>
      <c r="N895" s="95"/>
      <c r="O895" s="95"/>
      <c r="P895" s="95"/>
      <c r="Q895" s="95"/>
      <c r="R895" s="95"/>
      <c r="S895" s="95"/>
      <c r="T895" s="95"/>
      <c r="U895" s="95"/>
      <c r="V895" s="95"/>
      <c r="W895" s="95"/>
      <c r="X895" s="95"/>
      <c r="Y895" s="95"/>
      <c r="Z895" s="95"/>
    </row>
    <row r="896" ht="15.75" hidden="1" customHeight="1">
      <c r="A896" s="90"/>
      <c r="B896" s="102"/>
      <c r="C896" s="90"/>
      <c r="D896" s="91"/>
      <c r="E896" s="92" t="str">
        <f t="shared" si="2"/>
        <v/>
      </c>
      <c r="F896" s="93"/>
      <c r="G896" s="93"/>
      <c r="H896" s="91">
        <f t="shared" ref="H896:I896" si="828">+N($E896)*N(F896)</f>
        <v>0</v>
      </c>
      <c r="I896" s="91">
        <f t="shared" si="828"/>
        <v>0</v>
      </c>
      <c r="J896" s="91">
        <f t="shared" si="4"/>
        <v>0</v>
      </c>
      <c r="K896" s="93"/>
      <c r="L896" s="94"/>
      <c r="M896" s="95"/>
      <c r="N896" s="95"/>
      <c r="O896" s="95"/>
      <c r="P896" s="95"/>
      <c r="Q896" s="95"/>
      <c r="R896" s="95"/>
      <c r="S896" s="95"/>
      <c r="T896" s="95"/>
      <c r="U896" s="95"/>
      <c r="V896" s="95"/>
      <c r="W896" s="95"/>
      <c r="X896" s="95"/>
      <c r="Y896" s="95"/>
      <c r="Z896" s="95"/>
    </row>
    <row r="897" ht="15.75" hidden="1" customHeight="1">
      <c r="A897" s="108">
        <f>A895+0.01</f>
        <v>7.58</v>
      </c>
      <c r="B897" s="102" t="s">
        <v>854</v>
      </c>
      <c r="C897" s="90" t="s">
        <v>720</v>
      </c>
      <c r="D897" s="91" t="s">
        <v>506</v>
      </c>
      <c r="E897" s="92" t="str">
        <f t="shared" si="2"/>
        <v>RO</v>
      </c>
      <c r="F897" s="93"/>
      <c r="G897" s="93"/>
      <c r="H897" s="91">
        <f t="shared" ref="H897:I897" si="829">+N($E897)*N(F897)</f>
        <v>0</v>
      </c>
      <c r="I897" s="91">
        <f t="shared" si="829"/>
        <v>0</v>
      </c>
      <c r="J897" s="91">
        <f t="shared" si="4"/>
        <v>0</v>
      </c>
      <c r="K897" s="93"/>
      <c r="L897" s="94"/>
      <c r="M897" s="95"/>
      <c r="N897" s="95"/>
      <c r="O897" s="95"/>
      <c r="P897" s="95"/>
      <c r="Q897" s="95"/>
      <c r="R897" s="95"/>
      <c r="S897" s="95"/>
      <c r="T897" s="95"/>
      <c r="U897" s="95"/>
      <c r="V897" s="95"/>
      <c r="W897" s="95"/>
      <c r="X897" s="95"/>
      <c r="Y897" s="95"/>
      <c r="Z897" s="95"/>
    </row>
    <row r="898" ht="15.75" hidden="1" customHeight="1">
      <c r="A898" s="108">
        <f>A897+0.01</f>
        <v>7.59</v>
      </c>
      <c r="B898" s="102" t="s">
        <v>855</v>
      </c>
      <c r="C898" s="90" t="s">
        <v>556</v>
      </c>
      <c r="D898" s="91" t="s">
        <v>506</v>
      </c>
      <c r="E898" s="92" t="str">
        <f t="shared" si="2"/>
        <v>RO</v>
      </c>
      <c r="F898" s="93"/>
      <c r="G898" s="93"/>
      <c r="H898" s="91">
        <f t="shared" ref="H898:I898" si="830">+N($E898)*N(F898)</f>
        <v>0</v>
      </c>
      <c r="I898" s="91">
        <f t="shared" si="830"/>
        <v>0</v>
      </c>
      <c r="J898" s="91">
        <f t="shared" si="4"/>
        <v>0</v>
      </c>
      <c r="K898" s="93"/>
      <c r="L898" s="94"/>
      <c r="M898" s="95"/>
      <c r="N898" s="95"/>
      <c r="O898" s="95"/>
      <c r="P898" s="95"/>
      <c r="Q898" s="95"/>
      <c r="R898" s="95"/>
      <c r="S898" s="95"/>
      <c r="T898" s="95"/>
      <c r="U898" s="95"/>
      <c r="V898" s="95"/>
      <c r="W898" s="95"/>
      <c r="X898" s="95"/>
      <c r="Y898" s="95"/>
      <c r="Z898" s="95"/>
    </row>
    <row r="899" ht="15.75" hidden="1" customHeight="1">
      <c r="A899" s="90"/>
      <c r="B899" s="102"/>
      <c r="C899" s="90"/>
      <c r="D899" s="91"/>
      <c r="E899" s="92" t="str">
        <f t="shared" si="2"/>
        <v/>
      </c>
      <c r="F899" s="93"/>
      <c r="G899" s="93"/>
      <c r="H899" s="91">
        <f t="shared" ref="H899:I899" si="831">+N($E899)*N(F899)</f>
        <v>0</v>
      </c>
      <c r="I899" s="91">
        <f t="shared" si="831"/>
        <v>0</v>
      </c>
      <c r="J899" s="91">
        <f t="shared" si="4"/>
        <v>0</v>
      </c>
      <c r="K899" s="93"/>
      <c r="L899" s="94"/>
      <c r="M899" s="95"/>
      <c r="N899" s="95"/>
      <c r="O899" s="95"/>
      <c r="P899" s="95"/>
      <c r="Q899" s="95"/>
      <c r="R899" s="95"/>
      <c r="S899" s="95"/>
      <c r="T899" s="95"/>
      <c r="U899" s="95"/>
      <c r="V899" s="95"/>
      <c r="W899" s="95"/>
      <c r="X899" s="95"/>
      <c r="Y899" s="95"/>
      <c r="Z899" s="95"/>
    </row>
    <row r="900" ht="15.75" hidden="1" customHeight="1">
      <c r="A900" s="108">
        <f>A898+0.01</f>
        <v>7.6</v>
      </c>
      <c r="B900" s="102" t="s">
        <v>856</v>
      </c>
      <c r="C900" s="90" t="s">
        <v>720</v>
      </c>
      <c r="D900" s="91" t="s">
        <v>506</v>
      </c>
      <c r="E900" s="92" t="str">
        <f t="shared" si="2"/>
        <v>RO</v>
      </c>
      <c r="F900" s="93"/>
      <c r="G900" s="93"/>
      <c r="H900" s="91">
        <f t="shared" ref="H900:I900" si="832">+N($E900)*N(F900)</f>
        <v>0</v>
      </c>
      <c r="I900" s="91">
        <f t="shared" si="832"/>
        <v>0</v>
      </c>
      <c r="J900" s="91">
        <f t="shared" si="4"/>
        <v>0</v>
      </c>
      <c r="K900" s="93"/>
      <c r="L900" s="94"/>
      <c r="M900" s="95"/>
      <c r="N900" s="95"/>
      <c r="O900" s="95"/>
      <c r="P900" s="95"/>
      <c r="Q900" s="95"/>
      <c r="R900" s="95"/>
      <c r="S900" s="95"/>
      <c r="T900" s="95"/>
      <c r="U900" s="95"/>
      <c r="V900" s="95"/>
      <c r="W900" s="95"/>
      <c r="X900" s="95"/>
      <c r="Y900" s="95"/>
      <c r="Z900" s="95"/>
    </row>
    <row r="901" ht="15.75" hidden="1" customHeight="1">
      <c r="A901" s="108">
        <f>A900+0.01</f>
        <v>7.61</v>
      </c>
      <c r="B901" s="102" t="s">
        <v>857</v>
      </c>
      <c r="C901" s="90" t="s">
        <v>556</v>
      </c>
      <c r="D901" s="91" t="s">
        <v>506</v>
      </c>
      <c r="E901" s="92" t="str">
        <f t="shared" si="2"/>
        <v>RO</v>
      </c>
      <c r="F901" s="93"/>
      <c r="G901" s="93"/>
      <c r="H901" s="91">
        <f t="shared" ref="H901:I901" si="833">+N($E901)*N(F901)</f>
        <v>0</v>
      </c>
      <c r="I901" s="91">
        <f t="shared" si="833"/>
        <v>0</v>
      </c>
      <c r="J901" s="91">
        <f t="shared" si="4"/>
        <v>0</v>
      </c>
      <c r="K901" s="93"/>
      <c r="L901" s="94"/>
      <c r="M901" s="95"/>
      <c r="N901" s="95"/>
      <c r="O901" s="95"/>
      <c r="P901" s="95"/>
      <c r="Q901" s="95"/>
      <c r="R901" s="95"/>
      <c r="S901" s="95"/>
      <c r="T901" s="95"/>
      <c r="U901" s="95"/>
      <c r="V901" s="95"/>
      <c r="W901" s="95"/>
      <c r="X901" s="95"/>
      <c r="Y901" s="95"/>
      <c r="Z901" s="95"/>
    </row>
    <row r="902" ht="15.75" hidden="1" customHeight="1">
      <c r="A902" s="90"/>
      <c r="B902" s="102"/>
      <c r="C902" s="90"/>
      <c r="D902" s="91"/>
      <c r="E902" s="92" t="str">
        <f t="shared" si="2"/>
        <v/>
      </c>
      <c r="F902" s="93"/>
      <c r="G902" s="93"/>
      <c r="H902" s="91">
        <f t="shared" ref="H902:I902" si="834">+N($E902)*N(F902)</f>
        <v>0</v>
      </c>
      <c r="I902" s="91">
        <f t="shared" si="834"/>
        <v>0</v>
      </c>
      <c r="J902" s="91">
        <f t="shared" si="4"/>
        <v>0</v>
      </c>
      <c r="K902" s="93"/>
      <c r="L902" s="94"/>
      <c r="M902" s="95"/>
      <c r="N902" s="95"/>
      <c r="O902" s="95"/>
      <c r="P902" s="95"/>
      <c r="Q902" s="95"/>
      <c r="R902" s="95"/>
      <c r="S902" s="95"/>
      <c r="T902" s="95"/>
      <c r="U902" s="95"/>
      <c r="V902" s="95"/>
      <c r="W902" s="95"/>
      <c r="X902" s="95"/>
      <c r="Y902" s="95"/>
      <c r="Z902" s="95"/>
    </row>
    <row r="903" ht="15.75" hidden="1" customHeight="1">
      <c r="A903" s="108">
        <f>A901+0.01</f>
        <v>7.62</v>
      </c>
      <c r="B903" s="102" t="s">
        <v>858</v>
      </c>
      <c r="C903" s="90" t="s">
        <v>720</v>
      </c>
      <c r="D903" s="91" t="s">
        <v>506</v>
      </c>
      <c r="E903" s="92" t="str">
        <f t="shared" si="2"/>
        <v>RO</v>
      </c>
      <c r="F903" s="93"/>
      <c r="G903" s="93"/>
      <c r="H903" s="91">
        <f t="shared" ref="H903:I903" si="835">+N($E903)*N(F903)</f>
        <v>0</v>
      </c>
      <c r="I903" s="91">
        <f t="shared" si="835"/>
        <v>0</v>
      </c>
      <c r="J903" s="91">
        <f t="shared" si="4"/>
        <v>0</v>
      </c>
      <c r="K903" s="93"/>
      <c r="L903" s="94"/>
      <c r="M903" s="95"/>
      <c r="N903" s="95"/>
      <c r="O903" s="95"/>
      <c r="P903" s="95"/>
      <c r="Q903" s="95"/>
      <c r="R903" s="95"/>
      <c r="S903" s="95"/>
      <c r="T903" s="95"/>
      <c r="U903" s="95"/>
      <c r="V903" s="95"/>
      <c r="W903" s="95"/>
      <c r="X903" s="95"/>
      <c r="Y903" s="95"/>
      <c r="Z903" s="95"/>
    </row>
    <row r="904" ht="15.75" hidden="1" customHeight="1">
      <c r="A904" s="108">
        <f>A903+0.01</f>
        <v>7.63</v>
      </c>
      <c r="B904" s="102" t="s">
        <v>859</v>
      </c>
      <c r="C904" s="90" t="s">
        <v>556</v>
      </c>
      <c r="D904" s="91" t="s">
        <v>506</v>
      </c>
      <c r="E904" s="92" t="str">
        <f t="shared" si="2"/>
        <v>RO</v>
      </c>
      <c r="F904" s="93"/>
      <c r="G904" s="93"/>
      <c r="H904" s="91">
        <f t="shared" ref="H904:I904" si="836">+N($E904)*N(F904)</f>
        <v>0</v>
      </c>
      <c r="I904" s="91">
        <f t="shared" si="836"/>
        <v>0</v>
      </c>
      <c r="J904" s="91">
        <f t="shared" si="4"/>
        <v>0</v>
      </c>
      <c r="K904" s="93"/>
      <c r="L904" s="94"/>
      <c r="M904" s="95"/>
      <c r="N904" s="95"/>
      <c r="O904" s="95"/>
      <c r="P904" s="95"/>
      <c r="Q904" s="95"/>
      <c r="R904" s="95"/>
      <c r="S904" s="95"/>
      <c r="T904" s="95"/>
      <c r="U904" s="95"/>
      <c r="V904" s="95"/>
      <c r="W904" s="95"/>
      <c r="X904" s="95"/>
      <c r="Y904" s="95"/>
      <c r="Z904" s="95"/>
    </row>
    <row r="905" ht="15.75" hidden="1" customHeight="1">
      <c r="A905" s="90"/>
      <c r="B905" s="102"/>
      <c r="C905" s="90"/>
      <c r="D905" s="91"/>
      <c r="E905" s="92" t="str">
        <f t="shared" si="2"/>
        <v/>
      </c>
      <c r="F905" s="93"/>
      <c r="G905" s="93"/>
      <c r="H905" s="91">
        <f t="shared" ref="H905:I905" si="837">+N($E905)*N(F905)</f>
        <v>0</v>
      </c>
      <c r="I905" s="91">
        <f t="shared" si="837"/>
        <v>0</v>
      </c>
      <c r="J905" s="91">
        <f t="shared" si="4"/>
        <v>0</v>
      </c>
      <c r="K905" s="93"/>
      <c r="L905" s="94"/>
      <c r="M905" s="95"/>
      <c r="N905" s="95"/>
      <c r="O905" s="95"/>
      <c r="P905" s="95"/>
      <c r="Q905" s="95"/>
      <c r="R905" s="95"/>
      <c r="S905" s="95"/>
      <c r="T905" s="95"/>
      <c r="U905" s="95"/>
      <c r="V905" s="95"/>
      <c r="W905" s="95"/>
      <c r="X905" s="95"/>
      <c r="Y905" s="95"/>
      <c r="Z905" s="95"/>
    </row>
    <row r="906" ht="15.75" hidden="1" customHeight="1">
      <c r="A906" s="108">
        <f>A904+0.01</f>
        <v>7.64</v>
      </c>
      <c r="B906" s="102" t="s">
        <v>860</v>
      </c>
      <c r="C906" s="90" t="s">
        <v>720</v>
      </c>
      <c r="D906" s="91" t="s">
        <v>506</v>
      </c>
      <c r="E906" s="92" t="str">
        <f t="shared" si="2"/>
        <v>RO</v>
      </c>
      <c r="F906" s="93"/>
      <c r="G906" s="93"/>
      <c r="H906" s="91">
        <f t="shared" ref="H906:I906" si="838">+N($E906)*N(F906)</f>
        <v>0</v>
      </c>
      <c r="I906" s="91">
        <f t="shared" si="838"/>
        <v>0</v>
      </c>
      <c r="J906" s="91">
        <f t="shared" si="4"/>
        <v>0</v>
      </c>
      <c r="K906" s="93"/>
      <c r="L906" s="94"/>
      <c r="M906" s="95"/>
      <c r="N906" s="95"/>
      <c r="O906" s="95"/>
      <c r="P906" s="95"/>
      <c r="Q906" s="95"/>
      <c r="R906" s="95"/>
      <c r="S906" s="95"/>
      <c r="T906" s="95"/>
      <c r="U906" s="95"/>
      <c r="V906" s="95"/>
      <c r="W906" s="95"/>
      <c r="X906" s="95"/>
      <c r="Y906" s="95"/>
      <c r="Z906" s="95"/>
    </row>
    <row r="907" ht="15.75" hidden="1" customHeight="1">
      <c r="A907" s="108">
        <f>A906+0.01</f>
        <v>7.65</v>
      </c>
      <c r="B907" s="102" t="s">
        <v>861</v>
      </c>
      <c r="C907" s="90" t="s">
        <v>556</v>
      </c>
      <c r="D907" s="91" t="s">
        <v>506</v>
      </c>
      <c r="E907" s="92" t="str">
        <f t="shared" si="2"/>
        <v>RO</v>
      </c>
      <c r="F907" s="93"/>
      <c r="G907" s="93"/>
      <c r="H907" s="91">
        <f t="shared" ref="H907:I907" si="839">+N($E907)*N(F907)</f>
        <v>0</v>
      </c>
      <c r="I907" s="91">
        <f t="shared" si="839"/>
        <v>0</v>
      </c>
      <c r="J907" s="91">
        <f t="shared" si="4"/>
        <v>0</v>
      </c>
      <c r="K907" s="93"/>
      <c r="L907" s="94"/>
      <c r="M907" s="95"/>
      <c r="N907" s="95"/>
      <c r="O907" s="95"/>
      <c r="P907" s="95"/>
      <c r="Q907" s="95"/>
      <c r="R907" s="95"/>
      <c r="S907" s="95"/>
      <c r="T907" s="95"/>
      <c r="U907" s="95"/>
      <c r="V907" s="95"/>
      <c r="W907" s="95"/>
      <c r="X907" s="95"/>
      <c r="Y907" s="95"/>
      <c r="Z907" s="95"/>
    </row>
    <row r="908" ht="15.75" hidden="1" customHeight="1">
      <c r="A908" s="90"/>
      <c r="B908" s="102"/>
      <c r="C908" s="90"/>
      <c r="D908" s="91"/>
      <c r="E908" s="92" t="str">
        <f t="shared" si="2"/>
        <v/>
      </c>
      <c r="F908" s="93"/>
      <c r="G908" s="93"/>
      <c r="H908" s="91">
        <f t="shared" ref="H908:I908" si="840">+N($E908)*N(F908)</f>
        <v>0</v>
      </c>
      <c r="I908" s="91">
        <f t="shared" si="840"/>
        <v>0</v>
      </c>
      <c r="J908" s="91">
        <f t="shared" si="4"/>
        <v>0</v>
      </c>
      <c r="K908" s="93"/>
      <c r="L908" s="94"/>
      <c r="M908" s="95"/>
      <c r="N908" s="95"/>
      <c r="O908" s="95"/>
      <c r="P908" s="95"/>
      <c r="Q908" s="95"/>
      <c r="R908" s="95"/>
      <c r="S908" s="95"/>
      <c r="T908" s="95"/>
      <c r="U908" s="95"/>
      <c r="V908" s="95"/>
      <c r="W908" s="95"/>
      <c r="X908" s="95"/>
      <c r="Y908" s="95"/>
      <c r="Z908" s="95"/>
    </row>
    <row r="909" ht="15.75" hidden="1" customHeight="1">
      <c r="A909" s="103" t="s">
        <v>228</v>
      </c>
      <c r="B909" s="96" t="s">
        <v>863</v>
      </c>
      <c r="C909" s="90"/>
      <c r="D909" s="91"/>
      <c r="E909" s="92" t="str">
        <f t="shared" si="2"/>
        <v/>
      </c>
      <c r="F909" s="93"/>
      <c r="G909" s="93"/>
      <c r="H909" s="91">
        <f t="shared" ref="H909:I909" si="841">+N($E909)*N(F909)</f>
        <v>0</v>
      </c>
      <c r="I909" s="91">
        <f t="shared" si="841"/>
        <v>0</v>
      </c>
      <c r="J909" s="91">
        <f t="shared" si="4"/>
        <v>0</v>
      </c>
      <c r="K909" s="93"/>
      <c r="L909" s="94"/>
      <c r="M909" s="95"/>
      <c r="N909" s="95"/>
      <c r="O909" s="95"/>
      <c r="P909" s="95"/>
      <c r="Q909" s="95"/>
      <c r="R909" s="95"/>
      <c r="S909" s="95"/>
      <c r="T909" s="95"/>
      <c r="U909" s="95"/>
      <c r="V909" s="95"/>
      <c r="W909" s="95"/>
      <c r="X909" s="95"/>
      <c r="Y909" s="95"/>
      <c r="Z909" s="95"/>
    </row>
    <row r="910" ht="15.75" hidden="1" customHeight="1">
      <c r="A910" s="90"/>
      <c r="B910" s="102"/>
      <c r="C910" s="90"/>
      <c r="D910" s="91"/>
      <c r="E910" s="92" t="str">
        <f t="shared" si="2"/>
        <v/>
      </c>
      <c r="F910" s="93"/>
      <c r="G910" s="93"/>
      <c r="H910" s="91">
        <f t="shared" ref="H910:I910" si="842">+N($E910)*N(F910)</f>
        <v>0</v>
      </c>
      <c r="I910" s="91">
        <f t="shared" si="842"/>
        <v>0</v>
      </c>
      <c r="J910" s="91">
        <f t="shared" si="4"/>
        <v>0</v>
      </c>
      <c r="K910" s="93"/>
      <c r="L910" s="94"/>
      <c r="M910" s="95"/>
      <c r="N910" s="95"/>
      <c r="O910" s="95"/>
      <c r="P910" s="95"/>
      <c r="Q910" s="95"/>
      <c r="R910" s="95"/>
      <c r="S910" s="95"/>
      <c r="T910" s="95"/>
      <c r="U910" s="95"/>
      <c r="V910" s="95"/>
      <c r="W910" s="95"/>
      <c r="X910" s="95"/>
      <c r="Y910" s="95"/>
      <c r="Z910" s="95"/>
    </row>
    <row r="911" ht="15.75" hidden="1" customHeight="1">
      <c r="A911" s="108">
        <f>A907+0.01</f>
        <v>7.66</v>
      </c>
      <c r="B911" s="104" t="s">
        <v>864</v>
      </c>
      <c r="C911" s="90" t="s">
        <v>720</v>
      </c>
      <c r="D911" s="91" t="s">
        <v>506</v>
      </c>
      <c r="E911" s="92" t="str">
        <f t="shared" si="2"/>
        <v>RO</v>
      </c>
      <c r="F911" s="93"/>
      <c r="G911" s="93"/>
      <c r="H911" s="91">
        <f t="shared" ref="H911:I911" si="843">+N($E911)*N(F911)</f>
        <v>0</v>
      </c>
      <c r="I911" s="91">
        <f t="shared" si="843"/>
        <v>0</v>
      </c>
      <c r="J911" s="91">
        <f t="shared" si="4"/>
        <v>0</v>
      </c>
      <c r="K911" s="93"/>
      <c r="L911" s="94"/>
      <c r="M911" s="95"/>
      <c r="N911" s="95"/>
      <c r="O911" s="95"/>
      <c r="P911" s="95"/>
      <c r="Q911" s="95"/>
      <c r="R911" s="95"/>
      <c r="S911" s="95"/>
      <c r="T911" s="95"/>
      <c r="U911" s="95"/>
      <c r="V911" s="95"/>
      <c r="W911" s="95"/>
      <c r="X911" s="95"/>
      <c r="Y911" s="95"/>
      <c r="Z911" s="95"/>
    </row>
    <row r="912" ht="15.75" hidden="1" customHeight="1">
      <c r="A912" s="108">
        <f>A911+0.01</f>
        <v>7.67</v>
      </c>
      <c r="B912" s="104" t="s">
        <v>865</v>
      </c>
      <c r="C912" s="90" t="s">
        <v>556</v>
      </c>
      <c r="D912" s="91" t="s">
        <v>506</v>
      </c>
      <c r="E912" s="92" t="str">
        <f t="shared" si="2"/>
        <v>RO</v>
      </c>
      <c r="F912" s="93"/>
      <c r="G912" s="93"/>
      <c r="H912" s="91">
        <f t="shared" ref="H912:I912" si="844">+N($E912)*N(F912)</f>
        <v>0</v>
      </c>
      <c r="I912" s="91">
        <f t="shared" si="844"/>
        <v>0</v>
      </c>
      <c r="J912" s="91">
        <f t="shared" si="4"/>
        <v>0</v>
      </c>
      <c r="K912" s="93"/>
      <c r="L912" s="94"/>
      <c r="M912" s="95"/>
      <c r="N912" s="95"/>
      <c r="O912" s="95"/>
      <c r="P912" s="95"/>
      <c r="Q912" s="95"/>
      <c r="R912" s="95"/>
      <c r="S912" s="95"/>
      <c r="T912" s="95"/>
      <c r="U912" s="95"/>
      <c r="V912" s="95"/>
      <c r="W912" s="95"/>
      <c r="X912" s="95"/>
      <c r="Y912" s="95"/>
      <c r="Z912" s="95"/>
    </row>
    <row r="913" ht="15.75" hidden="1" customHeight="1">
      <c r="A913" s="90"/>
      <c r="B913" s="118"/>
      <c r="C913" s="90"/>
      <c r="D913" s="91"/>
      <c r="E913" s="92" t="str">
        <f t="shared" si="2"/>
        <v/>
      </c>
      <c r="F913" s="93"/>
      <c r="G913" s="93"/>
      <c r="H913" s="91">
        <f t="shared" ref="H913:I913" si="845">+N($E913)*N(F913)</f>
        <v>0</v>
      </c>
      <c r="I913" s="91">
        <f t="shared" si="845"/>
        <v>0</v>
      </c>
      <c r="J913" s="91">
        <f t="shared" si="4"/>
        <v>0</v>
      </c>
      <c r="K913" s="93"/>
      <c r="L913" s="94"/>
      <c r="M913" s="95"/>
      <c r="N913" s="95"/>
      <c r="O913" s="95"/>
      <c r="P913" s="95"/>
      <c r="Q913" s="95"/>
      <c r="R913" s="95"/>
      <c r="S913" s="95"/>
      <c r="T913" s="95"/>
      <c r="U913" s="95"/>
      <c r="V913" s="95"/>
      <c r="W913" s="95"/>
      <c r="X913" s="95"/>
      <c r="Y913" s="95"/>
      <c r="Z913" s="95"/>
    </row>
    <row r="914" ht="15.75" hidden="1" customHeight="1">
      <c r="A914" s="108">
        <f>A912+0.01</f>
        <v>7.68</v>
      </c>
      <c r="B914" s="113" t="s">
        <v>833</v>
      </c>
      <c r="C914" s="90" t="s">
        <v>720</v>
      </c>
      <c r="D914" s="91" t="s">
        <v>506</v>
      </c>
      <c r="E914" s="92" t="str">
        <f t="shared" si="2"/>
        <v>RO</v>
      </c>
      <c r="F914" s="93"/>
      <c r="G914" s="93"/>
      <c r="H914" s="91">
        <f t="shared" ref="H914:I914" si="846">+N($E914)*N(F914)</f>
        <v>0</v>
      </c>
      <c r="I914" s="91">
        <f t="shared" si="846"/>
        <v>0</v>
      </c>
      <c r="J914" s="91">
        <f t="shared" si="4"/>
        <v>0</v>
      </c>
      <c r="K914" s="93"/>
      <c r="L914" s="94"/>
      <c r="M914" s="95"/>
      <c r="N914" s="95"/>
      <c r="O914" s="95"/>
      <c r="P914" s="95"/>
      <c r="Q914" s="95"/>
      <c r="R914" s="95"/>
      <c r="S914" s="95"/>
      <c r="T914" s="95"/>
      <c r="U914" s="95"/>
      <c r="V914" s="95"/>
      <c r="W914" s="95"/>
      <c r="X914" s="95"/>
      <c r="Y914" s="95"/>
      <c r="Z914" s="95"/>
    </row>
    <row r="915" ht="15.75" hidden="1" customHeight="1">
      <c r="A915" s="108">
        <f>A914+0.01</f>
        <v>7.69</v>
      </c>
      <c r="B915" s="104" t="s">
        <v>866</v>
      </c>
      <c r="C915" s="90" t="s">
        <v>556</v>
      </c>
      <c r="D915" s="91" t="s">
        <v>506</v>
      </c>
      <c r="E915" s="92" t="str">
        <f t="shared" si="2"/>
        <v>RO</v>
      </c>
      <c r="F915" s="93"/>
      <c r="G915" s="93"/>
      <c r="H915" s="91">
        <f t="shared" ref="H915:I915" si="847">+N($E915)*N(F915)</f>
        <v>0</v>
      </c>
      <c r="I915" s="91">
        <f t="shared" si="847"/>
        <v>0</v>
      </c>
      <c r="J915" s="91">
        <f t="shared" si="4"/>
        <v>0</v>
      </c>
      <c r="K915" s="93"/>
      <c r="L915" s="94"/>
      <c r="M915" s="95"/>
      <c r="N915" s="95"/>
      <c r="O915" s="95"/>
      <c r="P915" s="95"/>
      <c r="Q915" s="95"/>
      <c r="R915" s="95"/>
      <c r="S915" s="95"/>
      <c r="T915" s="95"/>
      <c r="U915" s="95"/>
      <c r="V915" s="95"/>
      <c r="W915" s="95"/>
      <c r="X915" s="95"/>
      <c r="Y915" s="95"/>
      <c r="Z915" s="95"/>
    </row>
    <row r="916" ht="15.75" hidden="1" customHeight="1">
      <c r="A916" s="90"/>
      <c r="B916" s="118"/>
      <c r="C916" s="90"/>
      <c r="D916" s="91"/>
      <c r="E916" s="92" t="str">
        <f t="shared" si="2"/>
        <v/>
      </c>
      <c r="F916" s="93"/>
      <c r="G916" s="93"/>
      <c r="H916" s="91">
        <f t="shared" ref="H916:I916" si="848">+N($E916)*N(F916)</f>
        <v>0</v>
      </c>
      <c r="I916" s="91">
        <f t="shared" si="848"/>
        <v>0</v>
      </c>
      <c r="J916" s="91">
        <f t="shared" si="4"/>
        <v>0</v>
      </c>
      <c r="K916" s="93"/>
      <c r="L916" s="94"/>
      <c r="M916" s="95"/>
      <c r="N916" s="95"/>
      <c r="O916" s="95"/>
      <c r="P916" s="95"/>
      <c r="Q916" s="95"/>
      <c r="R916" s="95"/>
      <c r="S916" s="95"/>
      <c r="T916" s="95"/>
      <c r="U916" s="95"/>
      <c r="V916" s="95"/>
      <c r="W916" s="95"/>
      <c r="X916" s="95"/>
      <c r="Y916" s="95"/>
      <c r="Z916" s="95"/>
    </row>
    <row r="917" ht="15.75" hidden="1" customHeight="1">
      <c r="A917" s="108">
        <f>A915+0.01</f>
        <v>7.7</v>
      </c>
      <c r="B917" s="104" t="s">
        <v>834</v>
      </c>
      <c r="C917" s="90" t="s">
        <v>720</v>
      </c>
      <c r="D917" s="91" t="s">
        <v>506</v>
      </c>
      <c r="E917" s="92" t="str">
        <f t="shared" si="2"/>
        <v>RO</v>
      </c>
      <c r="F917" s="93"/>
      <c r="G917" s="93"/>
      <c r="H917" s="91">
        <f t="shared" ref="H917:I917" si="849">+N($E917)*N(F917)</f>
        <v>0</v>
      </c>
      <c r="I917" s="91">
        <f t="shared" si="849"/>
        <v>0</v>
      </c>
      <c r="J917" s="91">
        <f t="shared" si="4"/>
        <v>0</v>
      </c>
      <c r="K917" s="93"/>
      <c r="L917" s="94"/>
      <c r="M917" s="95"/>
      <c r="N917" s="95"/>
      <c r="O917" s="95"/>
      <c r="P917" s="95"/>
      <c r="Q917" s="95"/>
      <c r="R917" s="95"/>
      <c r="S917" s="95"/>
      <c r="T917" s="95"/>
      <c r="U917" s="95"/>
      <c r="V917" s="95"/>
      <c r="W917" s="95"/>
      <c r="X917" s="95"/>
      <c r="Y917" s="95"/>
      <c r="Z917" s="95"/>
    </row>
    <row r="918" ht="15.75" hidden="1" customHeight="1">
      <c r="A918" s="108">
        <f>A917+0.01</f>
        <v>7.71</v>
      </c>
      <c r="B918" s="104" t="s">
        <v>867</v>
      </c>
      <c r="C918" s="90" t="s">
        <v>556</v>
      </c>
      <c r="D918" s="91" t="s">
        <v>506</v>
      </c>
      <c r="E918" s="92" t="str">
        <f t="shared" si="2"/>
        <v>RO</v>
      </c>
      <c r="F918" s="93"/>
      <c r="G918" s="93"/>
      <c r="H918" s="91">
        <f t="shared" ref="H918:I918" si="850">+N($E918)*N(F918)</f>
        <v>0</v>
      </c>
      <c r="I918" s="91">
        <f t="shared" si="850"/>
        <v>0</v>
      </c>
      <c r="J918" s="91">
        <f t="shared" si="4"/>
        <v>0</v>
      </c>
      <c r="K918" s="93"/>
      <c r="L918" s="94"/>
      <c r="M918" s="95"/>
      <c r="N918" s="95"/>
      <c r="O918" s="95"/>
      <c r="P918" s="95"/>
      <c r="Q918" s="95"/>
      <c r="R918" s="95"/>
      <c r="S918" s="95"/>
      <c r="T918" s="95"/>
      <c r="U918" s="95"/>
      <c r="V918" s="95"/>
      <c r="W918" s="95"/>
      <c r="X918" s="95"/>
      <c r="Y918" s="95"/>
      <c r="Z918" s="95"/>
    </row>
    <row r="919" ht="15.75" hidden="1" customHeight="1">
      <c r="A919" s="90"/>
      <c r="B919" s="104"/>
      <c r="C919" s="90"/>
      <c r="D919" s="91"/>
      <c r="E919" s="92" t="str">
        <f t="shared" si="2"/>
        <v/>
      </c>
      <c r="F919" s="93"/>
      <c r="G919" s="93"/>
      <c r="H919" s="91">
        <f t="shared" ref="H919:I919" si="851">+N($E919)*N(F919)</f>
        <v>0</v>
      </c>
      <c r="I919" s="91">
        <f t="shared" si="851"/>
        <v>0</v>
      </c>
      <c r="J919" s="91">
        <f t="shared" si="4"/>
        <v>0</v>
      </c>
      <c r="K919" s="93"/>
      <c r="L919" s="94"/>
      <c r="M919" s="95"/>
      <c r="N919" s="95"/>
      <c r="O919" s="95"/>
      <c r="P919" s="95"/>
      <c r="Q919" s="95"/>
      <c r="R919" s="95"/>
      <c r="S919" s="95"/>
      <c r="T919" s="95"/>
      <c r="U919" s="95"/>
      <c r="V919" s="95"/>
      <c r="W919" s="95"/>
      <c r="X919" s="95"/>
      <c r="Y919" s="95"/>
      <c r="Z919" s="95"/>
    </row>
    <row r="920" ht="15.75" hidden="1" customHeight="1">
      <c r="A920" s="108">
        <f>A918+0.01</f>
        <v>7.72</v>
      </c>
      <c r="B920" s="112" t="s">
        <v>835</v>
      </c>
      <c r="C920" s="90" t="s">
        <v>720</v>
      </c>
      <c r="D920" s="91" t="s">
        <v>506</v>
      </c>
      <c r="E920" s="92" t="str">
        <f t="shared" si="2"/>
        <v>RO</v>
      </c>
      <c r="F920" s="93"/>
      <c r="G920" s="93"/>
      <c r="H920" s="91">
        <f t="shared" ref="H920:I920" si="852">+N($E920)*N(F920)</f>
        <v>0</v>
      </c>
      <c r="I920" s="91">
        <f t="shared" si="852"/>
        <v>0</v>
      </c>
      <c r="J920" s="91">
        <f t="shared" si="4"/>
        <v>0</v>
      </c>
      <c r="K920" s="93"/>
      <c r="L920" s="94"/>
      <c r="M920" s="95"/>
      <c r="N920" s="95"/>
      <c r="O920" s="95"/>
      <c r="P920" s="95"/>
      <c r="Q920" s="95"/>
      <c r="R920" s="95"/>
      <c r="S920" s="95"/>
      <c r="T920" s="95"/>
      <c r="U920" s="95"/>
      <c r="V920" s="95"/>
      <c r="W920" s="95"/>
      <c r="X920" s="95"/>
      <c r="Y920" s="95"/>
      <c r="Z920" s="95"/>
    </row>
    <row r="921" ht="15.75" hidden="1" customHeight="1">
      <c r="A921" s="108">
        <f>A920+0.01</f>
        <v>7.73</v>
      </c>
      <c r="B921" s="104" t="s">
        <v>868</v>
      </c>
      <c r="C921" s="90" t="s">
        <v>556</v>
      </c>
      <c r="D921" s="91" t="s">
        <v>506</v>
      </c>
      <c r="E921" s="92" t="str">
        <f t="shared" si="2"/>
        <v>RO</v>
      </c>
      <c r="F921" s="93"/>
      <c r="G921" s="93"/>
      <c r="H921" s="91">
        <f t="shared" ref="H921:I921" si="853">+N($E921)*N(F921)</f>
        <v>0</v>
      </c>
      <c r="I921" s="91">
        <f t="shared" si="853"/>
        <v>0</v>
      </c>
      <c r="J921" s="91">
        <f t="shared" si="4"/>
        <v>0</v>
      </c>
      <c r="K921" s="93"/>
      <c r="L921" s="94"/>
      <c r="M921" s="95"/>
      <c r="N921" s="95"/>
      <c r="O921" s="95"/>
      <c r="P921" s="95"/>
      <c r="Q921" s="95"/>
      <c r="R921" s="95"/>
      <c r="S921" s="95"/>
      <c r="T921" s="95"/>
      <c r="U921" s="95"/>
      <c r="V921" s="95"/>
      <c r="W921" s="95"/>
      <c r="X921" s="95"/>
      <c r="Y921" s="95"/>
      <c r="Z921" s="95"/>
    </row>
    <row r="922" ht="15.75" hidden="1" customHeight="1">
      <c r="A922" s="90"/>
      <c r="B922" s="104"/>
      <c r="C922" s="90"/>
      <c r="D922" s="91"/>
      <c r="E922" s="92" t="str">
        <f t="shared" si="2"/>
        <v/>
      </c>
      <c r="F922" s="93"/>
      <c r="G922" s="93"/>
      <c r="H922" s="91">
        <f t="shared" ref="H922:I922" si="854">+N($E922)*N(F922)</f>
        <v>0</v>
      </c>
      <c r="I922" s="91">
        <f t="shared" si="854"/>
        <v>0</v>
      </c>
      <c r="J922" s="91">
        <f t="shared" si="4"/>
        <v>0</v>
      </c>
      <c r="K922" s="93"/>
      <c r="L922" s="94"/>
      <c r="M922" s="95"/>
      <c r="N922" s="95"/>
      <c r="O922" s="95"/>
      <c r="P922" s="95"/>
      <c r="Q922" s="95"/>
      <c r="R922" s="95"/>
      <c r="S922" s="95"/>
      <c r="T922" s="95"/>
      <c r="U922" s="95"/>
      <c r="V922" s="95"/>
      <c r="W922" s="95"/>
      <c r="X922" s="95"/>
      <c r="Y922" s="95"/>
      <c r="Z922" s="95"/>
    </row>
    <row r="923" ht="15.75" hidden="1" customHeight="1">
      <c r="A923" s="108">
        <f>A921+0.01</f>
        <v>7.74</v>
      </c>
      <c r="B923" s="104" t="s">
        <v>836</v>
      </c>
      <c r="C923" s="90" t="s">
        <v>720</v>
      </c>
      <c r="D923" s="91" t="s">
        <v>506</v>
      </c>
      <c r="E923" s="92" t="str">
        <f t="shared" si="2"/>
        <v>RO</v>
      </c>
      <c r="F923" s="93"/>
      <c r="G923" s="93"/>
      <c r="H923" s="91">
        <f t="shared" ref="H923:I923" si="855">+N($E923)*N(F923)</f>
        <v>0</v>
      </c>
      <c r="I923" s="91">
        <f t="shared" si="855"/>
        <v>0</v>
      </c>
      <c r="J923" s="91">
        <f t="shared" si="4"/>
        <v>0</v>
      </c>
      <c r="K923" s="93"/>
      <c r="L923" s="94"/>
      <c r="M923" s="95"/>
      <c r="N923" s="95"/>
      <c r="O923" s="95"/>
      <c r="P923" s="95"/>
      <c r="Q923" s="95"/>
      <c r="R923" s="95"/>
      <c r="S923" s="95"/>
      <c r="T923" s="95"/>
      <c r="U923" s="95"/>
      <c r="V923" s="95"/>
      <c r="W923" s="95"/>
      <c r="X923" s="95"/>
      <c r="Y923" s="95"/>
      <c r="Z923" s="95"/>
    </row>
    <row r="924" ht="15.75" hidden="1" customHeight="1">
      <c r="A924" s="108">
        <f>A923+0.01</f>
        <v>7.75</v>
      </c>
      <c r="B924" s="104" t="s">
        <v>869</v>
      </c>
      <c r="C924" s="90" t="s">
        <v>556</v>
      </c>
      <c r="D924" s="91" t="s">
        <v>506</v>
      </c>
      <c r="E924" s="92" t="str">
        <f t="shared" si="2"/>
        <v>RO</v>
      </c>
      <c r="F924" s="93"/>
      <c r="G924" s="93"/>
      <c r="H924" s="91">
        <f t="shared" ref="H924:I924" si="856">+N($E924)*N(F924)</f>
        <v>0</v>
      </c>
      <c r="I924" s="91">
        <f t="shared" si="856"/>
        <v>0</v>
      </c>
      <c r="J924" s="91">
        <f t="shared" si="4"/>
        <v>0</v>
      </c>
      <c r="K924" s="93"/>
      <c r="L924" s="94"/>
      <c r="M924" s="95"/>
      <c r="N924" s="95"/>
      <c r="O924" s="95"/>
      <c r="P924" s="95"/>
      <c r="Q924" s="95"/>
      <c r="R924" s="95"/>
      <c r="S924" s="95"/>
      <c r="T924" s="95"/>
      <c r="U924" s="95"/>
      <c r="V924" s="95"/>
      <c r="W924" s="95"/>
      <c r="X924" s="95"/>
      <c r="Y924" s="95"/>
      <c r="Z924" s="95"/>
    </row>
    <row r="925" ht="15.75" hidden="1" customHeight="1">
      <c r="A925" s="90"/>
      <c r="B925" s="104"/>
      <c r="C925" s="90"/>
      <c r="D925" s="91"/>
      <c r="E925" s="92" t="str">
        <f t="shared" si="2"/>
        <v/>
      </c>
      <c r="F925" s="93"/>
      <c r="G925" s="93"/>
      <c r="H925" s="91">
        <f t="shared" ref="H925:I925" si="857">+N($E925)*N(F925)</f>
        <v>0</v>
      </c>
      <c r="I925" s="91">
        <f t="shared" si="857"/>
        <v>0</v>
      </c>
      <c r="J925" s="91">
        <f t="shared" si="4"/>
        <v>0</v>
      </c>
      <c r="K925" s="93"/>
      <c r="L925" s="94"/>
      <c r="M925" s="95"/>
      <c r="N925" s="95"/>
      <c r="O925" s="95"/>
      <c r="P925" s="95"/>
      <c r="Q925" s="95"/>
      <c r="R925" s="95"/>
      <c r="S925" s="95"/>
      <c r="T925" s="95"/>
      <c r="U925" s="95"/>
      <c r="V925" s="95"/>
      <c r="W925" s="95"/>
      <c r="X925" s="95"/>
      <c r="Y925" s="95"/>
      <c r="Z925" s="95"/>
    </row>
    <row r="926" ht="15.75" hidden="1" customHeight="1">
      <c r="A926" s="108">
        <f>A924+0.01</f>
        <v>7.76</v>
      </c>
      <c r="B926" s="112" t="s">
        <v>837</v>
      </c>
      <c r="C926" s="90" t="s">
        <v>720</v>
      </c>
      <c r="D926" s="91" t="s">
        <v>506</v>
      </c>
      <c r="E926" s="92" t="str">
        <f t="shared" si="2"/>
        <v>RO</v>
      </c>
      <c r="F926" s="93"/>
      <c r="G926" s="93"/>
      <c r="H926" s="91">
        <f t="shared" ref="H926:I926" si="858">+N($E926)*N(F926)</f>
        <v>0</v>
      </c>
      <c r="I926" s="91">
        <f t="shared" si="858"/>
        <v>0</v>
      </c>
      <c r="J926" s="91">
        <f t="shared" si="4"/>
        <v>0</v>
      </c>
      <c r="K926" s="93"/>
      <c r="L926" s="94"/>
      <c r="M926" s="95"/>
      <c r="N926" s="95"/>
      <c r="O926" s="95"/>
      <c r="P926" s="95"/>
      <c r="Q926" s="95"/>
      <c r="R926" s="95"/>
      <c r="S926" s="95"/>
      <c r="T926" s="95"/>
      <c r="U926" s="95"/>
      <c r="V926" s="95"/>
      <c r="W926" s="95"/>
      <c r="X926" s="95"/>
      <c r="Y926" s="95"/>
      <c r="Z926" s="95"/>
    </row>
    <row r="927" ht="15.75" hidden="1" customHeight="1">
      <c r="A927" s="108">
        <f>A926+0.01</f>
        <v>7.77</v>
      </c>
      <c r="B927" s="104" t="s">
        <v>870</v>
      </c>
      <c r="C927" s="90" t="s">
        <v>556</v>
      </c>
      <c r="D927" s="91" t="s">
        <v>506</v>
      </c>
      <c r="E927" s="92" t="str">
        <f t="shared" si="2"/>
        <v>RO</v>
      </c>
      <c r="F927" s="93"/>
      <c r="G927" s="93"/>
      <c r="H927" s="91">
        <f t="shared" ref="H927:I927" si="859">+N($E927)*N(F927)</f>
        <v>0</v>
      </c>
      <c r="I927" s="91">
        <f t="shared" si="859"/>
        <v>0</v>
      </c>
      <c r="J927" s="91">
        <f t="shared" si="4"/>
        <v>0</v>
      </c>
      <c r="K927" s="93"/>
      <c r="L927" s="94"/>
      <c r="M927" s="95"/>
      <c r="N927" s="95"/>
      <c r="O927" s="95"/>
      <c r="P927" s="95"/>
      <c r="Q927" s="95"/>
      <c r="R927" s="95"/>
      <c r="S927" s="95"/>
      <c r="T927" s="95"/>
      <c r="U927" s="95"/>
      <c r="V927" s="95"/>
      <c r="W927" s="95"/>
      <c r="X927" s="95"/>
      <c r="Y927" s="95"/>
      <c r="Z927" s="95"/>
    </row>
    <row r="928" ht="15.75" hidden="1" customHeight="1">
      <c r="A928" s="90"/>
      <c r="B928" s="104"/>
      <c r="C928" s="90"/>
      <c r="D928" s="91"/>
      <c r="E928" s="92" t="str">
        <f t="shared" si="2"/>
        <v/>
      </c>
      <c r="F928" s="93"/>
      <c r="G928" s="93"/>
      <c r="H928" s="91">
        <f t="shared" ref="H928:I928" si="860">+N($E928)*N(F928)</f>
        <v>0</v>
      </c>
      <c r="I928" s="91">
        <f t="shared" si="860"/>
        <v>0</v>
      </c>
      <c r="J928" s="91">
        <f t="shared" si="4"/>
        <v>0</v>
      </c>
      <c r="K928" s="93"/>
      <c r="L928" s="94"/>
      <c r="M928" s="95"/>
      <c r="N928" s="95"/>
      <c r="O928" s="95"/>
      <c r="P928" s="95"/>
      <c r="Q928" s="95"/>
      <c r="R928" s="95"/>
      <c r="S928" s="95"/>
      <c r="T928" s="95"/>
      <c r="U928" s="95"/>
      <c r="V928" s="95"/>
      <c r="W928" s="95"/>
      <c r="X928" s="95"/>
      <c r="Y928" s="95"/>
      <c r="Z928" s="95"/>
    </row>
    <row r="929" ht="15.75" hidden="1" customHeight="1">
      <c r="A929" s="108">
        <f>A927+0.01</f>
        <v>7.78</v>
      </c>
      <c r="B929" s="104" t="s">
        <v>838</v>
      </c>
      <c r="C929" s="90" t="s">
        <v>720</v>
      </c>
      <c r="D929" s="91" t="s">
        <v>506</v>
      </c>
      <c r="E929" s="92" t="str">
        <f t="shared" si="2"/>
        <v>RO</v>
      </c>
      <c r="F929" s="93"/>
      <c r="G929" s="93"/>
      <c r="H929" s="91">
        <f t="shared" ref="H929:I929" si="861">+N($E929)*N(F929)</f>
        <v>0</v>
      </c>
      <c r="I929" s="91">
        <f t="shared" si="861"/>
        <v>0</v>
      </c>
      <c r="J929" s="91">
        <f t="shared" si="4"/>
        <v>0</v>
      </c>
      <c r="K929" s="93"/>
      <c r="L929" s="94"/>
      <c r="M929" s="95"/>
      <c r="N929" s="95"/>
      <c r="O929" s="95"/>
      <c r="P929" s="95"/>
      <c r="Q929" s="95"/>
      <c r="R929" s="95"/>
      <c r="S929" s="95"/>
      <c r="T929" s="95"/>
      <c r="U929" s="95"/>
      <c r="V929" s="95"/>
      <c r="W929" s="95"/>
      <c r="X929" s="95"/>
      <c r="Y929" s="95"/>
      <c r="Z929" s="95"/>
    </row>
    <row r="930" ht="15.75" hidden="1" customHeight="1">
      <c r="A930" s="108">
        <f>A929+0.01</f>
        <v>7.79</v>
      </c>
      <c r="B930" s="104" t="s">
        <v>871</v>
      </c>
      <c r="C930" s="90" t="s">
        <v>556</v>
      </c>
      <c r="D930" s="91" t="s">
        <v>506</v>
      </c>
      <c r="E930" s="92" t="str">
        <f t="shared" si="2"/>
        <v>RO</v>
      </c>
      <c r="F930" s="93"/>
      <c r="G930" s="93"/>
      <c r="H930" s="91">
        <f t="shared" ref="H930:I930" si="862">+N($E930)*N(F930)</f>
        <v>0</v>
      </c>
      <c r="I930" s="91">
        <f t="shared" si="862"/>
        <v>0</v>
      </c>
      <c r="J930" s="91">
        <f t="shared" si="4"/>
        <v>0</v>
      </c>
      <c r="K930" s="93"/>
      <c r="L930" s="94"/>
      <c r="M930" s="95"/>
      <c r="N930" s="95"/>
      <c r="O930" s="95"/>
      <c r="P930" s="95"/>
      <c r="Q930" s="95"/>
      <c r="R930" s="95"/>
      <c r="S930" s="95"/>
      <c r="T930" s="95"/>
      <c r="U930" s="95"/>
      <c r="V930" s="95"/>
      <c r="W930" s="95"/>
      <c r="X930" s="95"/>
      <c r="Y930" s="95"/>
      <c r="Z930" s="95"/>
    </row>
    <row r="931" ht="15.75" hidden="1" customHeight="1">
      <c r="A931" s="90"/>
      <c r="B931" s="104"/>
      <c r="C931" s="90"/>
      <c r="D931" s="91"/>
      <c r="E931" s="92" t="str">
        <f t="shared" si="2"/>
        <v/>
      </c>
      <c r="F931" s="93"/>
      <c r="G931" s="93"/>
      <c r="H931" s="91">
        <f t="shared" ref="H931:I931" si="863">+N($E931)*N(F931)</f>
        <v>0</v>
      </c>
      <c r="I931" s="91">
        <f t="shared" si="863"/>
        <v>0</v>
      </c>
      <c r="J931" s="91">
        <f t="shared" si="4"/>
        <v>0</v>
      </c>
      <c r="K931" s="93"/>
      <c r="L931" s="94"/>
      <c r="M931" s="95"/>
      <c r="N931" s="95"/>
      <c r="O931" s="95"/>
      <c r="P931" s="95"/>
      <c r="Q931" s="95"/>
      <c r="R931" s="95"/>
      <c r="S931" s="95"/>
      <c r="T931" s="95"/>
      <c r="U931" s="95"/>
      <c r="V931" s="95"/>
      <c r="W931" s="95"/>
      <c r="X931" s="95"/>
      <c r="Y931" s="95"/>
      <c r="Z931" s="95"/>
    </row>
    <row r="932" ht="15.75" hidden="1" customHeight="1">
      <c r="A932" s="108">
        <f>A930+0.01</f>
        <v>7.8</v>
      </c>
      <c r="B932" s="104" t="s">
        <v>839</v>
      </c>
      <c r="C932" s="90" t="s">
        <v>720</v>
      </c>
      <c r="D932" s="91" t="s">
        <v>506</v>
      </c>
      <c r="E932" s="92" t="str">
        <f t="shared" si="2"/>
        <v>RO</v>
      </c>
      <c r="F932" s="93"/>
      <c r="G932" s="93"/>
      <c r="H932" s="91">
        <f t="shared" ref="H932:I932" si="864">+N($E932)*N(F932)</f>
        <v>0</v>
      </c>
      <c r="I932" s="91">
        <f t="shared" si="864"/>
        <v>0</v>
      </c>
      <c r="J932" s="91">
        <f t="shared" si="4"/>
        <v>0</v>
      </c>
      <c r="K932" s="93"/>
      <c r="L932" s="94"/>
      <c r="M932" s="95"/>
      <c r="N932" s="95"/>
      <c r="O932" s="95"/>
      <c r="P932" s="95"/>
      <c r="Q932" s="95"/>
      <c r="R932" s="95"/>
      <c r="S932" s="95"/>
      <c r="T932" s="95"/>
      <c r="U932" s="95"/>
      <c r="V932" s="95"/>
      <c r="W932" s="95"/>
      <c r="X932" s="95"/>
      <c r="Y932" s="95"/>
      <c r="Z932" s="95"/>
    </row>
    <row r="933" ht="15.75" hidden="1" customHeight="1">
      <c r="A933" s="108">
        <f>A932+0.01</f>
        <v>7.81</v>
      </c>
      <c r="B933" s="104" t="s">
        <v>872</v>
      </c>
      <c r="C933" s="90" t="s">
        <v>556</v>
      </c>
      <c r="D933" s="91" t="s">
        <v>506</v>
      </c>
      <c r="E933" s="92" t="str">
        <f t="shared" si="2"/>
        <v>RO</v>
      </c>
      <c r="F933" s="93"/>
      <c r="G933" s="93"/>
      <c r="H933" s="91">
        <f t="shared" ref="H933:I933" si="865">+N($E933)*N(F933)</f>
        <v>0</v>
      </c>
      <c r="I933" s="91">
        <f t="shared" si="865"/>
        <v>0</v>
      </c>
      <c r="J933" s="91">
        <f t="shared" si="4"/>
        <v>0</v>
      </c>
      <c r="K933" s="93"/>
      <c r="L933" s="94"/>
      <c r="M933" s="95"/>
      <c r="N933" s="95"/>
      <c r="O933" s="95"/>
      <c r="P933" s="95"/>
      <c r="Q933" s="95"/>
      <c r="R933" s="95"/>
      <c r="S933" s="95"/>
      <c r="T933" s="95"/>
      <c r="U933" s="95"/>
      <c r="V933" s="95"/>
      <c r="W933" s="95"/>
      <c r="X933" s="95"/>
      <c r="Y933" s="95"/>
      <c r="Z933" s="95"/>
    </row>
    <row r="934" ht="15.75" hidden="1" customHeight="1">
      <c r="A934" s="90"/>
      <c r="B934" s="102"/>
      <c r="C934" s="90"/>
      <c r="D934" s="91"/>
      <c r="E934" s="92" t="str">
        <f t="shared" si="2"/>
        <v/>
      </c>
      <c r="F934" s="93"/>
      <c r="G934" s="93"/>
      <c r="H934" s="91">
        <f t="shared" ref="H934:I934" si="866">+N($E934)*N(F934)</f>
        <v>0</v>
      </c>
      <c r="I934" s="91">
        <f t="shared" si="866"/>
        <v>0</v>
      </c>
      <c r="J934" s="91">
        <f t="shared" si="4"/>
        <v>0</v>
      </c>
      <c r="K934" s="93"/>
      <c r="L934" s="94"/>
      <c r="M934" s="95"/>
      <c r="N934" s="95"/>
      <c r="O934" s="95"/>
      <c r="P934" s="95"/>
      <c r="Q934" s="95"/>
      <c r="R934" s="95"/>
      <c r="S934" s="95"/>
      <c r="T934" s="95"/>
      <c r="U934" s="95"/>
      <c r="V934" s="95"/>
      <c r="W934" s="95"/>
      <c r="X934" s="95"/>
      <c r="Y934" s="95"/>
      <c r="Z934" s="95"/>
    </row>
    <row r="935" ht="15.75" hidden="1" customHeight="1">
      <c r="A935" s="103" t="s">
        <v>228</v>
      </c>
      <c r="B935" s="102" t="s">
        <v>873</v>
      </c>
      <c r="C935" s="90"/>
      <c r="D935" s="91"/>
      <c r="E935" s="92" t="str">
        <f t="shared" si="2"/>
        <v/>
      </c>
      <c r="F935" s="93"/>
      <c r="G935" s="93"/>
      <c r="H935" s="91">
        <f t="shared" ref="H935:I935" si="867">+N($E935)*N(F935)</f>
        <v>0</v>
      </c>
      <c r="I935" s="91">
        <f t="shared" si="867"/>
        <v>0</v>
      </c>
      <c r="J935" s="91">
        <f t="shared" si="4"/>
        <v>0</v>
      </c>
      <c r="K935" s="93"/>
      <c r="L935" s="94"/>
      <c r="M935" s="95"/>
      <c r="N935" s="95"/>
      <c r="O935" s="95"/>
      <c r="P935" s="95"/>
      <c r="Q935" s="95"/>
      <c r="R935" s="95"/>
      <c r="S935" s="95"/>
      <c r="T935" s="95"/>
      <c r="U935" s="95"/>
      <c r="V935" s="95"/>
      <c r="W935" s="95"/>
      <c r="X935" s="95"/>
      <c r="Y935" s="95"/>
      <c r="Z935" s="95"/>
    </row>
    <row r="936" ht="15.75" hidden="1" customHeight="1">
      <c r="A936" s="108">
        <f>A933+0.01</f>
        <v>7.82</v>
      </c>
      <c r="B936" s="102" t="s">
        <v>751</v>
      </c>
      <c r="C936" s="90" t="s">
        <v>720</v>
      </c>
      <c r="D936" s="91" t="s">
        <v>506</v>
      </c>
      <c r="E936" s="92" t="str">
        <f t="shared" si="2"/>
        <v>RO</v>
      </c>
      <c r="F936" s="93"/>
      <c r="G936" s="93"/>
      <c r="H936" s="91">
        <f t="shared" ref="H936:I936" si="868">+N($E936)*N(F936)</f>
        <v>0</v>
      </c>
      <c r="I936" s="91">
        <f t="shared" si="868"/>
        <v>0</v>
      </c>
      <c r="J936" s="91">
        <f t="shared" si="4"/>
        <v>0</v>
      </c>
      <c r="K936" s="93"/>
      <c r="L936" s="94"/>
      <c r="M936" s="95"/>
      <c r="N936" s="95"/>
      <c r="O936" s="95"/>
      <c r="P936" s="95"/>
      <c r="Q936" s="95"/>
      <c r="R936" s="95"/>
      <c r="S936" s="95"/>
      <c r="T936" s="95"/>
      <c r="U936" s="95"/>
      <c r="V936" s="95"/>
      <c r="W936" s="95"/>
      <c r="X936" s="95"/>
      <c r="Y936" s="95"/>
      <c r="Z936" s="95"/>
    </row>
    <row r="937" ht="15.75" hidden="1" customHeight="1">
      <c r="A937" s="90"/>
      <c r="B937" s="102"/>
      <c r="C937" s="90"/>
      <c r="D937" s="91"/>
      <c r="E937" s="92" t="str">
        <f t="shared" si="2"/>
        <v/>
      </c>
      <c r="F937" s="93"/>
      <c r="G937" s="93"/>
      <c r="H937" s="91">
        <f t="shared" ref="H937:I937" si="869">+N($E937)*N(F937)</f>
        <v>0</v>
      </c>
      <c r="I937" s="91">
        <f t="shared" si="869"/>
        <v>0</v>
      </c>
      <c r="J937" s="91">
        <f t="shared" si="4"/>
        <v>0</v>
      </c>
      <c r="K937" s="93"/>
      <c r="L937" s="94"/>
      <c r="M937" s="95"/>
      <c r="N937" s="95"/>
      <c r="O937" s="95"/>
      <c r="P937" s="95"/>
      <c r="Q937" s="95"/>
      <c r="R937" s="95"/>
      <c r="S937" s="95"/>
      <c r="T937" s="95"/>
      <c r="U937" s="95"/>
      <c r="V937" s="95"/>
      <c r="W937" s="95"/>
      <c r="X937" s="95"/>
      <c r="Y937" s="95"/>
      <c r="Z937" s="95"/>
    </row>
    <row r="938" ht="15.75" customHeight="1">
      <c r="A938" s="108">
        <f>A936+0.01</f>
        <v>7.83</v>
      </c>
      <c r="B938" s="102" t="s">
        <v>752</v>
      </c>
      <c r="C938" s="90" t="s">
        <v>720</v>
      </c>
      <c r="D938" s="91">
        <f>100+100</f>
        <v>200</v>
      </c>
      <c r="E938" s="92">
        <f t="shared" si="2"/>
        <v>200</v>
      </c>
      <c r="F938" s="105">
        <v>55.0</v>
      </c>
      <c r="G938" s="105">
        <v>19.0</v>
      </c>
      <c r="H938" s="91">
        <f t="shared" ref="H938:I938" si="870">+N($E938)*N(F938)</f>
        <v>11000</v>
      </c>
      <c r="I938" s="91">
        <f t="shared" si="870"/>
        <v>3800</v>
      </c>
      <c r="J938" s="91">
        <f t="shared" si="4"/>
        <v>14800</v>
      </c>
      <c r="K938" s="93"/>
      <c r="L938" s="106"/>
      <c r="M938" s="95"/>
      <c r="N938" s="95"/>
      <c r="O938" s="95"/>
      <c r="P938" s="95"/>
      <c r="Q938" s="95"/>
      <c r="R938" s="95"/>
      <c r="S938" s="95"/>
      <c r="T938" s="95"/>
      <c r="U938" s="95"/>
      <c r="V938" s="95"/>
      <c r="W938" s="95"/>
      <c r="X938" s="95"/>
      <c r="Y938" s="95"/>
      <c r="Z938" s="95"/>
    </row>
    <row r="939" ht="15.75" hidden="1" customHeight="1">
      <c r="A939" s="90"/>
      <c r="B939" s="102"/>
      <c r="C939" s="90"/>
      <c r="D939" s="91"/>
      <c r="E939" s="92" t="str">
        <f t="shared" si="2"/>
        <v/>
      </c>
      <c r="F939" s="93"/>
      <c r="G939" s="93"/>
      <c r="H939" s="91">
        <f t="shared" ref="H939:I939" si="871">+N($E939)*N(F939)</f>
        <v>0</v>
      </c>
      <c r="I939" s="91">
        <f t="shared" si="871"/>
        <v>0</v>
      </c>
      <c r="J939" s="91">
        <f t="shared" si="4"/>
        <v>0</v>
      </c>
      <c r="K939" s="93"/>
      <c r="L939" s="94"/>
      <c r="M939" s="95"/>
      <c r="N939" s="95"/>
      <c r="O939" s="95"/>
      <c r="P939" s="95"/>
      <c r="Q939" s="95"/>
      <c r="R939" s="95"/>
      <c r="S939" s="95"/>
      <c r="T939" s="95"/>
      <c r="U939" s="95"/>
      <c r="V939" s="95"/>
      <c r="W939" s="95"/>
      <c r="X939" s="95"/>
      <c r="Y939" s="95"/>
      <c r="Z939" s="95"/>
    </row>
    <row r="940" ht="15.75" hidden="1" customHeight="1">
      <c r="A940" s="108">
        <f>A938+0.01</f>
        <v>7.84</v>
      </c>
      <c r="B940" s="102" t="s">
        <v>753</v>
      </c>
      <c r="C940" s="90" t="s">
        <v>720</v>
      </c>
      <c r="D940" s="91" t="s">
        <v>506</v>
      </c>
      <c r="E940" s="92" t="str">
        <f t="shared" si="2"/>
        <v>RO</v>
      </c>
      <c r="F940" s="93"/>
      <c r="G940" s="93"/>
      <c r="H940" s="91">
        <f t="shared" ref="H940:I940" si="872">+N($E940)*N(F940)</f>
        <v>0</v>
      </c>
      <c r="I940" s="91">
        <f t="shared" si="872"/>
        <v>0</v>
      </c>
      <c r="J940" s="91">
        <f t="shared" si="4"/>
        <v>0</v>
      </c>
      <c r="K940" s="93"/>
      <c r="L940" s="94"/>
      <c r="M940" s="95"/>
      <c r="N940" s="95"/>
      <c r="O940" s="95"/>
      <c r="P940" s="95"/>
      <c r="Q940" s="95"/>
      <c r="R940" s="95"/>
      <c r="S940" s="95"/>
      <c r="T940" s="95"/>
      <c r="U940" s="95"/>
      <c r="V940" s="95"/>
      <c r="W940" s="95"/>
      <c r="X940" s="95"/>
      <c r="Y940" s="95"/>
      <c r="Z940" s="95"/>
    </row>
    <row r="941" ht="15.75" hidden="1" customHeight="1">
      <c r="A941" s="90"/>
      <c r="B941" s="102"/>
      <c r="C941" s="90"/>
      <c r="D941" s="91"/>
      <c r="E941" s="92" t="str">
        <f t="shared" si="2"/>
        <v/>
      </c>
      <c r="F941" s="93"/>
      <c r="G941" s="93"/>
      <c r="H941" s="91">
        <f t="shared" ref="H941:I941" si="873">+N($E941)*N(F941)</f>
        <v>0</v>
      </c>
      <c r="I941" s="91">
        <f t="shared" si="873"/>
        <v>0</v>
      </c>
      <c r="J941" s="91">
        <f t="shared" si="4"/>
        <v>0</v>
      </c>
      <c r="K941" s="93"/>
      <c r="L941" s="94"/>
      <c r="M941" s="95"/>
      <c r="N941" s="95"/>
      <c r="O941" s="95"/>
      <c r="P941" s="95"/>
      <c r="Q941" s="95"/>
      <c r="R941" s="95"/>
      <c r="S941" s="95"/>
      <c r="T941" s="95"/>
      <c r="U941" s="95"/>
      <c r="V941" s="95"/>
      <c r="W941" s="95"/>
      <c r="X941" s="95"/>
      <c r="Y941" s="95"/>
      <c r="Z941" s="95"/>
    </row>
    <row r="942" ht="15.75" hidden="1" customHeight="1">
      <c r="A942" s="103" t="s">
        <v>254</v>
      </c>
      <c r="B942" s="102" t="s">
        <v>874</v>
      </c>
      <c r="C942" s="90"/>
      <c r="D942" s="91"/>
      <c r="E942" s="92" t="str">
        <f t="shared" si="2"/>
        <v/>
      </c>
      <c r="F942" s="93"/>
      <c r="G942" s="93"/>
      <c r="H942" s="91">
        <f t="shared" ref="H942:I942" si="874">+N($E942)*N(F942)</f>
        <v>0</v>
      </c>
      <c r="I942" s="91">
        <f t="shared" si="874"/>
        <v>0</v>
      </c>
      <c r="J942" s="91">
        <f t="shared" si="4"/>
        <v>0</v>
      </c>
      <c r="K942" s="93"/>
      <c r="L942" s="94"/>
      <c r="M942" s="95"/>
      <c r="N942" s="95"/>
      <c r="O942" s="95"/>
      <c r="P942" s="95"/>
      <c r="Q942" s="95"/>
      <c r="R942" s="95"/>
      <c r="S942" s="95"/>
      <c r="T942" s="95"/>
      <c r="U942" s="95"/>
      <c r="V942" s="95"/>
      <c r="W942" s="95"/>
      <c r="X942" s="95"/>
      <c r="Y942" s="95"/>
      <c r="Z942" s="95"/>
    </row>
    <row r="943" ht="15.75" hidden="1" customHeight="1">
      <c r="A943" s="108">
        <f>A940+0.01</f>
        <v>7.85</v>
      </c>
      <c r="B943" s="102" t="s">
        <v>751</v>
      </c>
      <c r="C943" s="90" t="s">
        <v>720</v>
      </c>
      <c r="D943" s="91" t="s">
        <v>506</v>
      </c>
      <c r="E943" s="92" t="str">
        <f t="shared" si="2"/>
        <v>RO</v>
      </c>
      <c r="F943" s="93"/>
      <c r="G943" s="93"/>
      <c r="H943" s="91">
        <f t="shared" ref="H943:I943" si="875">+N($E943)*N(F943)</f>
        <v>0</v>
      </c>
      <c r="I943" s="91">
        <f t="shared" si="875"/>
        <v>0</v>
      </c>
      <c r="J943" s="91">
        <f t="shared" si="4"/>
        <v>0</v>
      </c>
      <c r="K943" s="93"/>
      <c r="L943" s="94"/>
      <c r="M943" s="95"/>
      <c r="N943" s="95"/>
      <c r="O943" s="95"/>
      <c r="P943" s="95"/>
      <c r="Q943" s="95"/>
      <c r="R943" s="95"/>
      <c r="S943" s="95"/>
      <c r="T943" s="95"/>
      <c r="U943" s="95"/>
      <c r="V943" s="95"/>
      <c r="W943" s="95"/>
      <c r="X943" s="95"/>
      <c r="Y943" s="95"/>
      <c r="Z943" s="95"/>
    </row>
    <row r="944" ht="15.75" hidden="1" customHeight="1">
      <c r="A944" s="90"/>
      <c r="B944" s="102"/>
      <c r="C944" s="90"/>
      <c r="D944" s="91"/>
      <c r="E944" s="92" t="str">
        <f t="shared" si="2"/>
        <v/>
      </c>
      <c r="F944" s="93"/>
      <c r="G944" s="93"/>
      <c r="H944" s="91">
        <f t="shared" ref="H944:I944" si="876">+N($E944)*N(F944)</f>
        <v>0</v>
      </c>
      <c r="I944" s="91">
        <f t="shared" si="876"/>
        <v>0</v>
      </c>
      <c r="J944" s="91">
        <f t="shared" si="4"/>
        <v>0</v>
      </c>
      <c r="K944" s="93"/>
      <c r="L944" s="94"/>
      <c r="M944" s="95"/>
      <c r="N944" s="95"/>
      <c r="O944" s="95"/>
      <c r="P944" s="95"/>
      <c r="Q944" s="95"/>
      <c r="R944" s="95"/>
      <c r="S944" s="95"/>
      <c r="T944" s="95"/>
      <c r="U944" s="95"/>
      <c r="V944" s="95"/>
      <c r="W944" s="95"/>
      <c r="X944" s="95"/>
      <c r="Y944" s="95"/>
      <c r="Z944" s="95"/>
    </row>
    <row r="945" ht="15.75" hidden="1" customHeight="1">
      <c r="A945" s="108">
        <f>A943+0.01</f>
        <v>7.86</v>
      </c>
      <c r="B945" s="102" t="s">
        <v>752</v>
      </c>
      <c r="C945" s="90" t="s">
        <v>720</v>
      </c>
      <c r="D945" s="91" t="s">
        <v>506</v>
      </c>
      <c r="E945" s="92" t="str">
        <f t="shared" si="2"/>
        <v>RO</v>
      </c>
      <c r="F945" s="93"/>
      <c r="G945" s="93"/>
      <c r="H945" s="91">
        <f t="shared" ref="H945:I945" si="877">+N($E945)*N(F945)</f>
        <v>0</v>
      </c>
      <c r="I945" s="91">
        <f t="shared" si="877"/>
        <v>0</v>
      </c>
      <c r="J945" s="91">
        <f t="shared" si="4"/>
        <v>0</v>
      </c>
      <c r="K945" s="93"/>
      <c r="L945" s="94"/>
      <c r="M945" s="95"/>
      <c r="N945" s="95"/>
      <c r="O945" s="95"/>
      <c r="P945" s="95"/>
      <c r="Q945" s="95"/>
      <c r="R945" s="95"/>
      <c r="S945" s="95"/>
      <c r="T945" s="95"/>
      <c r="U945" s="95"/>
      <c r="V945" s="95"/>
      <c r="W945" s="95"/>
      <c r="X945" s="95"/>
      <c r="Y945" s="95"/>
      <c r="Z945" s="95"/>
    </row>
    <row r="946" ht="15.75" hidden="1" customHeight="1">
      <c r="A946" s="90"/>
      <c r="B946" s="102"/>
      <c r="C946" s="90"/>
      <c r="D946" s="91"/>
      <c r="E946" s="92" t="str">
        <f t="shared" si="2"/>
        <v/>
      </c>
      <c r="F946" s="93"/>
      <c r="G946" s="93"/>
      <c r="H946" s="91">
        <f t="shared" ref="H946:I946" si="878">+N($E946)*N(F946)</f>
        <v>0</v>
      </c>
      <c r="I946" s="91">
        <f t="shared" si="878"/>
        <v>0</v>
      </c>
      <c r="J946" s="91">
        <f t="shared" si="4"/>
        <v>0</v>
      </c>
      <c r="K946" s="93"/>
      <c r="L946" s="94"/>
      <c r="M946" s="95"/>
      <c r="N946" s="95"/>
      <c r="O946" s="95"/>
      <c r="P946" s="95"/>
      <c r="Q946" s="95"/>
      <c r="R946" s="95"/>
      <c r="S946" s="95"/>
      <c r="T946" s="95"/>
      <c r="U946" s="95"/>
      <c r="V946" s="95"/>
      <c r="W946" s="95"/>
      <c r="X946" s="95"/>
      <c r="Y946" s="95"/>
      <c r="Z946" s="95"/>
    </row>
    <row r="947" ht="15.75" hidden="1" customHeight="1">
      <c r="A947" s="108">
        <f>A945+0.01</f>
        <v>7.87</v>
      </c>
      <c r="B947" s="102" t="s">
        <v>753</v>
      </c>
      <c r="C947" s="90" t="s">
        <v>720</v>
      </c>
      <c r="D947" s="91" t="s">
        <v>506</v>
      </c>
      <c r="E947" s="92" t="str">
        <f t="shared" si="2"/>
        <v>RO</v>
      </c>
      <c r="F947" s="93"/>
      <c r="G947" s="93"/>
      <c r="H947" s="91">
        <f t="shared" ref="H947:I947" si="879">+N($E947)*N(F947)</f>
        <v>0</v>
      </c>
      <c r="I947" s="91">
        <f t="shared" si="879"/>
        <v>0</v>
      </c>
      <c r="J947" s="91">
        <f t="shared" si="4"/>
        <v>0</v>
      </c>
      <c r="K947" s="93"/>
      <c r="L947" s="94"/>
      <c r="M947" s="95"/>
      <c r="N947" s="95"/>
      <c r="O947" s="95"/>
      <c r="P947" s="95"/>
      <c r="Q947" s="95"/>
      <c r="R947" s="95"/>
      <c r="S947" s="95"/>
      <c r="T947" s="95"/>
      <c r="U947" s="95"/>
      <c r="V947" s="95"/>
      <c r="W947" s="95"/>
      <c r="X947" s="95"/>
      <c r="Y947" s="95"/>
      <c r="Z947" s="95"/>
    </row>
    <row r="948" ht="15.75" hidden="1" customHeight="1">
      <c r="A948" s="90"/>
      <c r="B948" s="102"/>
      <c r="C948" s="90"/>
      <c r="D948" s="91"/>
      <c r="E948" s="92" t="str">
        <f t="shared" si="2"/>
        <v/>
      </c>
      <c r="F948" s="93"/>
      <c r="G948" s="93"/>
      <c r="H948" s="91">
        <f t="shared" ref="H948:I948" si="880">+N($E948)*N(F948)</f>
        <v>0</v>
      </c>
      <c r="I948" s="91">
        <f t="shared" si="880"/>
        <v>0</v>
      </c>
      <c r="J948" s="91">
        <f t="shared" si="4"/>
        <v>0</v>
      </c>
      <c r="K948" s="93"/>
      <c r="L948" s="94"/>
      <c r="M948" s="95"/>
      <c r="N948" s="95"/>
      <c r="O948" s="95"/>
      <c r="P948" s="95"/>
      <c r="Q948" s="95"/>
      <c r="R948" s="95"/>
      <c r="S948" s="95"/>
      <c r="T948" s="95"/>
      <c r="U948" s="95"/>
      <c r="V948" s="95"/>
      <c r="W948" s="95"/>
      <c r="X948" s="95"/>
      <c r="Y948" s="95"/>
      <c r="Z948" s="95"/>
    </row>
    <row r="949" ht="15.75" hidden="1" customHeight="1">
      <c r="A949" s="103" t="s">
        <v>228</v>
      </c>
      <c r="B949" s="102" t="s">
        <v>875</v>
      </c>
      <c r="C949" s="90"/>
      <c r="D949" s="91"/>
      <c r="E949" s="92" t="str">
        <f t="shared" si="2"/>
        <v/>
      </c>
      <c r="F949" s="93"/>
      <c r="G949" s="93"/>
      <c r="H949" s="91">
        <f t="shared" ref="H949:I949" si="881">+N($E949)*N(F949)</f>
        <v>0</v>
      </c>
      <c r="I949" s="91">
        <f t="shared" si="881"/>
        <v>0</v>
      </c>
      <c r="J949" s="91">
        <f t="shared" si="4"/>
        <v>0</v>
      </c>
      <c r="K949" s="93"/>
      <c r="L949" s="94"/>
      <c r="M949" s="95"/>
      <c r="N949" s="95"/>
      <c r="O949" s="95"/>
      <c r="P949" s="95"/>
      <c r="Q949" s="95"/>
      <c r="R949" s="95"/>
      <c r="S949" s="95"/>
      <c r="T949" s="95"/>
      <c r="U949" s="95"/>
      <c r="V949" s="95"/>
      <c r="W949" s="95"/>
      <c r="X949" s="95"/>
      <c r="Y949" s="95"/>
      <c r="Z949" s="95"/>
    </row>
    <row r="950" ht="15.75" hidden="1" customHeight="1">
      <c r="A950" s="108">
        <f>A947+0.01</f>
        <v>7.88</v>
      </c>
      <c r="B950" s="102" t="s">
        <v>751</v>
      </c>
      <c r="C950" s="90" t="s">
        <v>720</v>
      </c>
      <c r="D950" s="91" t="s">
        <v>506</v>
      </c>
      <c r="E950" s="92" t="str">
        <f t="shared" si="2"/>
        <v>RO</v>
      </c>
      <c r="F950" s="93"/>
      <c r="G950" s="93"/>
      <c r="H950" s="91">
        <f t="shared" ref="H950:I950" si="882">+N($E950)*N(F950)</f>
        <v>0</v>
      </c>
      <c r="I950" s="91">
        <f t="shared" si="882"/>
        <v>0</v>
      </c>
      <c r="J950" s="91">
        <f t="shared" si="4"/>
        <v>0</v>
      </c>
      <c r="K950" s="93"/>
      <c r="L950" s="94"/>
      <c r="M950" s="95"/>
      <c r="N950" s="95"/>
      <c r="O950" s="95"/>
      <c r="P950" s="95"/>
      <c r="Q950" s="95"/>
      <c r="R950" s="95"/>
      <c r="S950" s="95"/>
      <c r="T950" s="95"/>
      <c r="U950" s="95"/>
      <c r="V950" s="95"/>
      <c r="W950" s="95"/>
      <c r="X950" s="95"/>
      <c r="Y950" s="95"/>
      <c r="Z950" s="95"/>
    </row>
    <row r="951" ht="15.75" hidden="1" customHeight="1">
      <c r="A951" s="90"/>
      <c r="B951" s="102"/>
      <c r="C951" s="90"/>
      <c r="D951" s="91"/>
      <c r="E951" s="92" t="str">
        <f t="shared" si="2"/>
        <v/>
      </c>
      <c r="F951" s="93"/>
      <c r="G951" s="93"/>
      <c r="H951" s="91">
        <f t="shared" ref="H951:I951" si="883">+N($E951)*N(F951)</f>
        <v>0</v>
      </c>
      <c r="I951" s="91">
        <f t="shared" si="883"/>
        <v>0</v>
      </c>
      <c r="J951" s="91">
        <f t="shared" si="4"/>
        <v>0</v>
      </c>
      <c r="K951" s="93"/>
      <c r="L951" s="94"/>
      <c r="M951" s="95"/>
      <c r="N951" s="95"/>
      <c r="O951" s="95"/>
      <c r="P951" s="95"/>
      <c r="Q951" s="95"/>
      <c r="R951" s="95"/>
      <c r="S951" s="95"/>
      <c r="T951" s="95"/>
      <c r="U951" s="95"/>
      <c r="V951" s="95"/>
      <c r="W951" s="95"/>
      <c r="X951" s="95"/>
      <c r="Y951" s="95"/>
      <c r="Z951" s="95"/>
    </row>
    <row r="952" ht="15.75" hidden="1" customHeight="1">
      <c r="A952" s="108">
        <f>A950+0.01</f>
        <v>7.89</v>
      </c>
      <c r="B952" s="102" t="s">
        <v>752</v>
      </c>
      <c r="C952" s="90" t="s">
        <v>720</v>
      </c>
      <c r="D952" s="91" t="s">
        <v>506</v>
      </c>
      <c r="E952" s="92" t="str">
        <f t="shared" si="2"/>
        <v>RO</v>
      </c>
      <c r="F952" s="93"/>
      <c r="G952" s="93"/>
      <c r="H952" s="91">
        <f t="shared" ref="H952:I952" si="884">+N($E952)*N(F952)</f>
        <v>0</v>
      </c>
      <c r="I952" s="91">
        <f t="shared" si="884"/>
        <v>0</v>
      </c>
      <c r="J952" s="91">
        <f t="shared" si="4"/>
        <v>0</v>
      </c>
      <c r="K952" s="93"/>
      <c r="L952" s="94"/>
      <c r="M952" s="95"/>
      <c r="N952" s="95"/>
      <c r="O952" s="95"/>
      <c r="P952" s="95"/>
      <c r="Q952" s="95"/>
      <c r="R952" s="95"/>
      <c r="S952" s="95"/>
      <c r="T952" s="95"/>
      <c r="U952" s="95"/>
      <c r="V952" s="95"/>
      <c r="W952" s="95"/>
      <c r="X952" s="95"/>
      <c r="Y952" s="95"/>
      <c r="Z952" s="95"/>
    </row>
    <row r="953" ht="15.75" hidden="1" customHeight="1">
      <c r="A953" s="90"/>
      <c r="B953" s="102"/>
      <c r="C953" s="90"/>
      <c r="D953" s="91"/>
      <c r="E953" s="92" t="str">
        <f t="shared" si="2"/>
        <v/>
      </c>
      <c r="F953" s="93"/>
      <c r="G953" s="93"/>
      <c r="H953" s="91">
        <f t="shared" ref="H953:I953" si="885">+N($E953)*N(F953)</f>
        <v>0</v>
      </c>
      <c r="I953" s="91">
        <f t="shared" si="885"/>
        <v>0</v>
      </c>
      <c r="J953" s="91">
        <f t="shared" si="4"/>
        <v>0</v>
      </c>
      <c r="K953" s="93"/>
      <c r="L953" s="94"/>
      <c r="M953" s="95"/>
      <c r="N953" s="95"/>
      <c r="O953" s="95"/>
      <c r="P953" s="95"/>
      <c r="Q953" s="95"/>
      <c r="R953" s="95"/>
      <c r="S953" s="95"/>
      <c r="T953" s="95"/>
      <c r="U953" s="95"/>
      <c r="V953" s="95"/>
      <c r="W953" s="95"/>
      <c r="X953" s="95"/>
      <c r="Y953" s="95"/>
      <c r="Z953" s="95"/>
    </row>
    <row r="954" ht="15.75" hidden="1" customHeight="1">
      <c r="A954" s="108">
        <f>A952+0.01</f>
        <v>7.9</v>
      </c>
      <c r="B954" s="102" t="s">
        <v>753</v>
      </c>
      <c r="C954" s="90" t="s">
        <v>720</v>
      </c>
      <c r="D954" s="91" t="s">
        <v>506</v>
      </c>
      <c r="E954" s="92" t="str">
        <f t="shared" si="2"/>
        <v>RO</v>
      </c>
      <c r="F954" s="93"/>
      <c r="G954" s="93"/>
      <c r="H954" s="91">
        <f t="shared" ref="H954:I954" si="886">+N($E954)*N(F954)</f>
        <v>0</v>
      </c>
      <c r="I954" s="91">
        <f t="shared" si="886"/>
        <v>0</v>
      </c>
      <c r="J954" s="91">
        <f t="shared" si="4"/>
        <v>0</v>
      </c>
      <c r="K954" s="93"/>
      <c r="L954" s="94"/>
      <c r="M954" s="95"/>
      <c r="N954" s="95"/>
      <c r="O954" s="95"/>
      <c r="P954" s="95"/>
      <c r="Q954" s="95"/>
      <c r="R954" s="95"/>
      <c r="S954" s="95"/>
      <c r="T954" s="95"/>
      <c r="U954" s="95"/>
      <c r="V954" s="95"/>
      <c r="W954" s="95"/>
      <c r="X954" s="95"/>
      <c r="Y954" s="95"/>
      <c r="Z954" s="95"/>
    </row>
    <row r="955" ht="15.75" hidden="1" customHeight="1">
      <c r="A955" s="90"/>
      <c r="B955" s="102"/>
      <c r="C955" s="90"/>
      <c r="D955" s="91"/>
      <c r="E955" s="92" t="str">
        <f t="shared" si="2"/>
        <v/>
      </c>
      <c r="F955" s="93"/>
      <c r="G955" s="93"/>
      <c r="H955" s="91">
        <f t="shared" ref="H955:I955" si="887">+N($E955)*N(F955)</f>
        <v>0</v>
      </c>
      <c r="I955" s="91">
        <f t="shared" si="887"/>
        <v>0</v>
      </c>
      <c r="J955" s="91">
        <f t="shared" si="4"/>
        <v>0</v>
      </c>
      <c r="K955" s="93"/>
      <c r="L955" s="94"/>
      <c r="M955" s="95"/>
      <c r="N955" s="95"/>
      <c r="O955" s="95"/>
      <c r="P955" s="95"/>
      <c r="Q955" s="95"/>
      <c r="R955" s="95"/>
      <c r="S955" s="95"/>
      <c r="T955" s="95"/>
      <c r="U955" s="95"/>
      <c r="V955" s="95"/>
      <c r="W955" s="95"/>
      <c r="X955" s="95"/>
      <c r="Y955" s="95"/>
      <c r="Z955" s="95"/>
    </row>
    <row r="956" ht="15.75" hidden="1" customHeight="1">
      <c r="A956" s="103" t="s">
        <v>254</v>
      </c>
      <c r="B956" s="102" t="s">
        <v>876</v>
      </c>
      <c r="C956" s="90"/>
      <c r="D956" s="91"/>
      <c r="E956" s="92" t="str">
        <f t="shared" si="2"/>
        <v/>
      </c>
      <c r="F956" s="93"/>
      <c r="G956" s="93"/>
      <c r="H956" s="91">
        <f t="shared" ref="H956:I956" si="888">+N($E956)*N(F956)</f>
        <v>0</v>
      </c>
      <c r="I956" s="91">
        <f t="shared" si="888"/>
        <v>0</v>
      </c>
      <c r="J956" s="91">
        <f t="shared" si="4"/>
        <v>0</v>
      </c>
      <c r="K956" s="93"/>
      <c r="L956" s="94"/>
      <c r="M956" s="95"/>
      <c r="N956" s="95"/>
      <c r="O956" s="95"/>
      <c r="P956" s="95"/>
      <c r="Q956" s="95"/>
      <c r="R956" s="95"/>
      <c r="S956" s="95"/>
      <c r="T956" s="95"/>
      <c r="U956" s="95"/>
      <c r="V956" s="95"/>
      <c r="W956" s="95"/>
      <c r="X956" s="95"/>
      <c r="Y956" s="95"/>
      <c r="Z956" s="95"/>
    </row>
    <row r="957" ht="15.75" hidden="1" customHeight="1">
      <c r="A957" s="108">
        <f>A954+0.01</f>
        <v>7.91</v>
      </c>
      <c r="B957" s="102" t="s">
        <v>751</v>
      </c>
      <c r="C957" s="90" t="s">
        <v>720</v>
      </c>
      <c r="D957" s="91" t="s">
        <v>506</v>
      </c>
      <c r="E957" s="92" t="str">
        <f t="shared" si="2"/>
        <v>RO</v>
      </c>
      <c r="F957" s="93"/>
      <c r="G957" s="93"/>
      <c r="H957" s="91">
        <f t="shared" ref="H957:I957" si="889">+N($E957)*N(F957)</f>
        <v>0</v>
      </c>
      <c r="I957" s="91">
        <f t="shared" si="889"/>
        <v>0</v>
      </c>
      <c r="J957" s="91">
        <f t="shared" si="4"/>
        <v>0</v>
      </c>
      <c r="K957" s="93"/>
      <c r="L957" s="94"/>
      <c r="M957" s="95"/>
      <c r="N957" s="95"/>
      <c r="O957" s="95"/>
      <c r="P957" s="95"/>
      <c r="Q957" s="95"/>
      <c r="R957" s="95"/>
      <c r="S957" s="95"/>
      <c r="T957" s="95"/>
      <c r="U957" s="95"/>
      <c r="V957" s="95"/>
      <c r="W957" s="95"/>
      <c r="X957" s="95"/>
      <c r="Y957" s="95"/>
      <c r="Z957" s="95"/>
    </row>
    <row r="958" ht="15.75" hidden="1" customHeight="1">
      <c r="A958" s="90"/>
      <c r="B958" s="102"/>
      <c r="C958" s="90"/>
      <c r="D958" s="91"/>
      <c r="E958" s="92" t="str">
        <f t="shared" si="2"/>
        <v/>
      </c>
      <c r="F958" s="93"/>
      <c r="G958" s="93"/>
      <c r="H958" s="91">
        <f t="shared" ref="H958:I958" si="890">+N($E958)*N(F958)</f>
        <v>0</v>
      </c>
      <c r="I958" s="91">
        <f t="shared" si="890"/>
        <v>0</v>
      </c>
      <c r="J958" s="91">
        <f t="shared" si="4"/>
        <v>0</v>
      </c>
      <c r="K958" s="93"/>
      <c r="L958" s="94"/>
      <c r="M958" s="95"/>
      <c r="N958" s="95"/>
      <c r="O958" s="95"/>
      <c r="P958" s="95"/>
      <c r="Q958" s="95"/>
      <c r="R958" s="95"/>
      <c r="S958" s="95"/>
      <c r="T958" s="95"/>
      <c r="U958" s="95"/>
      <c r="V958" s="95"/>
      <c r="W958" s="95"/>
      <c r="X958" s="95"/>
      <c r="Y958" s="95"/>
      <c r="Z958" s="95"/>
    </row>
    <row r="959" ht="15.75" hidden="1" customHeight="1">
      <c r="A959" s="108">
        <f>A957+0.01</f>
        <v>7.92</v>
      </c>
      <c r="B959" s="102" t="s">
        <v>752</v>
      </c>
      <c r="C959" s="90" t="s">
        <v>720</v>
      </c>
      <c r="D959" s="91" t="s">
        <v>506</v>
      </c>
      <c r="E959" s="92" t="str">
        <f t="shared" si="2"/>
        <v>RO</v>
      </c>
      <c r="F959" s="93"/>
      <c r="G959" s="93"/>
      <c r="H959" s="91">
        <f t="shared" ref="H959:I959" si="891">+N($E959)*N(F959)</f>
        <v>0</v>
      </c>
      <c r="I959" s="91">
        <f t="shared" si="891"/>
        <v>0</v>
      </c>
      <c r="J959" s="91">
        <f t="shared" si="4"/>
        <v>0</v>
      </c>
      <c r="K959" s="93"/>
      <c r="L959" s="94"/>
      <c r="M959" s="95"/>
      <c r="N959" s="95"/>
      <c r="O959" s="95"/>
      <c r="P959" s="95"/>
      <c r="Q959" s="95"/>
      <c r="R959" s="95"/>
      <c r="S959" s="95"/>
      <c r="T959" s="95"/>
      <c r="U959" s="95"/>
      <c r="V959" s="95"/>
      <c r="W959" s="95"/>
      <c r="X959" s="95"/>
      <c r="Y959" s="95"/>
      <c r="Z959" s="95"/>
    </row>
    <row r="960" ht="15.75" hidden="1" customHeight="1">
      <c r="A960" s="90"/>
      <c r="B960" s="102"/>
      <c r="C960" s="90"/>
      <c r="D960" s="91"/>
      <c r="E960" s="92" t="str">
        <f t="shared" si="2"/>
        <v/>
      </c>
      <c r="F960" s="93"/>
      <c r="G960" s="93"/>
      <c r="H960" s="91">
        <f t="shared" ref="H960:I960" si="892">+N($E960)*N(F960)</f>
        <v>0</v>
      </c>
      <c r="I960" s="91">
        <f t="shared" si="892"/>
        <v>0</v>
      </c>
      <c r="J960" s="91">
        <f t="shared" si="4"/>
        <v>0</v>
      </c>
      <c r="K960" s="93"/>
      <c r="L960" s="94"/>
      <c r="M960" s="95"/>
      <c r="N960" s="95"/>
      <c r="O960" s="95"/>
      <c r="P960" s="95"/>
      <c r="Q960" s="95"/>
      <c r="R960" s="95"/>
      <c r="S960" s="95"/>
      <c r="T960" s="95"/>
      <c r="U960" s="95"/>
      <c r="V960" s="95"/>
      <c r="W960" s="95"/>
      <c r="X960" s="95"/>
      <c r="Y960" s="95"/>
      <c r="Z960" s="95"/>
    </row>
    <row r="961" ht="15.75" hidden="1" customHeight="1">
      <c r="A961" s="108">
        <f>A959+0.01</f>
        <v>7.93</v>
      </c>
      <c r="B961" s="102" t="s">
        <v>753</v>
      </c>
      <c r="C961" s="90" t="s">
        <v>720</v>
      </c>
      <c r="D961" s="91" t="s">
        <v>506</v>
      </c>
      <c r="E961" s="92" t="str">
        <f t="shared" si="2"/>
        <v>RO</v>
      </c>
      <c r="F961" s="93"/>
      <c r="G961" s="93"/>
      <c r="H961" s="91">
        <f t="shared" ref="H961:I961" si="893">+N($E961)*N(F961)</f>
        <v>0</v>
      </c>
      <c r="I961" s="91">
        <f t="shared" si="893"/>
        <v>0</v>
      </c>
      <c r="J961" s="91">
        <f t="shared" si="4"/>
        <v>0</v>
      </c>
      <c r="K961" s="93"/>
      <c r="L961" s="94"/>
      <c r="M961" s="95"/>
      <c r="N961" s="95"/>
      <c r="O961" s="95"/>
      <c r="P961" s="95"/>
      <c r="Q961" s="95"/>
      <c r="R961" s="95"/>
      <c r="S961" s="95"/>
      <c r="T961" s="95"/>
      <c r="U961" s="95"/>
      <c r="V961" s="95"/>
      <c r="W961" s="95"/>
      <c r="X961" s="95"/>
      <c r="Y961" s="95"/>
      <c r="Z961" s="95"/>
    </row>
    <row r="962" ht="15.75" hidden="1" customHeight="1">
      <c r="A962" s="90"/>
      <c r="B962" s="102"/>
      <c r="C962" s="90"/>
      <c r="D962" s="91"/>
      <c r="E962" s="92" t="str">
        <f t="shared" si="2"/>
        <v/>
      </c>
      <c r="F962" s="93"/>
      <c r="G962" s="93"/>
      <c r="H962" s="91">
        <f t="shared" ref="H962:I962" si="894">+N($E962)*N(F962)</f>
        <v>0</v>
      </c>
      <c r="I962" s="91">
        <f t="shared" si="894"/>
        <v>0</v>
      </c>
      <c r="J962" s="91">
        <f t="shared" si="4"/>
        <v>0</v>
      </c>
      <c r="K962" s="93"/>
      <c r="L962" s="94"/>
      <c r="M962" s="95"/>
      <c r="N962" s="95"/>
      <c r="O962" s="95"/>
      <c r="P962" s="95"/>
      <c r="Q962" s="95"/>
      <c r="R962" s="95"/>
      <c r="S962" s="95"/>
      <c r="T962" s="95"/>
      <c r="U962" s="95"/>
      <c r="V962" s="95"/>
      <c r="W962" s="95"/>
      <c r="X962" s="95"/>
      <c r="Y962" s="95"/>
      <c r="Z962" s="95"/>
    </row>
    <row r="963" ht="15.75" hidden="1" customHeight="1">
      <c r="A963" s="103" t="s">
        <v>228</v>
      </c>
      <c r="B963" s="102" t="s">
        <v>877</v>
      </c>
      <c r="C963" s="90"/>
      <c r="D963" s="91"/>
      <c r="E963" s="92" t="str">
        <f t="shared" si="2"/>
        <v/>
      </c>
      <c r="F963" s="93"/>
      <c r="G963" s="93"/>
      <c r="H963" s="91">
        <f t="shared" ref="H963:I963" si="895">+N($E963)*N(F963)</f>
        <v>0</v>
      </c>
      <c r="I963" s="91">
        <f t="shared" si="895"/>
        <v>0</v>
      </c>
      <c r="J963" s="91">
        <f t="shared" si="4"/>
        <v>0</v>
      </c>
      <c r="K963" s="93"/>
      <c r="L963" s="94"/>
      <c r="M963" s="95"/>
      <c r="N963" s="95"/>
      <c r="O963" s="95"/>
      <c r="P963" s="95"/>
      <c r="Q963" s="95"/>
      <c r="R963" s="95"/>
      <c r="S963" s="95"/>
      <c r="T963" s="95"/>
      <c r="U963" s="95"/>
      <c r="V963" s="95"/>
      <c r="W963" s="95"/>
      <c r="X963" s="95"/>
      <c r="Y963" s="95"/>
      <c r="Z963" s="95"/>
    </row>
    <row r="964" ht="15.75" customHeight="1">
      <c r="A964" s="108">
        <f>A961+0.01</f>
        <v>7.94</v>
      </c>
      <c r="B964" s="102" t="s">
        <v>751</v>
      </c>
      <c r="C964" s="90" t="s">
        <v>720</v>
      </c>
      <c r="D964" s="91">
        <v>100.0</v>
      </c>
      <c r="E964" s="92">
        <f t="shared" si="2"/>
        <v>100</v>
      </c>
      <c r="F964" s="105">
        <v>143.0</v>
      </c>
      <c r="G964" s="105">
        <v>24.0</v>
      </c>
      <c r="H964" s="91">
        <f t="shared" ref="H964:I964" si="896">+N($E964)*N(F964)</f>
        <v>14300</v>
      </c>
      <c r="I964" s="91">
        <f t="shared" si="896"/>
        <v>2400</v>
      </c>
      <c r="J964" s="91">
        <f t="shared" si="4"/>
        <v>16700</v>
      </c>
      <c r="K964" s="93"/>
      <c r="L964" s="106"/>
      <c r="M964" s="95"/>
      <c r="N964" s="95"/>
      <c r="O964" s="95"/>
      <c r="P964" s="95"/>
      <c r="Q964" s="95"/>
      <c r="R964" s="95"/>
      <c r="S964" s="95"/>
      <c r="T964" s="95"/>
      <c r="U964" s="95"/>
      <c r="V964" s="95"/>
      <c r="W964" s="95"/>
      <c r="X964" s="95"/>
      <c r="Y964" s="95"/>
      <c r="Z964" s="95"/>
    </row>
    <row r="965" ht="15.75" hidden="1" customHeight="1">
      <c r="A965" s="90"/>
      <c r="B965" s="102"/>
      <c r="C965" s="90"/>
      <c r="D965" s="91"/>
      <c r="E965" s="92" t="str">
        <f t="shared" si="2"/>
        <v/>
      </c>
      <c r="F965" s="93"/>
      <c r="G965" s="93"/>
      <c r="H965" s="91">
        <f t="shared" ref="H965:I965" si="897">+N($E965)*N(F965)</f>
        <v>0</v>
      </c>
      <c r="I965" s="91">
        <f t="shared" si="897"/>
        <v>0</v>
      </c>
      <c r="J965" s="91">
        <f t="shared" si="4"/>
        <v>0</v>
      </c>
      <c r="K965" s="93"/>
      <c r="L965" s="94"/>
      <c r="M965" s="95"/>
      <c r="N965" s="95"/>
      <c r="O965" s="95"/>
      <c r="P965" s="95"/>
      <c r="Q965" s="95"/>
      <c r="R965" s="95"/>
      <c r="S965" s="95"/>
      <c r="T965" s="95"/>
      <c r="U965" s="95"/>
      <c r="V965" s="95"/>
      <c r="W965" s="95"/>
      <c r="X965" s="95"/>
      <c r="Y965" s="95"/>
      <c r="Z965" s="95"/>
    </row>
    <row r="966" ht="15.75" customHeight="1">
      <c r="A966" s="108">
        <f>A964+0.01</f>
        <v>7.95</v>
      </c>
      <c r="B966" s="102" t="s">
        <v>752</v>
      </c>
      <c r="C966" s="90" t="s">
        <v>720</v>
      </c>
      <c r="D966" s="91">
        <v>250.0</v>
      </c>
      <c r="E966" s="92">
        <f t="shared" si="2"/>
        <v>250</v>
      </c>
      <c r="F966" s="105">
        <v>112.0</v>
      </c>
      <c r="G966" s="105">
        <v>24.0</v>
      </c>
      <c r="H966" s="91">
        <f t="shared" ref="H966:I966" si="898">+N($E966)*N(F966)</f>
        <v>28000</v>
      </c>
      <c r="I966" s="91">
        <f t="shared" si="898"/>
        <v>6000</v>
      </c>
      <c r="J966" s="91">
        <f t="shared" si="4"/>
        <v>34000</v>
      </c>
      <c r="K966" s="93"/>
      <c r="L966" s="106"/>
      <c r="M966" s="95"/>
      <c r="N966" s="95"/>
      <c r="O966" s="95"/>
      <c r="P966" s="95"/>
      <c r="Q966" s="95"/>
      <c r="R966" s="95"/>
      <c r="S966" s="95"/>
      <c r="T966" s="95"/>
      <c r="U966" s="95"/>
      <c r="V966" s="95"/>
      <c r="W966" s="95"/>
      <c r="X966" s="95"/>
      <c r="Y966" s="95"/>
      <c r="Z966" s="95"/>
    </row>
    <row r="967" ht="15.75" hidden="1" customHeight="1">
      <c r="A967" s="90"/>
      <c r="B967" s="102"/>
      <c r="C967" s="90"/>
      <c r="D967" s="91"/>
      <c r="E967" s="92" t="str">
        <f t="shared" si="2"/>
        <v/>
      </c>
      <c r="F967" s="93"/>
      <c r="G967" s="93"/>
      <c r="H967" s="91">
        <f t="shared" ref="H967:I967" si="899">+N($E967)*N(F967)</f>
        <v>0</v>
      </c>
      <c r="I967" s="91">
        <f t="shared" si="899"/>
        <v>0</v>
      </c>
      <c r="J967" s="91">
        <f t="shared" si="4"/>
        <v>0</v>
      </c>
      <c r="K967" s="93"/>
      <c r="L967" s="94"/>
      <c r="M967" s="95"/>
      <c r="N967" s="95"/>
      <c r="O967" s="95"/>
      <c r="P967" s="95"/>
      <c r="Q967" s="95"/>
      <c r="R967" s="95"/>
      <c r="S967" s="95"/>
      <c r="T967" s="95"/>
      <c r="U967" s="95"/>
      <c r="V967" s="95"/>
      <c r="W967" s="95"/>
      <c r="X967" s="95"/>
      <c r="Y967" s="95"/>
      <c r="Z967" s="95"/>
    </row>
    <row r="968" ht="15.75" hidden="1" customHeight="1">
      <c r="A968" s="108">
        <f>A966+0.01</f>
        <v>7.96</v>
      </c>
      <c r="B968" s="102" t="s">
        <v>753</v>
      </c>
      <c r="C968" s="90" t="s">
        <v>720</v>
      </c>
      <c r="D968" s="91" t="s">
        <v>506</v>
      </c>
      <c r="E968" s="92" t="str">
        <f t="shared" si="2"/>
        <v>RO</v>
      </c>
      <c r="F968" s="93"/>
      <c r="G968" s="93"/>
      <c r="H968" s="91">
        <f t="shared" ref="H968:I968" si="900">+N($E968)*N(F968)</f>
        <v>0</v>
      </c>
      <c r="I968" s="91">
        <f t="shared" si="900"/>
        <v>0</v>
      </c>
      <c r="J968" s="91">
        <f t="shared" si="4"/>
        <v>0</v>
      </c>
      <c r="K968" s="93"/>
      <c r="L968" s="94"/>
      <c r="M968" s="95"/>
      <c r="N968" s="95"/>
      <c r="O968" s="95"/>
      <c r="P968" s="95"/>
      <c r="Q968" s="95"/>
      <c r="R968" s="95"/>
      <c r="S968" s="95"/>
      <c r="T968" s="95"/>
      <c r="U968" s="95"/>
      <c r="V968" s="95"/>
      <c r="W968" s="95"/>
      <c r="X968" s="95"/>
      <c r="Y968" s="95"/>
      <c r="Z968" s="95"/>
    </row>
    <row r="969" ht="15.75" hidden="1" customHeight="1">
      <c r="A969" s="90"/>
      <c r="B969" s="102"/>
      <c r="C969" s="90"/>
      <c r="D969" s="91"/>
      <c r="E969" s="92" t="str">
        <f t="shared" si="2"/>
        <v/>
      </c>
      <c r="F969" s="93"/>
      <c r="G969" s="93"/>
      <c r="H969" s="91">
        <f t="shared" ref="H969:I969" si="901">+N($E969)*N(F969)</f>
        <v>0</v>
      </c>
      <c r="I969" s="91">
        <f t="shared" si="901"/>
        <v>0</v>
      </c>
      <c r="J969" s="91">
        <f t="shared" si="4"/>
        <v>0</v>
      </c>
      <c r="K969" s="93"/>
      <c r="L969" s="94"/>
      <c r="M969" s="95"/>
      <c r="N969" s="95"/>
      <c r="O969" s="95"/>
      <c r="P969" s="95"/>
      <c r="Q969" s="95"/>
      <c r="R969" s="95"/>
      <c r="S969" s="95"/>
      <c r="T969" s="95"/>
      <c r="U969" s="95"/>
      <c r="V969" s="95"/>
      <c r="W969" s="95"/>
      <c r="X969" s="95"/>
      <c r="Y969" s="95"/>
      <c r="Z969" s="95"/>
    </row>
    <row r="970" ht="15.75" hidden="1" customHeight="1">
      <c r="A970" s="103" t="s">
        <v>254</v>
      </c>
      <c r="B970" s="102" t="s">
        <v>878</v>
      </c>
      <c r="C970" s="90"/>
      <c r="D970" s="91"/>
      <c r="E970" s="92" t="str">
        <f t="shared" si="2"/>
        <v/>
      </c>
      <c r="F970" s="93"/>
      <c r="G970" s="93"/>
      <c r="H970" s="91">
        <f t="shared" ref="H970:I970" si="902">+N($E970)*N(F970)</f>
        <v>0</v>
      </c>
      <c r="I970" s="91">
        <f t="shared" si="902"/>
        <v>0</v>
      </c>
      <c r="J970" s="91">
        <f t="shared" si="4"/>
        <v>0</v>
      </c>
      <c r="K970" s="93"/>
      <c r="L970" s="94"/>
      <c r="M970" s="95"/>
      <c r="N970" s="95"/>
      <c r="O970" s="95"/>
      <c r="P970" s="95"/>
      <c r="Q970" s="95"/>
      <c r="R970" s="95"/>
      <c r="S970" s="95"/>
      <c r="T970" s="95"/>
      <c r="U970" s="95"/>
      <c r="V970" s="95"/>
      <c r="W970" s="95"/>
      <c r="X970" s="95"/>
      <c r="Y970" s="95"/>
      <c r="Z970" s="95"/>
    </row>
    <row r="971" ht="15.75" customHeight="1">
      <c r="A971" s="108">
        <f>A968+0.01</f>
        <v>7.97</v>
      </c>
      <c r="B971" s="102" t="s">
        <v>751</v>
      </c>
      <c r="C971" s="90" t="s">
        <v>720</v>
      </c>
      <c r="D971" s="91">
        <v>50.0</v>
      </c>
      <c r="E971" s="92">
        <f t="shared" si="2"/>
        <v>50</v>
      </c>
      <c r="F971" s="105">
        <v>150.0</v>
      </c>
      <c r="G971" s="105">
        <v>24.0</v>
      </c>
      <c r="H971" s="91">
        <f t="shared" ref="H971:I971" si="903">+N($E971)*N(F971)</f>
        <v>7500</v>
      </c>
      <c r="I971" s="91">
        <f t="shared" si="903"/>
        <v>1200</v>
      </c>
      <c r="J971" s="91">
        <f t="shared" si="4"/>
        <v>8700</v>
      </c>
      <c r="K971" s="93"/>
      <c r="L971" s="106"/>
      <c r="M971" s="95"/>
      <c r="N971" s="95"/>
      <c r="O971" s="95"/>
      <c r="P971" s="95"/>
      <c r="Q971" s="95"/>
      <c r="R971" s="95"/>
      <c r="S971" s="95"/>
      <c r="T971" s="95"/>
      <c r="U971" s="95"/>
      <c r="V971" s="95"/>
      <c r="W971" s="95"/>
      <c r="X971" s="95"/>
      <c r="Y971" s="95"/>
      <c r="Z971" s="95"/>
    </row>
    <row r="972" ht="15.75" hidden="1" customHeight="1">
      <c r="A972" s="90"/>
      <c r="B972" s="102"/>
      <c r="C972" s="90"/>
      <c r="D972" s="91"/>
      <c r="E972" s="92" t="str">
        <f t="shared" si="2"/>
        <v/>
      </c>
      <c r="F972" s="93"/>
      <c r="G972" s="93"/>
      <c r="H972" s="91">
        <f t="shared" ref="H972:I972" si="904">+N($E972)*N(F972)</f>
        <v>0</v>
      </c>
      <c r="I972" s="91">
        <f t="shared" si="904"/>
        <v>0</v>
      </c>
      <c r="J972" s="91">
        <f t="shared" si="4"/>
        <v>0</v>
      </c>
      <c r="K972" s="93"/>
      <c r="L972" s="94"/>
      <c r="M972" s="95"/>
      <c r="N972" s="95"/>
      <c r="O972" s="95"/>
      <c r="P972" s="95"/>
      <c r="Q972" s="95"/>
      <c r="R972" s="95"/>
      <c r="S972" s="95"/>
      <c r="T972" s="95"/>
      <c r="U972" s="95"/>
      <c r="V972" s="95"/>
      <c r="W972" s="95"/>
      <c r="X972" s="95"/>
      <c r="Y972" s="95"/>
      <c r="Z972" s="95"/>
    </row>
    <row r="973" ht="15.75" customHeight="1">
      <c r="A973" s="108">
        <f>A971+0.01</f>
        <v>7.98</v>
      </c>
      <c r="B973" s="102" t="s">
        <v>752</v>
      </c>
      <c r="C973" s="90" t="s">
        <v>720</v>
      </c>
      <c r="D973" s="91">
        <v>30.0</v>
      </c>
      <c r="E973" s="92">
        <f t="shared" si="2"/>
        <v>30</v>
      </c>
      <c r="F973" s="105">
        <v>120.0</v>
      </c>
      <c r="G973" s="105">
        <v>24.0</v>
      </c>
      <c r="H973" s="91">
        <f t="shared" ref="H973:I973" si="905">+N($E973)*N(F973)</f>
        <v>3600</v>
      </c>
      <c r="I973" s="91">
        <f t="shared" si="905"/>
        <v>720</v>
      </c>
      <c r="J973" s="91">
        <f t="shared" si="4"/>
        <v>4320</v>
      </c>
      <c r="K973" s="93"/>
      <c r="L973" s="106"/>
      <c r="M973" s="95"/>
      <c r="N973" s="95"/>
      <c r="O973" s="95"/>
      <c r="P973" s="95"/>
      <c r="Q973" s="95"/>
      <c r="R973" s="95"/>
      <c r="S973" s="95"/>
      <c r="T973" s="95"/>
      <c r="U973" s="95"/>
      <c r="V973" s="95"/>
      <c r="W973" s="95"/>
      <c r="X973" s="95"/>
      <c r="Y973" s="95"/>
      <c r="Z973" s="95"/>
    </row>
    <row r="974" ht="15.75" hidden="1" customHeight="1">
      <c r="A974" s="90"/>
      <c r="B974" s="102"/>
      <c r="C974" s="90"/>
      <c r="D974" s="91"/>
      <c r="E974" s="92" t="str">
        <f t="shared" si="2"/>
        <v/>
      </c>
      <c r="F974" s="93"/>
      <c r="G974" s="93"/>
      <c r="H974" s="91">
        <f t="shared" ref="H974:I974" si="906">+N($E974)*N(F974)</f>
        <v>0</v>
      </c>
      <c r="I974" s="91">
        <f t="shared" si="906"/>
        <v>0</v>
      </c>
      <c r="J974" s="91">
        <f t="shared" si="4"/>
        <v>0</v>
      </c>
      <c r="K974" s="93"/>
      <c r="L974" s="94"/>
      <c r="M974" s="95"/>
      <c r="N974" s="95"/>
      <c r="O974" s="95"/>
      <c r="P974" s="95"/>
      <c r="Q974" s="95"/>
      <c r="R974" s="95"/>
      <c r="S974" s="95"/>
      <c r="T974" s="95"/>
      <c r="U974" s="95"/>
      <c r="V974" s="95"/>
      <c r="W974" s="95"/>
      <c r="X974" s="95"/>
      <c r="Y974" s="95"/>
      <c r="Z974" s="95"/>
    </row>
    <row r="975" ht="15.75" hidden="1" customHeight="1">
      <c r="A975" s="108">
        <f>A973+0.01</f>
        <v>7.99</v>
      </c>
      <c r="B975" s="102" t="s">
        <v>753</v>
      </c>
      <c r="C975" s="90" t="s">
        <v>720</v>
      </c>
      <c r="D975" s="91" t="s">
        <v>506</v>
      </c>
      <c r="E975" s="92" t="str">
        <f t="shared" si="2"/>
        <v>RO</v>
      </c>
      <c r="F975" s="93"/>
      <c r="G975" s="93"/>
      <c r="H975" s="91">
        <f t="shared" ref="H975:I975" si="907">+N($E975)*N(F975)</f>
        <v>0</v>
      </c>
      <c r="I975" s="91">
        <f t="shared" si="907"/>
        <v>0</v>
      </c>
      <c r="J975" s="91">
        <f t="shared" si="4"/>
        <v>0</v>
      </c>
      <c r="K975" s="93"/>
      <c r="L975" s="94"/>
      <c r="M975" s="95"/>
      <c r="N975" s="95"/>
      <c r="O975" s="95"/>
      <c r="P975" s="95"/>
      <c r="Q975" s="95"/>
      <c r="R975" s="95"/>
      <c r="S975" s="95"/>
      <c r="T975" s="95"/>
      <c r="U975" s="95"/>
      <c r="V975" s="95"/>
      <c r="W975" s="95"/>
      <c r="X975" s="95"/>
      <c r="Y975" s="95"/>
      <c r="Z975" s="95"/>
    </row>
    <row r="976" ht="15.75" hidden="1" customHeight="1">
      <c r="A976" s="90"/>
      <c r="B976" s="102"/>
      <c r="C976" s="90"/>
      <c r="D976" s="91"/>
      <c r="E976" s="92" t="str">
        <f t="shared" si="2"/>
        <v/>
      </c>
      <c r="F976" s="93"/>
      <c r="G976" s="93"/>
      <c r="H976" s="91">
        <f t="shared" ref="H976:I976" si="908">+N($E976)*N(F976)</f>
        <v>0</v>
      </c>
      <c r="I976" s="91">
        <f t="shared" si="908"/>
        <v>0</v>
      </c>
      <c r="J976" s="91">
        <f t="shared" si="4"/>
        <v>0</v>
      </c>
      <c r="K976" s="93"/>
      <c r="L976" s="94"/>
      <c r="M976" s="95"/>
      <c r="N976" s="95"/>
      <c r="O976" s="95"/>
      <c r="P976" s="95"/>
      <c r="Q976" s="95"/>
      <c r="R976" s="95"/>
      <c r="S976" s="95"/>
      <c r="T976" s="95"/>
      <c r="U976" s="95"/>
      <c r="V976" s="95"/>
      <c r="W976" s="95"/>
      <c r="X976" s="95"/>
      <c r="Y976" s="95"/>
      <c r="Z976" s="95"/>
    </row>
    <row r="977" ht="15.75" hidden="1" customHeight="1">
      <c r="A977" s="103" t="s">
        <v>271</v>
      </c>
      <c r="B977" s="102" t="s">
        <v>879</v>
      </c>
      <c r="C977" s="90"/>
      <c r="D977" s="91"/>
      <c r="E977" s="92" t="str">
        <f t="shared" si="2"/>
        <v/>
      </c>
      <c r="F977" s="93"/>
      <c r="G977" s="93"/>
      <c r="H977" s="91">
        <f t="shared" ref="H977:I977" si="909">+N($E977)*N(F977)</f>
        <v>0</v>
      </c>
      <c r="I977" s="91">
        <f t="shared" si="909"/>
        <v>0</v>
      </c>
      <c r="J977" s="91">
        <f t="shared" si="4"/>
        <v>0</v>
      </c>
      <c r="K977" s="93"/>
      <c r="L977" s="94"/>
      <c r="M977" s="95"/>
      <c r="N977" s="95"/>
      <c r="O977" s="95"/>
      <c r="P977" s="95"/>
      <c r="Q977" s="95"/>
      <c r="R977" s="95"/>
      <c r="S977" s="95"/>
      <c r="T977" s="95"/>
      <c r="U977" s="95"/>
      <c r="V977" s="95"/>
      <c r="W977" s="95"/>
      <c r="X977" s="95"/>
      <c r="Y977" s="95"/>
      <c r="Z977" s="95"/>
    </row>
    <row r="978" ht="15.75" hidden="1" customHeight="1">
      <c r="A978" s="90"/>
      <c r="B978" s="102" t="s">
        <v>880</v>
      </c>
      <c r="C978" s="90"/>
      <c r="D978" s="91"/>
      <c r="E978" s="92" t="str">
        <f t="shared" si="2"/>
        <v/>
      </c>
      <c r="F978" s="93"/>
      <c r="G978" s="93"/>
      <c r="H978" s="91">
        <f t="shared" ref="H978:I978" si="910">+N($E978)*N(F978)</f>
        <v>0</v>
      </c>
      <c r="I978" s="91">
        <f t="shared" si="910"/>
        <v>0</v>
      </c>
      <c r="J978" s="91">
        <f t="shared" si="4"/>
        <v>0</v>
      </c>
      <c r="K978" s="93"/>
      <c r="L978" s="94"/>
      <c r="M978" s="95"/>
      <c r="N978" s="95"/>
      <c r="O978" s="95"/>
      <c r="P978" s="95"/>
      <c r="Q978" s="95"/>
      <c r="R978" s="95"/>
      <c r="S978" s="95"/>
      <c r="T978" s="95"/>
      <c r="U978" s="95"/>
      <c r="V978" s="95"/>
      <c r="W978" s="95"/>
      <c r="X978" s="95"/>
      <c r="Y978" s="95"/>
      <c r="Z978" s="95"/>
    </row>
    <row r="979" ht="15.75" hidden="1" customHeight="1">
      <c r="A979" s="90"/>
      <c r="B979" s="102"/>
      <c r="C979" s="90"/>
      <c r="D979" s="91"/>
      <c r="E979" s="92" t="str">
        <f t="shared" si="2"/>
        <v/>
      </c>
      <c r="F979" s="93"/>
      <c r="G979" s="93"/>
      <c r="H979" s="91">
        <f t="shared" ref="H979:I979" si="911">+N($E979)*N(F979)</f>
        <v>0</v>
      </c>
      <c r="I979" s="91">
        <f t="shared" si="911"/>
        <v>0</v>
      </c>
      <c r="J979" s="91">
        <f t="shared" si="4"/>
        <v>0</v>
      </c>
      <c r="K979" s="93"/>
      <c r="L979" s="94"/>
      <c r="M979" s="95"/>
      <c r="N979" s="95"/>
      <c r="O979" s="95"/>
      <c r="P979" s="95"/>
      <c r="Q979" s="95"/>
      <c r="R979" s="95"/>
      <c r="S979" s="95"/>
      <c r="T979" s="95"/>
      <c r="U979" s="95"/>
      <c r="V979" s="95"/>
      <c r="W979" s="95"/>
      <c r="X979" s="95"/>
      <c r="Y979" s="95"/>
      <c r="Z979" s="95"/>
    </row>
    <row r="980" ht="15.75" hidden="1" customHeight="1">
      <c r="A980" s="90"/>
      <c r="B980" s="102"/>
      <c r="C980" s="90"/>
      <c r="D980" s="91"/>
      <c r="E980" s="92" t="str">
        <f t="shared" si="2"/>
        <v/>
      </c>
      <c r="F980" s="93"/>
      <c r="G980" s="93"/>
      <c r="H980" s="91">
        <f t="shared" ref="H980:I980" si="912">+N($E980)*N(F980)</f>
        <v>0</v>
      </c>
      <c r="I980" s="91">
        <f t="shared" si="912"/>
        <v>0</v>
      </c>
      <c r="J980" s="91">
        <f t="shared" si="4"/>
        <v>0</v>
      </c>
      <c r="K980" s="93"/>
      <c r="L980" s="94"/>
      <c r="M980" s="95"/>
      <c r="N980" s="95"/>
      <c r="O980" s="95"/>
      <c r="P980" s="95"/>
      <c r="Q980" s="95"/>
      <c r="R980" s="95"/>
      <c r="S980" s="95"/>
      <c r="T980" s="95"/>
      <c r="U980" s="95"/>
      <c r="V980" s="95"/>
      <c r="W980" s="95"/>
      <c r="X980" s="95"/>
      <c r="Y980" s="95"/>
      <c r="Z980" s="95"/>
    </row>
    <row r="981" ht="15.75" hidden="1" customHeight="1">
      <c r="A981" s="110">
        <f>A975+0.11</f>
        <v>8.1</v>
      </c>
      <c r="B981" s="102" t="s">
        <v>881</v>
      </c>
      <c r="C981" s="90" t="s">
        <v>720</v>
      </c>
      <c r="D981" s="91" t="s">
        <v>506</v>
      </c>
      <c r="E981" s="92" t="str">
        <f t="shared" si="2"/>
        <v>RO</v>
      </c>
      <c r="F981" s="93"/>
      <c r="G981" s="93"/>
      <c r="H981" s="91">
        <f t="shared" ref="H981:I981" si="913">+N($E981)*N(F981)</f>
        <v>0</v>
      </c>
      <c r="I981" s="91">
        <f t="shared" si="913"/>
        <v>0</v>
      </c>
      <c r="J981" s="91">
        <f t="shared" si="4"/>
        <v>0</v>
      </c>
      <c r="K981" s="93"/>
      <c r="L981" s="94"/>
      <c r="M981" s="95"/>
      <c r="N981" s="95"/>
      <c r="O981" s="95"/>
      <c r="P981" s="95"/>
      <c r="Q981" s="95"/>
      <c r="R981" s="95"/>
      <c r="S981" s="95"/>
      <c r="T981" s="95"/>
      <c r="U981" s="95"/>
      <c r="V981" s="95"/>
      <c r="W981" s="95"/>
      <c r="X981" s="95"/>
      <c r="Y981" s="95"/>
      <c r="Z981" s="95"/>
    </row>
    <row r="982" ht="15.75" hidden="1" customHeight="1">
      <c r="A982" s="110">
        <f>A981+0.001</f>
        <v>8.101</v>
      </c>
      <c r="B982" s="102" t="s">
        <v>882</v>
      </c>
      <c r="C982" s="90" t="s">
        <v>556</v>
      </c>
      <c r="D982" s="91" t="s">
        <v>506</v>
      </c>
      <c r="E982" s="92" t="str">
        <f t="shared" si="2"/>
        <v>RO</v>
      </c>
      <c r="F982" s="93"/>
      <c r="G982" s="93"/>
      <c r="H982" s="91">
        <f t="shared" ref="H982:I982" si="914">+N($E982)*N(F982)</f>
        <v>0</v>
      </c>
      <c r="I982" s="91">
        <f t="shared" si="914"/>
        <v>0</v>
      </c>
      <c r="J982" s="91">
        <f t="shared" si="4"/>
        <v>0</v>
      </c>
      <c r="K982" s="93"/>
      <c r="L982" s="94"/>
      <c r="M982" s="95"/>
      <c r="N982" s="95"/>
      <c r="O982" s="95"/>
      <c r="P982" s="95"/>
      <c r="Q982" s="95"/>
      <c r="R982" s="95"/>
      <c r="S982" s="95"/>
      <c r="T982" s="95"/>
      <c r="U982" s="95"/>
      <c r="V982" s="95"/>
      <c r="W982" s="95"/>
      <c r="X982" s="95"/>
      <c r="Y982" s="95"/>
      <c r="Z982" s="95"/>
    </row>
    <row r="983" ht="15.75" hidden="1" customHeight="1">
      <c r="A983" s="90"/>
      <c r="B983" s="102"/>
      <c r="C983" s="90"/>
      <c r="D983" s="91"/>
      <c r="E983" s="92" t="str">
        <f t="shared" si="2"/>
        <v/>
      </c>
      <c r="F983" s="93"/>
      <c r="G983" s="93"/>
      <c r="H983" s="91">
        <f t="shared" ref="H983:I983" si="915">+N($E983)*N(F983)</f>
        <v>0</v>
      </c>
      <c r="I983" s="91">
        <f t="shared" si="915"/>
        <v>0</v>
      </c>
      <c r="J983" s="91">
        <f t="shared" si="4"/>
        <v>0</v>
      </c>
      <c r="K983" s="93"/>
      <c r="L983" s="94"/>
      <c r="M983" s="95"/>
      <c r="N983" s="95"/>
      <c r="O983" s="95"/>
      <c r="P983" s="95"/>
      <c r="Q983" s="95"/>
      <c r="R983" s="95"/>
      <c r="S983" s="95"/>
      <c r="T983" s="95"/>
      <c r="U983" s="95"/>
      <c r="V983" s="95"/>
      <c r="W983" s="95"/>
      <c r="X983" s="95"/>
      <c r="Y983" s="95"/>
      <c r="Z983" s="95"/>
    </row>
    <row r="984" ht="15.75" customHeight="1">
      <c r="A984" s="110">
        <f>A982+0.001</f>
        <v>8.102</v>
      </c>
      <c r="B984" s="102" t="s">
        <v>883</v>
      </c>
      <c r="C984" s="90" t="s">
        <v>720</v>
      </c>
      <c r="D984" s="91">
        <v>20.0</v>
      </c>
      <c r="E984" s="92">
        <f t="shared" si="2"/>
        <v>20</v>
      </c>
      <c r="F984" s="105">
        <v>731.0</v>
      </c>
      <c r="G984" s="105">
        <v>94.0</v>
      </c>
      <c r="H984" s="91">
        <f t="shared" ref="H984:I984" si="916">+N($E984)*N(F984)</f>
        <v>14620</v>
      </c>
      <c r="I984" s="91">
        <f t="shared" si="916"/>
        <v>1880</v>
      </c>
      <c r="J984" s="91">
        <f t="shared" si="4"/>
        <v>16500</v>
      </c>
      <c r="K984" s="93"/>
      <c r="L984" s="106"/>
      <c r="M984" s="95"/>
      <c r="N984" s="95"/>
      <c r="O984" s="95"/>
      <c r="P984" s="95"/>
      <c r="Q984" s="95"/>
      <c r="R984" s="95"/>
      <c r="S984" s="95"/>
      <c r="T984" s="95"/>
      <c r="U984" s="95"/>
      <c r="V984" s="95"/>
      <c r="W984" s="95"/>
      <c r="X984" s="95"/>
      <c r="Y984" s="95"/>
      <c r="Z984" s="95"/>
    </row>
    <row r="985" ht="15.75" customHeight="1">
      <c r="A985" s="110">
        <f>A984+0.001</f>
        <v>8.103</v>
      </c>
      <c r="B985" s="102" t="s">
        <v>884</v>
      </c>
      <c r="C985" s="90" t="s">
        <v>556</v>
      </c>
      <c r="D985" s="91">
        <v>2.0</v>
      </c>
      <c r="E985" s="92">
        <f t="shared" si="2"/>
        <v>2</v>
      </c>
      <c r="F985" s="105">
        <v>370.0</v>
      </c>
      <c r="G985" s="105">
        <v>81.0</v>
      </c>
      <c r="H985" s="91">
        <f t="shared" ref="H985:I985" si="917">+N($E985)*N(F985)</f>
        <v>740</v>
      </c>
      <c r="I985" s="91">
        <f t="shared" si="917"/>
        <v>162</v>
      </c>
      <c r="J985" s="91">
        <f t="shared" si="4"/>
        <v>902</v>
      </c>
      <c r="K985" s="93"/>
      <c r="L985" s="111"/>
      <c r="M985" s="95"/>
      <c r="N985" s="95"/>
      <c r="O985" s="95"/>
      <c r="P985" s="95"/>
      <c r="Q985" s="95"/>
      <c r="R985" s="95"/>
      <c r="S985" s="95"/>
      <c r="T985" s="95"/>
      <c r="U985" s="95"/>
      <c r="V985" s="95"/>
      <c r="W985" s="95"/>
      <c r="X985" s="95"/>
      <c r="Y985" s="95"/>
      <c r="Z985" s="95"/>
    </row>
    <row r="986" ht="15.75" hidden="1" customHeight="1">
      <c r="A986" s="90"/>
      <c r="B986" s="102"/>
      <c r="C986" s="90"/>
      <c r="D986" s="91"/>
      <c r="E986" s="92" t="str">
        <f t="shared" si="2"/>
        <v/>
      </c>
      <c r="F986" s="93"/>
      <c r="G986" s="93"/>
      <c r="H986" s="91">
        <f t="shared" ref="H986:I986" si="918">+N($E986)*N(F986)</f>
        <v>0</v>
      </c>
      <c r="I986" s="91">
        <f t="shared" si="918"/>
        <v>0</v>
      </c>
      <c r="J986" s="91">
        <f t="shared" si="4"/>
        <v>0</v>
      </c>
      <c r="K986" s="93"/>
      <c r="L986" s="94"/>
      <c r="M986" s="95"/>
      <c r="N986" s="95"/>
      <c r="O986" s="95"/>
      <c r="P986" s="95"/>
      <c r="Q986" s="95"/>
      <c r="R986" s="95"/>
      <c r="S986" s="95"/>
      <c r="T986" s="95"/>
      <c r="U986" s="95"/>
      <c r="V986" s="95"/>
      <c r="W986" s="95"/>
      <c r="X986" s="95"/>
      <c r="Y986" s="95"/>
      <c r="Z986" s="95"/>
    </row>
    <row r="987" ht="15.75" hidden="1" customHeight="1">
      <c r="A987" s="110">
        <f>A985+0.001</f>
        <v>8.104</v>
      </c>
      <c r="B987" s="102" t="s">
        <v>885</v>
      </c>
      <c r="C987" s="90" t="s">
        <v>720</v>
      </c>
      <c r="D987" s="91" t="s">
        <v>506</v>
      </c>
      <c r="E987" s="92" t="str">
        <f t="shared" si="2"/>
        <v>RO</v>
      </c>
      <c r="F987" s="93"/>
      <c r="G987" s="93"/>
      <c r="H987" s="91">
        <f t="shared" ref="H987:I987" si="919">+N($E987)*N(F987)</f>
        <v>0</v>
      </c>
      <c r="I987" s="91">
        <f t="shared" si="919"/>
        <v>0</v>
      </c>
      <c r="J987" s="91">
        <f t="shared" si="4"/>
        <v>0</v>
      </c>
      <c r="K987" s="93"/>
      <c r="L987" s="94"/>
      <c r="M987" s="95"/>
      <c r="N987" s="95"/>
      <c r="O987" s="95"/>
      <c r="P987" s="95"/>
      <c r="Q987" s="95"/>
      <c r="R987" s="95"/>
      <c r="S987" s="95"/>
      <c r="T987" s="95"/>
      <c r="U987" s="95"/>
      <c r="V987" s="95"/>
      <c r="W987" s="95"/>
      <c r="X987" s="95"/>
      <c r="Y987" s="95"/>
      <c r="Z987" s="95"/>
    </row>
    <row r="988" ht="15.75" hidden="1" customHeight="1">
      <c r="A988" s="110">
        <f>A987+0.001</f>
        <v>8.105</v>
      </c>
      <c r="B988" s="102" t="s">
        <v>886</v>
      </c>
      <c r="C988" s="90" t="s">
        <v>556</v>
      </c>
      <c r="D988" s="91" t="s">
        <v>506</v>
      </c>
      <c r="E988" s="92" t="str">
        <f t="shared" si="2"/>
        <v>RO</v>
      </c>
      <c r="F988" s="93"/>
      <c r="G988" s="93"/>
      <c r="H988" s="91">
        <f t="shared" ref="H988:I988" si="920">+N($E988)*N(F988)</f>
        <v>0</v>
      </c>
      <c r="I988" s="91">
        <f t="shared" si="920"/>
        <v>0</v>
      </c>
      <c r="J988" s="91">
        <f t="shared" si="4"/>
        <v>0</v>
      </c>
      <c r="K988" s="93"/>
      <c r="L988" s="94"/>
      <c r="M988" s="95"/>
      <c r="N988" s="95"/>
      <c r="O988" s="95"/>
      <c r="P988" s="95"/>
      <c r="Q988" s="95"/>
      <c r="R988" s="95"/>
      <c r="S988" s="95"/>
      <c r="T988" s="95"/>
      <c r="U988" s="95"/>
      <c r="V988" s="95"/>
      <c r="W988" s="95"/>
      <c r="X988" s="95"/>
      <c r="Y988" s="95"/>
      <c r="Z988" s="95"/>
    </row>
    <row r="989" ht="15.75" hidden="1" customHeight="1">
      <c r="A989" s="90"/>
      <c r="B989" s="102"/>
      <c r="C989" s="90"/>
      <c r="D989" s="91"/>
      <c r="E989" s="92" t="str">
        <f t="shared" si="2"/>
        <v/>
      </c>
      <c r="F989" s="93"/>
      <c r="G989" s="93"/>
      <c r="H989" s="91">
        <f t="shared" ref="H989:I989" si="921">+N($E989)*N(F989)</f>
        <v>0</v>
      </c>
      <c r="I989" s="91">
        <f t="shared" si="921"/>
        <v>0</v>
      </c>
      <c r="J989" s="91">
        <f t="shared" si="4"/>
        <v>0</v>
      </c>
      <c r="K989" s="93"/>
      <c r="L989" s="94"/>
      <c r="M989" s="95"/>
      <c r="N989" s="95"/>
      <c r="O989" s="95"/>
      <c r="P989" s="95"/>
      <c r="Q989" s="95"/>
      <c r="R989" s="95"/>
      <c r="S989" s="95"/>
      <c r="T989" s="95"/>
      <c r="U989" s="95"/>
      <c r="V989" s="95"/>
      <c r="W989" s="95"/>
      <c r="X989" s="95"/>
      <c r="Y989" s="95"/>
      <c r="Z989" s="95"/>
    </row>
    <row r="990" ht="15.75" hidden="1" customHeight="1">
      <c r="A990" s="110">
        <f>A988+0.001</f>
        <v>8.106</v>
      </c>
      <c r="B990" s="102" t="s">
        <v>887</v>
      </c>
      <c r="C990" s="90" t="s">
        <v>720</v>
      </c>
      <c r="D990" s="91" t="s">
        <v>506</v>
      </c>
      <c r="E990" s="92" t="str">
        <f t="shared" si="2"/>
        <v>RO</v>
      </c>
      <c r="F990" s="93"/>
      <c r="G990" s="93"/>
      <c r="H990" s="91">
        <f t="shared" ref="H990:I990" si="922">+N($E990)*N(F990)</f>
        <v>0</v>
      </c>
      <c r="I990" s="91">
        <f t="shared" si="922"/>
        <v>0</v>
      </c>
      <c r="J990" s="91">
        <f t="shared" si="4"/>
        <v>0</v>
      </c>
      <c r="K990" s="93"/>
      <c r="L990" s="94"/>
      <c r="M990" s="95"/>
      <c r="N990" s="95"/>
      <c r="O990" s="95"/>
      <c r="P990" s="95"/>
      <c r="Q990" s="95"/>
      <c r="R990" s="95"/>
      <c r="S990" s="95"/>
      <c r="T990" s="95"/>
      <c r="U990" s="95"/>
      <c r="V990" s="95"/>
      <c r="W990" s="95"/>
      <c r="X990" s="95"/>
      <c r="Y990" s="95"/>
      <c r="Z990" s="95"/>
    </row>
    <row r="991" ht="15.75" hidden="1" customHeight="1">
      <c r="A991" s="90"/>
      <c r="B991" s="88"/>
      <c r="C991" s="90"/>
      <c r="D991" s="91"/>
      <c r="E991" s="92" t="str">
        <f t="shared" si="2"/>
        <v/>
      </c>
      <c r="F991" s="93"/>
      <c r="G991" s="93"/>
      <c r="H991" s="91">
        <f t="shared" ref="H991:I991" si="923">+N($E991)*N(F991)</f>
        <v>0</v>
      </c>
      <c r="I991" s="91">
        <f t="shared" si="923"/>
        <v>0</v>
      </c>
      <c r="J991" s="91">
        <f t="shared" si="4"/>
        <v>0</v>
      </c>
      <c r="K991" s="93"/>
      <c r="L991" s="94"/>
      <c r="M991" s="95"/>
      <c r="N991" s="95"/>
      <c r="O991" s="95"/>
      <c r="P991" s="95"/>
      <c r="Q991" s="95"/>
      <c r="R991" s="95"/>
      <c r="S991" s="95"/>
      <c r="T991" s="95"/>
      <c r="U991" s="95"/>
      <c r="V991" s="95"/>
      <c r="W991" s="95"/>
      <c r="X991" s="95"/>
      <c r="Y991" s="95"/>
      <c r="Z991" s="95"/>
    </row>
    <row r="992" ht="15.75" hidden="1" customHeight="1">
      <c r="A992" s="110">
        <f>A990+0.001</f>
        <v>8.107</v>
      </c>
      <c r="B992" s="102" t="s">
        <v>888</v>
      </c>
      <c r="C992" s="90" t="s">
        <v>720</v>
      </c>
      <c r="D992" s="91" t="s">
        <v>506</v>
      </c>
      <c r="E992" s="92" t="str">
        <f t="shared" si="2"/>
        <v>RO</v>
      </c>
      <c r="F992" s="93"/>
      <c r="G992" s="93"/>
      <c r="H992" s="91">
        <f t="shared" ref="H992:I992" si="924">+N($E992)*N(F992)</f>
        <v>0</v>
      </c>
      <c r="I992" s="91">
        <f t="shared" si="924"/>
        <v>0</v>
      </c>
      <c r="J992" s="91">
        <f t="shared" si="4"/>
        <v>0</v>
      </c>
      <c r="K992" s="93"/>
      <c r="L992" s="94"/>
      <c r="M992" s="95"/>
      <c r="N992" s="95"/>
      <c r="O992" s="95"/>
      <c r="P992" s="95"/>
      <c r="Q992" s="95"/>
      <c r="R992" s="95"/>
      <c r="S992" s="95"/>
      <c r="T992" s="95"/>
      <c r="U992" s="95"/>
      <c r="V992" s="95"/>
      <c r="W992" s="95"/>
      <c r="X992" s="95"/>
      <c r="Y992" s="95"/>
      <c r="Z992" s="95"/>
    </row>
    <row r="993" ht="15.75" hidden="1" customHeight="1">
      <c r="A993" s="90"/>
      <c r="B993" s="102"/>
      <c r="C993" s="90"/>
      <c r="D993" s="91"/>
      <c r="E993" s="92" t="str">
        <f t="shared" si="2"/>
        <v/>
      </c>
      <c r="F993" s="93"/>
      <c r="G993" s="93"/>
      <c r="H993" s="91">
        <f t="shared" ref="H993:I993" si="925">+N($E993)*N(F993)</f>
        <v>0</v>
      </c>
      <c r="I993" s="91">
        <f t="shared" si="925"/>
        <v>0</v>
      </c>
      <c r="J993" s="91">
        <f t="shared" si="4"/>
        <v>0</v>
      </c>
      <c r="K993" s="93"/>
      <c r="L993" s="94"/>
      <c r="M993" s="95"/>
      <c r="N993" s="95"/>
      <c r="O993" s="95"/>
      <c r="P993" s="95"/>
      <c r="Q993" s="95"/>
      <c r="R993" s="95"/>
      <c r="S993" s="95"/>
      <c r="T993" s="95"/>
      <c r="U993" s="95"/>
      <c r="V993" s="95"/>
      <c r="W993" s="95"/>
      <c r="X993" s="95"/>
      <c r="Y993" s="95"/>
      <c r="Z993" s="95"/>
    </row>
    <row r="994" ht="15.75" hidden="1" customHeight="1">
      <c r="A994" s="90" t="str">
        <f>ROMAN(8)</f>
        <v>VIII</v>
      </c>
      <c r="B994" s="88" t="s">
        <v>889</v>
      </c>
      <c r="C994" s="90"/>
      <c r="D994" s="91"/>
      <c r="E994" s="92" t="str">
        <f t="shared" si="2"/>
        <v/>
      </c>
      <c r="F994" s="93"/>
      <c r="G994" s="93"/>
      <c r="H994" s="91">
        <f t="shared" ref="H994:I994" si="926">+N($E994)*N(F994)</f>
        <v>0</v>
      </c>
      <c r="I994" s="91">
        <f t="shared" si="926"/>
        <v>0</v>
      </c>
      <c r="J994" s="91">
        <f t="shared" si="4"/>
        <v>0</v>
      </c>
      <c r="K994" s="93"/>
      <c r="L994" s="94"/>
      <c r="M994" s="95"/>
      <c r="N994" s="95"/>
      <c r="O994" s="95"/>
      <c r="P994" s="95"/>
      <c r="Q994" s="95"/>
      <c r="R994" s="95"/>
      <c r="S994" s="95"/>
      <c r="T994" s="95"/>
      <c r="U994" s="95"/>
      <c r="V994" s="95"/>
      <c r="W994" s="95"/>
      <c r="X994" s="95"/>
      <c r="Y994" s="95"/>
      <c r="Z994" s="95"/>
    </row>
    <row r="995" ht="15.75" hidden="1" customHeight="1">
      <c r="A995" s="90"/>
      <c r="B995" s="102"/>
      <c r="C995" s="90"/>
      <c r="D995" s="91"/>
      <c r="E995" s="92" t="str">
        <f t="shared" si="2"/>
        <v/>
      </c>
      <c r="F995" s="93"/>
      <c r="G995" s="93"/>
      <c r="H995" s="91">
        <f t="shared" ref="H995:I995" si="927">+N($E995)*N(F995)</f>
        <v>0</v>
      </c>
      <c r="I995" s="91">
        <f t="shared" si="927"/>
        <v>0</v>
      </c>
      <c r="J995" s="91">
        <f t="shared" si="4"/>
        <v>0</v>
      </c>
      <c r="K995" s="93"/>
      <c r="L995" s="94"/>
      <c r="M995" s="95"/>
      <c r="N995" s="95"/>
      <c r="O995" s="95"/>
      <c r="P995" s="95"/>
      <c r="Q995" s="95"/>
      <c r="R995" s="95"/>
      <c r="S995" s="95"/>
      <c r="T995" s="95"/>
      <c r="U995" s="95"/>
      <c r="V995" s="95"/>
      <c r="W995" s="95"/>
      <c r="X995" s="95"/>
      <c r="Y995" s="95"/>
      <c r="Z995" s="95"/>
    </row>
    <row r="996" ht="15.75" hidden="1" customHeight="1">
      <c r="A996" s="90"/>
      <c r="B996" s="102" t="s">
        <v>815</v>
      </c>
      <c r="C996" s="90"/>
      <c r="D996" s="91"/>
      <c r="E996" s="92" t="str">
        <f t="shared" si="2"/>
        <v/>
      </c>
      <c r="F996" s="93"/>
      <c r="G996" s="93"/>
      <c r="H996" s="91">
        <f t="shared" ref="H996:I996" si="928">+N($E996)*N(F996)</f>
        <v>0</v>
      </c>
      <c r="I996" s="91">
        <f t="shared" si="928"/>
        <v>0</v>
      </c>
      <c r="J996" s="91">
        <f t="shared" si="4"/>
        <v>0</v>
      </c>
      <c r="K996" s="93"/>
      <c r="L996" s="94"/>
      <c r="M996" s="95"/>
      <c r="N996" s="95"/>
      <c r="O996" s="95"/>
      <c r="P996" s="95"/>
      <c r="Q996" s="95"/>
      <c r="R996" s="95"/>
      <c r="S996" s="95"/>
      <c r="T996" s="95"/>
      <c r="U996" s="95"/>
      <c r="V996" s="95"/>
      <c r="W996" s="95"/>
      <c r="X996" s="95"/>
      <c r="Y996" s="95"/>
      <c r="Z996" s="95"/>
    </row>
    <row r="997" ht="15.75" hidden="1" customHeight="1">
      <c r="A997" s="90"/>
      <c r="B997" s="102"/>
      <c r="C997" s="90"/>
      <c r="D997" s="91"/>
      <c r="E997" s="92" t="str">
        <f t="shared" si="2"/>
        <v/>
      </c>
      <c r="F997" s="93"/>
      <c r="G997" s="93"/>
      <c r="H997" s="91">
        <f t="shared" ref="H997:I997" si="929">+N($E997)*N(F997)</f>
        <v>0</v>
      </c>
      <c r="I997" s="91">
        <f t="shared" si="929"/>
        <v>0</v>
      </c>
      <c r="J997" s="91">
        <f t="shared" si="4"/>
        <v>0</v>
      </c>
      <c r="K997" s="93"/>
      <c r="L997" s="94"/>
      <c r="M997" s="95"/>
      <c r="N997" s="95"/>
      <c r="O997" s="95"/>
      <c r="P997" s="95"/>
      <c r="Q997" s="95"/>
      <c r="R997" s="95"/>
      <c r="S997" s="95"/>
      <c r="T997" s="95"/>
      <c r="U997" s="95"/>
      <c r="V997" s="95"/>
      <c r="W997" s="95"/>
      <c r="X997" s="95"/>
      <c r="Y997" s="95"/>
      <c r="Z997" s="95"/>
    </row>
    <row r="998" ht="15.75" hidden="1" customHeight="1">
      <c r="A998" s="103" t="s">
        <v>103</v>
      </c>
      <c r="B998" s="88" t="s">
        <v>818</v>
      </c>
      <c r="C998" s="90"/>
      <c r="D998" s="91"/>
      <c r="E998" s="92" t="str">
        <f t="shared" si="2"/>
        <v/>
      </c>
      <c r="F998" s="93"/>
      <c r="G998" s="93"/>
      <c r="H998" s="91">
        <f t="shared" ref="H998:I998" si="930">+N($E998)*N(F998)</f>
        <v>0</v>
      </c>
      <c r="I998" s="91">
        <f t="shared" si="930"/>
        <v>0</v>
      </c>
      <c r="J998" s="91">
        <f t="shared" si="4"/>
        <v>0</v>
      </c>
      <c r="K998" s="93"/>
      <c r="L998" s="94"/>
      <c r="M998" s="95"/>
      <c r="N998" s="95"/>
      <c r="O998" s="95"/>
      <c r="P998" s="95"/>
      <c r="Q998" s="95"/>
      <c r="R998" s="95"/>
      <c r="S998" s="95"/>
      <c r="T998" s="95"/>
      <c r="U998" s="95"/>
      <c r="V998" s="95"/>
      <c r="W998" s="95"/>
      <c r="X998" s="95"/>
      <c r="Y998" s="95"/>
      <c r="Z998" s="95"/>
    </row>
    <row r="999" ht="15.75" hidden="1" customHeight="1">
      <c r="A999" s="90"/>
      <c r="B999" s="102" t="s">
        <v>819</v>
      </c>
      <c r="C999" s="90"/>
      <c r="D999" s="91"/>
      <c r="E999" s="92" t="str">
        <f t="shared" si="2"/>
        <v/>
      </c>
      <c r="F999" s="93"/>
      <c r="G999" s="93"/>
      <c r="H999" s="91">
        <f t="shared" ref="H999:I999" si="931">+N($E999)*N(F999)</f>
        <v>0</v>
      </c>
      <c r="I999" s="91">
        <f t="shared" si="931"/>
        <v>0</v>
      </c>
      <c r="J999" s="91">
        <f t="shared" si="4"/>
        <v>0</v>
      </c>
      <c r="K999" s="93"/>
      <c r="L999" s="94"/>
      <c r="M999" s="95"/>
      <c r="N999" s="95"/>
      <c r="O999" s="95"/>
      <c r="P999" s="95"/>
      <c r="Q999" s="95"/>
      <c r="R999" s="95"/>
      <c r="S999" s="95"/>
      <c r="T999" s="95"/>
      <c r="U999" s="95"/>
      <c r="V999" s="95"/>
      <c r="W999" s="95"/>
      <c r="X999" s="95"/>
      <c r="Y999" s="95"/>
      <c r="Z999" s="95"/>
    </row>
    <row r="1000" ht="15.75" hidden="1" customHeight="1">
      <c r="A1000" s="90"/>
      <c r="B1000" s="102"/>
      <c r="C1000" s="90"/>
      <c r="D1000" s="91"/>
      <c r="E1000" s="92" t="str">
        <f t="shared" si="2"/>
        <v/>
      </c>
      <c r="F1000" s="93"/>
      <c r="G1000" s="93"/>
      <c r="H1000" s="91">
        <f t="shared" ref="H1000:I1000" si="932">+N($E1000)*N(F1000)</f>
        <v>0</v>
      </c>
      <c r="I1000" s="91">
        <f t="shared" si="932"/>
        <v>0</v>
      </c>
      <c r="J1000" s="91">
        <f t="shared" si="4"/>
        <v>0</v>
      </c>
      <c r="K1000" s="93"/>
      <c r="L1000" s="94"/>
      <c r="M1000" s="95"/>
      <c r="N1000" s="95"/>
      <c r="O1000" s="95"/>
      <c r="P1000" s="95"/>
      <c r="Q1000" s="95"/>
      <c r="R1000" s="95"/>
      <c r="S1000" s="95"/>
      <c r="T1000" s="95"/>
      <c r="U1000" s="95"/>
      <c r="V1000" s="95"/>
      <c r="W1000" s="95"/>
      <c r="X1000" s="95"/>
      <c r="Y1000" s="95"/>
      <c r="Z1000" s="95"/>
    </row>
    <row r="1001" ht="15.75" hidden="1" customHeight="1">
      <c r="A1001" s="90">
        <v>8.1</v>
      </c>
      <c r="B1001" s="102" t="s">
        <v>820</v>
      </c>
      <c r="C1001" s="90" t="s">
        <v>720</v>
      </c>
      <c r="D1001" s="91" t="s">
        <v>506</v>
      </c>
      <c r="E1001" s="92" t="str">
        <f t="shared" si="2"/>
        <v>RO</v>
      </c>
      <c r="F1001" s="93"/>
      <c r="G1001" s="93"/>
      <c r="H1001" s="91">
        <f t="shared" ref="H1001:I1001" si="933">+N($E1001)*N(F1001)</f>
        <v>0</v>
      </c>
      <c r="I1001" s="91">
        <f t="shared" si="933"/>
        <v>0</v>
      </c>
      <c r="J1001" s="91">
        <f t="shared" si="4"/>
        <v>0</v>
      </c>
      <c r="K1001" s="93"/>
      <c r="L1001" s="94"/>
      <c r="M1001" s="95"/>
      <c r="N1001" s="95"/>
      <c r="O1001" s="95"/>
      <c r="P1001" s="95"/>
      <c r="Q1001" s="95"/>
      <c r="R1001" s="95"/>
      <c r="S1001" s="95"/>
      <c r="T1001" s="95"/>
      <c r="U1001" s="95"/>
      <c r="V1001" s="95"/>
      <c r="W1001" s="95"/>
      <c r="X1001" s="95"/>
      <c r="Y1001" s="95"/>
      <c r="Z1001" s="95"/>
    </row>
    <row r="1002" ht="15.75" hidden="1" customHeight="1">
      <c r="A1002" s="90"/>
      <c r="B1002" s="102"/>
      <c r="C1002" s="90"/>
      <c r="D1002" s="91"/>
      <c r="E1002" s="92" t="str">
        <f t="shared" si="2"/>
        <v/>
      </c>
      <c r="F1002" s="93"/>
      <c r="G1002" s="93"/>
      <c r="H1002" s="91">
        <f t="shared" ref="H1002:I1002" si="934">+N($E1002)*N(F1002)</f>
        <v>0</v>
      </c>
      <c r="I1002" s="91">
        <f t="shared" si="934"/>
        <v>0</v>
      </c>
      <c r="J1002" s="91">
        <f t="shared" si="4"/>
        <v>0</v>
      </c>
      <c r="K1002" s="93"/>
      <c r="L1002" s="94"/>
      <c r="M1002" s="95"/>
      <c r="N1002" s="95"/>
      <c r="O1002" s="95"/>
      <c r="P1002" s="95"/>
      <c r="Q1002" s="95"/>
      <c r="R1002" s="95"/>
      <c r="S1002" s="95"/>
      <c r="T1002" s="95"/>
      <c r="U1002" s="95"/>
      <c r="V1002" s="95"/>
      <c r="W1002" s="95"/>
      <c r="X1002" s="95"/>
      <c r="Y1002" s="95"/>
      <c r="Z1002" s="95"/>
    </row>
    <row r="1003" ht="15.75" hidden="1" customHeight="1">
      <c r="A1003" s="90">
        <f>A1001+0.1</f>
        <v>8.2</v>
      </c>
      <c r="B1003" s="102" t="s">
        <v>821</v>
      </c>
      <c r="C1003" s="90" t="s">
        <v>720</v>
      </c>
      <c r="D1003" s="91" t="s">
        <v>506</v>
      </c>
      <c r="E1003" s="92" t="str">
        <f t="shared" si="2"/>
        <v>RO</v>
      </c>
      <c r="F1003" s="93"/>
      <c r="G1003" s="93"/>
      <c r="H1003" s="91">
        <f t="shared" ref="H1003:I1003" si="935">+N($E1003)*N(F1003)</f>
        <v>0</v>
      </c>
      <c r="I1003" s="91">
        <f t="shared" si="935"/>
        <v>0</v>
      </c>
      <c r="J1003" s="91">
        <f t="shared" si="4"/>
        <v>0</v>
      </c>
      <c r="K1003" s="93"/>
      <c r="L1003" s="94"/>
      <c r="M1003" s="95"/>
      <c r="N1003" s="95"/>
      <c r="O1003" s="95"/>
      <c r="P1003" s="95"/>
      <c r="Q1003" s="95"/>
      <c r="R1003" s="95"/>
      <c r="S1003" s="95"/>
      <c r="T1003" s="95"/>
      <c r="U1003" s="95"/>
      <c r="V1003" s="95"/>
      <c r="W1003" s="95"/>
      <c r="X1003" s="95"/>
      <c r="Y1003" s="95"/>
      <c r="Z1003" s="95"/>
    </row>
    <row r="1004" ht="15.75" hidden="1" customHeight="1">
      <c r="A1004" s="90"/>
      <c r="B1004" s="102"/>
      <c r="C1004" s="90"/>
      <c r="D1004" s="91"/>
      <c r="E1004" s="92" t="str">
        <f t="shared" si="2"/>
        <v/>
      </c>
      <c r="F1004" s="93"/>
      <c r="G1004" s="93"/>
      <c r="H1004" s="91">
        <f t="shared" ref="H1004:I1004" si="936">+N($E1004)*N(F1004)</f>
        <v>0</v>
      </c>
      <c r="I1004" s="91">
        <f t="shared" si="936"/>
        <v>0</v>
      </c>
      <c r="J1004" s="91">
        <f t="shared" si="4"/>
        <v>0</v>
      </c>
      <c r="K1004" s="93"/>
      <c r="L1004" s="94"/>
      <c r="M1004" s="95"/>
      <c r="N1004" s="95"/>
      <c r="O1004" s="95"/>
      <c r="P1004" s="95"/>
      <c r="Q1004" s="95"/>
      <c r="R1004" s="95"/>
      <c r="S1004" s="95"/>
      <c r="T1004" s="95"/>
      <c r="U1004" s="95"/>
      <c r="V1004" s="95"/>
      <c r="W1004" s="95"/>
      <c r="X1004" s="95"/>
      <c r="Y1004" s="95"/>
      <c r="Z1004" s="95"/>
    </row>
    <row r="1005" ht="15.75" hidden="1" customHeight="1">
      <c r="A1005" s="90">
        <f>A1003+0.1</f>
        <v>8.3</v>
      </c>
      <c r="B1005" s="102" t="s">
        <v>822</v>
      </c>
      <c r="C1005" s="90" t="s">
        <v>720</v>
      </c>
      <c r="D1005" s="91" t="s">
        <v>506</v>
      </c>
      <c r="E1005" s="92" t="str">
        <f t="shared" si="2"/>
        <v>RO</v>
      </c>
      <c r="F1005" s="93"/>
      <c r="G1005" s="93"/>
      <c r="H1005" s="91">
        <f t="shared" ref="H1005:I1005" si="937">+N($E1005)*N(F1005)</f>
        <v>0</v>
      </c>
      <c r="I1005" s="91">
        <f t="shared" si="937"/>
        <v>0</v>
      </c>
      <c r="J1005" s="91">
        <f t="shared" si="4"/>
        <v>0</v>
      </c>
      <c r="K1005" s="93"/>
      <c r="L1005" s="94"/>
      <c r="M1005" s="95"/>
      <c r="N1005" s="95"/>
      <c r="O1005" s="95"/>
      <c r="P1005" s="95"/>
      <c r="Q1005" s="95"/>
      <c r="R1005" s="95"/>
      <c r="S1005" s="95"/>
      <c r="T1005" s="95"/>
      <c r="U1005" s="95"/>
      <c r="V1005" s="95"/>
      <c r="W1005" s="95"/>
      <c r="X1005" s="95"/>
      <c r="Y1005" s="95"/>
      <c r="Z1005" s="95"/>
    </row>
    <row r="1006" ht="15.75" hidden="1" customHeight="1">
      <c r="A1006" s="90"/>
      <c r="B1006" s="102"/>
      <c r="C1006" s="90"/>
      <c r="D1006" s="91"/>
      <c r="E1006" s="92" t="str">
        <f t="shared" si="2"/>
        <v/>
      </c>
      <c r="F1006" s="93"/>
      <c r="G1006" s="93"/>
      <c r="H1006" s="91">
        <f t="shared" ref="H1006:I1006" si="938">+N($E1006)*N(F1006)</f>
        <v>0</v>
      </c>
      <c r="I1006" s="91">
        <f t="shared" si="938"/>
        <v>0</v>
      </c>
      <c r="J1006" s="91">
        <f t="shared" si="4"/>
        <v>0</v>
      </c>
      <c r="K1006" s="93"/>
      <c r="L1006" s="94"/>
      <c r="M1006" s="95"/>
      <c r="N1006" s="95"/>
      <c r="O1006" s="95"/>
      <c r="P1006" s="95"/>
      <c r="Q1006" s="95"/>
      <c r="R1006" s="95"/>
      <c r="S1006" s="95"/>
      <c r="T1006" s="95"/>
      <c r="U1006" s="95"/>
      <c r="V1006" s="95"/>
      <c r="W1006" s="95"/>
      <c r="X1006" s="95"/>
      <c r="Y1006" s="95"/>
      <c r="Z1006" s="95"/>
    </row>
    <row r="1007" ht="15.75" hidden="1" customHeight="1">
      <c r="A1007" s="90">
        <f>A1005+0.1</f>
        <v>8.4</v>
      </c>
      <c r="B1007" s="102" t="s">
        <v>823</v>
      </c>
      <c r="C1007" s="90" t="s">
        <v>720</v>
      </c>
      <c r="D1007" s="91" t="s">
        <v>506</v>
      </c>
      <c r="E1007" s="92" t="str">
        <f t="shared" si="2"/>
        <v>RO</v>
      </c>
      <c r="F1007" s="93"/>
      <c r="G1007" s="93"/>
      <c r="H1007" s="91">
        <f t="shared" ref="H1007:I1007" si="939">+N($E1007)*N(F1007)</f>
        <v>0</v>
      </c>
      <c r="I1007" s="91">
        <f t="shared" si="939"/>
        <v>0</v>
      </c>
      <c r="J1007" s="91">
        <f t="shared" si="4"/>
        <v>0</v>
      </c>
      <c r="K1007" s="93"/>
      <c r="L1007" s="94"/>
      <c r="M1007" s="95"/>
      <c r="N1007" s="95"/>
      <c r="O1007" s="95"/>
      <c r="P1007" s="95"/>
      <c r="Q1007" s="95"/>
      <c r="R1007" s="95"/>
      <c r="S1007" s="95"/>
      <c r="T1007" s="95"/>
      <c r="U1007" s="95"/>
      <c r="V1007" s="95"/>
      <c r="W1007" s="95"/>
      <c r="X1007" s="95"/>
      <c r="Y1007" s="95"/>
      <c r="Z1007" s="95"/>
    </row>
    <row r="1008" ht="15.75" hidden="1" customHeight="1">
      <c r="A1008" s="90"/>
      <c r="B1008" s="102"/>
      <c r="C1008" s="90"/>
      <c r="D1008" s="91"/>
      <c r="E1008" s="92" t="str">
        <f t="shared" si="2"/>
        <v/>
      </c>
      <c r="F1008" s="93"/>
      <c r="G1008" s="93"/>
      <c r="H1008" s="91">
        <f t="shared" ref="H1008:I1008" si="940">+N($E1008)*N(F1008)</f>
        <v>0</v>
      </c>
      <c r="I1008" s="91">
        <f t="shared" si="940"/>
        <v>0</v>
      </c>
      <c r="J1008" s="91">
        <f t="shared" si="4"/>
        <v>0</v>
      </c>
      <c r="K1008" s="93"/>
      <c r="L1008" s="94"/>
      <c r="M1008" s="95"/>
      <c r="N1008" s="95"/>
      <c r="O1008" s="95"/>
      <c r="P1008" s="95"/>
      <c r="Q1008" s="95"/>
      <c r="R1008" s="95"/>
      <c r="S1008" s="95"/>
      <c r="T1008" s="95"/>
      <c r="U1008" s="95"/>
      <c r="V1008" s="95"/>
      <c r="W1008" s="95"/>
      <c r="X1008" s="95"/>
      <c r="Y1008" s="95"/>
      <c r="Z1008" s="95"/>
    </row>
    <row r="1009" ht="15.75" hidden="1" customHeight="1">
      <c r="A1009" s="90">
        <f>A1007+0.1</f>
        <v>8.5</v>
      </c>
      <c r="B1009" s="102" t="s">
        <v>824</v>
      </c>
      <c r="C1009" s="90" t="s">
        <v>720</v>
      </c>
      <c r="D1009" s="91" t="s">
        <v>506</v>
      </c>
      <c r="E1009" s="92" t="str">
        <f t="shared" si="2"/>
        <v>RO</v>
      </c>
      <c r="F1009" s="93"/>
      <c r="G1009" s="93"/>
      <c r="H1009" s="91">
        <f t="shared" ref="H1009:I1009" si="941">+N($E1009)*N(F1009)</f>
        <v>0</v>
      </c>
      <c r="I1009" s="91">
        <f t="shared" si="941"/>
        <v>0</v>
      </c>
      <c r="J1009" s="91">
        <f t="shared" si="4"/>
        <v>0</v>
      </c>
      <c r="K1009" s="93"/>
      <c r="L1009" s="94"/>
      <c r="M1009" s="95"/>
      <c r="N1009" s="95"/>
      <c r="O1009" s="95"/>
      <c r="P1009" s="95"/>
      <c r="Q1009" s="95"/>
      <c r="R1009" s="95"/>
      <c r="S1009" s="95"/>
      <c r="T1009" s="95"/>
      <c r="U1009" s="95"/>
      <c r="V1009" s="95"/>
      <c r="W1009" s="95"/>
      <c r="X1009" s="95"/>
      <c r="Y1009" s="95"/>
      <c r="Z1009" s="95"/>
    </row>
    <row r="1010" ht="15.75" hidden="1" customHeight="1">
      <c r="A1010" s="90"/>
      <c r="B1010" s="102"/>
      <c r="C1010" s="90"/>
      <c r="D1010" s="91"/>
      <c r="E1010" s="92" t="str">
        <f t="shared" si="2"/>
        <v/>
      </c>
      <c r="F1010" s="93"/>
      <c r="G1010" s="93"/>
      <c r="H1010" s="91">
        <f t="shared" ref="H1010:I1010" si="942">+N($E1010)*N(F1010)</f>
        <v>0</v>
      </c>
      <c r="I1010" s="91">
        <f t="shared" si="942"/>
        <v>0</v>
      </c>
      <c r="J1010" s="91">
        <f t="shared" si="4"/>
        <v>0</v>
      </c>
      <c r="K1010" s="93"/>
      <c r="L1010" s="94"/>
      <c r="M1010" s="95"/>
      <c r="N1010" s="95"/>
      <c r="O1010" s="95"/>
      <c r="P1010" s="95"/>
      <c r="Q1010" s="95"/>
      <c r="R1010" s="95"/>
      <c r="S1010" s="95"/>
      <c r="T1010" s="95"/>
      <c r="U1010" s="95"/>
      <c r="V1010" s="95"/>
      <c r="W1010" s="95"/>
      <c r="X1010" s="95"/>
      <c r="Y1010" s="95"/>
      <c r="Z1010" s="95"/>
    </row>
    <row r="1011" ht="15.75" hidden="1" customHeight="1">
      <c r="A1011" s="90">
        <f>A1009+0.1</f>
        <v>8.6</v>
      </c>
      <c r="B1011" s="102" t="s">
        <v>825</v>
      </c>
      <c r="C1011" s="90" t="s">
        <v>720</v>
      </c>
      <c r="D1011" s="91" t="s">
        <v>506</v>
      </c>
      <c r="E1011" s="92" t="str">
        <f t="shared" si="2"/>
        <v>RO</v>
      </c>
      <c r="F1011" s="93"/>
      <c r="G1011" s="93"/>
      <c r="H1011" s="91">
        <f t="shared" ref="H1011:I1011" si="943">+N($E1011)*N(F1011)</f>
        <v>0</v>
      </c>
      <c r="I1011" s="91">
        <f t="shared" si="943"/>
        <v>0</v>
      </c>
      <c r="J1011" s="91">
        <f t="shared" si="4"/>
        <v>0</v>
      </c>
      <c r="K1011" s="93"/>
      <c r="L1011" s="94"/>
      <c r="M1011" s="95"/>
      <c r="N1011" s="95"/>
      <c r="O1011" s="95"/>
      <c r="P1011" s="95"/>
      <c r="Q1011" s="95"/>
      <c r="R1011" s="95"/>
      <c r="S1011" s="95"/>
      <c r="T1011" s="95"/>
      <c r="U1011" s="95"/>
      <c r="V1011" s="95"/>
      <c r="W1011" s="95"/>
      <c r="X1011" s="95"/>
      <c r="Y1011" s="95"/>
      <c r="Z1011" s="95"/>
    </row>
    <row r="1012" ht="15.75" hidden="1" customHeight="1">
      <c r="A1012" s="90"/>
      <c r="B1012" s="102"/>
      <c r="C1012" s="90"/>
      <c r="D1012" s="91"/>
      <c r="E1012" s="92" t="str">
        <f t="shared" si="2"/>
        <v/>
      </c>
      <c r="F1012" s="93"/>
      <c r="G1012" s="93"/>
      <c r="H1012" s="91">
        <f t="shared" ref="H1012:I1012" si="944">+N($E1012)*N(F1012)</f>
        <v>0</v>
      </c>
      <c r="I1012" s="91">
        <f t="shared" si="944"/>
        <v>0</v>
      </c>
      <c r="J1012" s="91">
        <f t="shared" si="4"/>
        <v>0</v>
      </c>
      <c r="K1012" s="93"/>
      <c r="L1012" s="94"/>
      <c r="M1012" s="95"/>
      <c r="N1012" s="95"/>
      <c r="O1012" s="95"/>
      <c r="P1012" s="95"/>
      <c r="Q1012" s="95"/>
      <c r="R1012" s="95"/>
      <c r="S1012" s="95"/>
      <c r="T1012" s="95"/>
      <c r="U1012" s="95"/>
      <c r="V1012" s="95"/>
      <c r="W1012" s="95"/>
      <c r="X1012" s="95"/>
      <c r="Y1012" s="95"/>
      <c r="Z1012" s="95"/>
    </row>
    <row r="1013" ht="15.75" hidden="1" customHeight="1">
      <c r="A1013" s="90">
        <f>A1011+0.1</f>
        <v>8.7</v>
      </c>
      <c r="B1013" s="102" t="s">
        <v>826</v>
      </c>
      <c r="C1013" s="90" t="s">
        <v>720</v>
      </c>
      <c r="D1013" s="91" t="s">
        <v>506</v>
      </c>
      <c r="E1013" s="92" t="str">
        <f t="shared" si="2"/>
        <v>RO</v>
      </c>
      <c r="F1013" s="93"/>
      <c r="G1013" s="93"/>
      <c r="H1013" s="91">
        <f t="shared" ref="H1013:I1013" si="945">+N($E1013)*N(F1013)</f>
        <v>0</v>
      </c>
      <c r="I1013" s="91">
        <f t="shared" si="945"/>
        <v>0</v>
      </c>
      <c r="J1013" s="91">
        <f t="shared" si="4"/>
        <v>0</v>
      </c>
      <c r="K1013" s="93"/>
      <c r="L1013" s="94"/>
      <c r="M1013" s="95"/>
      <c r="N1013" s="95"/>
      <c r="O1013" s="95"/>
      <c r="P1013" s="95"/>
      <c r="Q1013" s="95"/>
      <c r="R1013" s="95"/>
      <c r="S1013" s="95"/>
      <c r="T1013" s="95"/>
      <c r="U1013" s="95"/>
      <c r="V1013" s="95"/>
      <c r="W1013" s="95"/>
      <c r="X1013" s="95"/>
      <c r="Y1013" s="95"/>
      <c r="Z1013" s="95"/>
    </row>
    <row r="1014" ht="15.75" hidden="1" customHeight="1">
      <c r="A1014" s="90"/>
      <c r="B1014" s="102"/>
      <c r="C1014" s="90"/>
      <c r="D1014" s="91"/>
      <c r="E1014" s="92" t="str">
        <f t="shared" si="2"/>
        <v/>
      </c>
      <c r="F1014" s="93"/>
      <c r="G1014" s="93"/>
      <c r="H1014" s="91">
        <f t="shared" ref="H1014:I1014" si="946">+N($E1014)*N(F1014)</f>
        <v>0</v>
      </c>
      <c r="I1014" s="91">
        <f t="shared" si="946"/>
        <v>0</v>
      </c>
      <c r="J1014" s="91">
        <f t="shared" si="4"/>
        <v>0</v>
      </c>
      <c r="K1014" s="93"/>
      <c r="L1014" s="94"/>
      <c r="M1014" s="95"/>
      <c r="N1014" s="95"/>
      <c r="O1014" s="95"/>
      <c r="P1014" s="95"/>
      <c r="Q1014" s="95"/>
      <c r="R1014" s="95"/>
      <c r="S1014" s="95"/>
      <c r="T1014" s="95"/>
      <c r="U1014" s="95"/>
      <c r="V1014" s="95"/>
      <c r="W1014" s="95"/>
      <c r="X1014" s="95"/>
      <c r="Y1014" s="95"/>
      <c r="Z1014" s="95"/>
    </row>
    <row r="1015" ht="15.75" hidden="1" customHeight="1">
      <c r="A1015" s="90">
        <f>A1013+0.1</f>
        <v>8.8</v>
      </c>
      <c r="B1015" s="102" t="s">
        <v>827</v>
      </c>
      <c r="C1015" s="90" t="s">
        <v>720</v>
      </c>
      <c r="D1015" s="91" t="s">
        <v>506</v>
      </c>
      <c r="E1015" s="92" t="str">
        <f t="shared" si="2"/>
        <v>RO</v>
      </c>
      <c r="F1015" s="93"/>
      <c r="G1015" s="93"/>
      <c r="H1015" s="91">
        <f t="shared" ref="H1015:I1015" si="947">+N($E1015)*N(F1015)</f>
        <v>0</v>
      </c>
      <c r="I1015" s="91">
        <f t="shared" si="947"/>
        <v>0</v>
      </c>
      <c r="J1015" s="91">
        <f t="shared" si="4"/>
        <v>0</v>
      </c>
      <c r="K1015" s="93"/>
      <c r="L1015" s="94"/>
      <c r="M1015" s="95"/>
      <c r="N1015" s="95"/>
      <c r="O1015" s="95"/>
      <c r="P1015" s="95"/>
      <c r="Q1015" s="95"/>
      <c r="R1015" s="95"/>
      <c r="S1015" s="95"/>
      <c r="T1015" s="95"/>
      <c r="U1015" s="95"/>
      <c r="V1015" s="95"/>
      <c r="W1015" s="95"/>
      <c r="X1015" s="95"/>
      <c r="Y1015" s="95"/>
      <c r="Z1015" s="95"/>
    </row>
    <row r="1016" ht="15.75" hidden="1" customHeight="1">
      <c r="A1016" s="90"/>
      <c r="B1016" s="102"/>
      <c r="C1016" s="90"/>
      <c r="D1016" s="91"/>
      <c r="E1016" s="92" t="str">
        <f t="shared" si="2"/>
        <v/>
      </c>
      <c r="F1016" s="93"/>
      <c r="G1016" s="93"/>
      <c r="H1016" s="91">
        <f t="shared" ref="H1016:I1016" si="948">+N($E1016)*N(F1016)</f>
        <v>0</v>
      </c>
      <c r="I1016" s="91">
        <f t="shared" si="948"/>
        <v>0</v>
      </c>
      <c r="J1016" s="91">
        <f t="shared" si="4"/>
        <v>0</v>
      </c>
      <c r="K1016" s="93"/>
      <c r="L1016" s="94"/>
      <c r="M1016" s="95"/>
      <c r="N1016" s="95"/>
      <c r="O1016" s="95"/>
      <c r="P1016" s="95"/>
      <c r="Q1016" s="95"/>
      <c r="R1016" s="95"/>
      <c r="S1016" s="95"/>
      <c r="T1016" s="95"/>
      <c r="U1016" s="95"/>
      <c r="V1016" s="95"/>
      <c r="W1016" s="95"/>
      <c r="X1016" s="95"/>
      <c r="Y1016" s="95"/>
      <c r="Z1016" s="95"/>
    </row>
    <row r="1017" ht="15.75" hidden="1" customHeight="1">
      <c r="A1017" s="90">
        <f>A1015+0.1</f>
        <v>8.9</v>
      </c>
      <c r="B1017" s="102" t="s">
        <v>828</v>
      </c>
      <c r="C1017" s="90" t="s">
        <v>720</v>
      </c>
      <c r="D1017" s="91" t="s">
        <v>506</v>
      </c>
      <c r="E1017" s="92" t="str">
        <f t="shared" si="2"/>
        <v>RO</v>
      </c>
      <c r="F1017" s="93"/>
      <c r="G1017" s="93"/>
      <c r="H1017" s="91">
        <f t="shared" ref="H1017:I1017" si="949">+N($E1017)*N(F1017)</f>
        <v>0</v>
      </c>
      <c r="I1017" s="91">
        <f t="shared" si="949"/>
        <v>0</v>
      </c>
      <c r="J1017" s="91">
        <f t="shared" si="4"/>
        <v>0</v>
      </c>
      <c r="K1017" s="93"/>
      <c r="L1017" s="94"/>
      <c r="M1017" s="95"/>
      <c r="N1017" s="95"/>
      <c r="O1017" s="95"/>
      <c r="P1017" s="95"/>
      <c r="Q1017" s="95"/>
      <c r="R1017" s="95"/>
      <c r="S1017" s="95"/>
      <c r="T1017" s="95"/>
      <c r="U1017" s="95"/>
      <c r="V1017" s="95"/>
      <c r="W1017" s="95"/>
      <c r="X1017" s="95"/>
      <c r="Y1017" s="95"/>
      <c r="Z1017" s="95"/>
    </row>
    <row r="1018" ht="15.75" hidden="1" customHeight="1">
      <c r="A1018" s="90"/>
      <c r="B1018" s="102"/>
      <c r="C1018" s="90"/>
      <c r="D1018" s="91"/>
      <c r="E1018" s="92" t="str">
        <f t="shared" si="2"/>
        <v/>
      </c>
      <c r="F1018" s="93"/>
      <c r="G1018" s="93"/>
      <c r="H1018" s="91">
        <f t="shared" ref="H1018:I1018" si="950">+N($E1018)*N(F1018)</f>
        <v>0</v>
      </c>
      <c r="I1018" s="91">
        <f t="shared" si="950"/>
        <v>0</v>
      </c>
      <c r="J1018" s="91">
        <f t="shared" si="4"/>
        <v>0</v>
      </c>
      <c r="K1018" s="93"/>
      <c r="L1018" s="94"/>
      <c r="M1018" s="95"/>
      <c r="N1018" s="95"/>
      <c r="O1018" s="95"/>
      <c r="P1018" s="95"/>
      <c r="Q1018" s="95"/>
      <c r="R1018" s="95"/>
      <c r="S1018" s="95"/>
      <c r="T1018" s="95"/>
      <c r="U1018" s="95"/>
      <c r="V1018" s="95"/>
      <c r="W1018" s="95"/>
      <c r="X1018" s="95"/>
      <c r="Y1018" s="95"/>
      <c r="Z1018" s="95"/>
    </row>
    <row r="1019" ht="15.75" hidden="1" customHeight="1">
      <c r="A1019" s="108">
        <f>A1017-0.8</f>
        <v>8.1</v>
      </c>
      <c r="B1019" s="102" t="s">
        <v>829</v>
      </c>
      <c r="C1019" s="90" t="s">
        <v>720</v>
      </c>
      <c r="D1019" s="91" t="s">
        <v>506</v>
      </c>
      <c r="E1019" s="92" t="str">
        <f t="shared" si="2"/>
        <v>RO</v>
      </c>
      <c r="F1019" s="93"/>
      <c r="G1019" s="93"/>
      <c r="H1019" s="91">
        <f t="shared" ref="H1019:I1019" si="951">+N($E1019)*N(F1019)</f>
        <v>0</v>
      </c>
      <c r="I1019" s="91">
        <f t="shared" si="951"/>
        <v>0</v>
      </c>
      <c r="J1019" s="91">
        <f t="shared" si="4"/>
        <v>0</v>
      </c>
      <c r="K1019" s="93"/>
      <c r="L1019" s="94"/>
      <c r="M1019" s="95"/>
      <c r="N1019" s="95"/>
      <c r="O1019" s="95"/>
      <c r="P1019" s="95"/>
      <c r="Q1019" s="95"/>
      <c r="R1019" s="95"/>
      <c r="S1019" s="95"/>
      <c r="T1019" s="95"/>
      <c r="U1019" s="95"/>
      <c r="V1019" s="95"/>
      <c r="W1019" s="95"/>
      <c r="X1019" s="95"/>
      <c r="Y1019" s="95"/>
      <c r="Z1019" s="95"/>
    </row>
    <row r="1020" ht="15.75" hidden="1" customHeight="1">
      <c r="A1020" s="90"/>
      <c r="B1020" s="102"/>
      <c r="C1020" s="90"/>
      <c r="D1020" s="91"/>
      <c r="E1020" s="92" t="str">
        <f t="shared" si="2"/>
        <v/>
      </c>
      <c r="F1020" s="93"/>
      <c r="G1020" s="93"/>
      <c r="H1020" s="91">
        <f t="shared" ref="H1020:I1020" si="952">+N($E1020)*N(F1020)</f>
        <v>0</v>
      </c>
      <c r="I1020" s="91">
        <f t="shared" si="952"/>
        <v>0</v>
      </c>
      <c r="J1020" s="91">
        <f t="shared" si="4"/>
        <v>0</v>
      </c>
      <c r="K1020" s="93"/>
      <c r="L1020" s="94"/>
      <c r="M1020" s="95"/>
      <c r="N1020" s="95"/>
      <c r="O1020" s="95"/>
      <c r="P1020" s="95"/>
      <c r="Q1020" s="95"/>
      <c r="R1020" s="95"/>
      <c r="S1020" s="95"/>
      <c r="T1020" s="95"/>
      <c r="U1020" s="95"/>
      <c r="V1020" s="95"/>
      <c r="W1020" s="95"/>
      <c r="X1020" s="95"/>
      <c r="Y1020" s="95"/>
      <c r="Z1020" s="95"/>
    </row>
    <row r="1021" ht="15.75" hidden="1" customHeight="1">
      <c r="A1021" s="103" t="s">
        <v>171</v>
      </c>
      <c r="B1021" s="88" t="s">
        <v>845</v>
      </c>
      <c r="C1021" s="90"/>
      <c r="D1021" s="91"/>
      <c r="E1021" s="92" t="str">
        <f t="shared" si="2"/>
        <v/>
      </c>
      <c r="F1021" s="93"/>
      <c r="G1021" s="93"/>
      <c r="H1021" s="91">
        <f t="shared" ref="H1021:I1021" si="953">+N($E1021)*N(F1021)</f>
        <v>0</v>
      </c>
      <c r="I1021" s="91">
        <f t="shared" si="953"/>
        <v>0</v>
      </c>
      <c r="J1021" s="91">
        <f t="shared" si="4"/>
        <v>0</v>
      </c>
      <c r="K1021" s="93"/>
      <c r="L1021" s="94"/>
      <c r="M1021" s="95"/>
      <c r="N1021" s="95"/>
      <c r="O1021" s="95"/>
      <c r="P1021" s="95"/>
      <c r="Q1021" s="95"/>
      <c r="R1021" s="95"/>
      <c r="S1021" s="95"/>
      <c r="T1021" s="95"/>
      <c r="U1021" s="95"/>
      <c r="V1021" s="95"/>
      <c r="W1021" s="95"/>
      <c r="X1021" s="95"/>
      <c r="Y1021" s="95"/>
      <c r="Z1021" s="95"/>
    </row>
    <row r="1022" ht="15.75" hidden="1" customHeight="1">
      <c r="A1022" s="90"/>
      <c r="B1022" s="102"/>
      <c r="C1022" s="90"/>
      <c r="D1022" s="91"/>
      <c r="E1022" s="92" t="str">
        <f t="shared" si="2"/>
        <v/>
      </c>
      <c r="F1022" s="93"/>
      <c r="G1022" s="93"/>
      <c r="H1022" s="91">
        <f t="shared" ref="H1022:I1022" si="954">+N($E1022)*N(F1022)</f>
        <v>0</v>
      </c>
      <c r="I1022" s="91">
        <f t="shared" si="954"/>
        <v>0</v>
      </c>
      <c r="J1022" s="91">
        <f t="shared" si="4"/>
        <v>0</v>
      </c>
      <c r="K1022" s="93"/>
      <c r="L1022" s="94"/>
      <c r="M1022" s="95"/>
      <c r="N1022" s="95"/>
      <c r="O1022" s="95"/>
      <c r="P1022" s="95"/>
      <c r="Q1022" s="95"/>
      <c r="R1022" s="95"/>
      <c r="S1022" s="95"/>
      <c r="T1022" s="95"/>
      <c r="U1022" s="95"/>
      <c r="V1022" s="95"/>
      <c r="W1022" s="95"/>
      <c r="X1022" s="95"/>
      <c r="Y1022" s="95"/>
      <c r="Z1022" s="95"/>
    </row>
    <row r="1023" ht="15.75" hidden="1" customHeight="1">
      <c r="A1023" s="90"/>
      <c r="B1023" s="102" t="s">
        <v>890</v>
      </c>
      <c r="C1023" s="90"/>
      <c r="D1023" s="91"/>
      <c r="E1023" s="92" t="str">
        <f t="shared" si="2"/>
        <v/>
      </c>
      <c r="F1023" s="93"/>
      <c r="G1023" s="93"/>
      <c r="H1023" s="91">
        <f t="shared" ref="H1023:I1023" si="955">+N($E1023)*N(F1023)</f>
        <v>0</v>
      </c>
      <c r="I1023" s="91">
        <f t="shared" si="955"/>
        <v>0</v>
      </c>
      <c r="J1023" s="91">
        <f t="shared" si="4"/>
        <v>0</v>
      </c>
      <c r="K1023" s="93"/>
      <c r="L1023" s="94"/>
      <c r="M1023" s="95"/>
      <c r="N1023" s="95"/>
      <c r="O1023" s="95"/>
      <c r="P1023" s="95"/>
      <c r="Q1023" s="95"/>
      <c r="R1023" s="95"/>
      <c r="S1023" s="95"/>
      <c r="T1023" s="95"/>
      <c r="U1023" s="95"/>
      <c r="V1023" s="95"/>
      <c r="W1023" s="95"/>
      <c r="X1023" s="95"/>
      <c r="Y1023" s="95"/>
      <c r="Z1023" s="95"/>
    </row>
    <row r="1024" ht="15.75" hidden="1" customHeight="1">
      <c r="A1024" s="90"/>
      <c r="B1024" s="102"/>
      <c r="C1024" s="90"/>
      <c r="D1024" s="91"/>
      <c r="E1024" s="92" t="str">
        <f t="shared" si="2"/>
        <v/>
      </c>
      <c r="F1024" s="93"/>
      <c r="G1024" s="93"/>
      <c r="H1024" s="91">
        <f t="shared" ref="H1024:I1024" si="956">+N($E1024)*N(F1024)</f>
        <v>0</v>
      </c>
      <c r="I1024" s="91">
        <f t="shared" si="956"/>
        <v>0</v>
      </c>
      <c r="J1024" s="91">
        <f t="shared" si="4"/>
        <v>0</v>
      </c>
      <c r="K1024" s="93"/>
      <c r="L1024" s="94"/>
      <c r="M1024" s="95"/>
      <c r="N1024" s="95"/>
      <c r="O1024" s="95"/>
      <c r="P1024" s="95"/>
      <c r="Q1024" s="95"/>
      <c r="R1024" s="95"/>
      <c r="S1024" s="95"/>
      <c r="T1024" s="95"/>
      <c r="U1024" s="95"/>
      <c r="V1024" s="95"/>
      <c r="W1024" s="95"/>
      <c r="X1024" s="95"/>
      <c r="Y1024" s="95"/>
      <c r="Z1024" s="95"/>
    </row>
    <row r="1025" ht="15.75" hidden="1" customHeight="1">
      <c r="A1025" s="103">
        <v>1.0</v>
      </c>
      <c r="B1025" s="88" t="s">
        <v>847</v>
      </c>
      <c r="C1025" s="90"/>
      <c r="D1025" s="91"/>
      <c r="E1025" s="92" t="str">
        <f t="shared" si="2"/>
        <v/>
      </c>
      <c r="F1025" s="93"/>
      <c r="G1025" s="93"/>
      <c r="H1025" s="91">
        <f t="shared" ref="H1025:I1025" si="957">+N($E1025)*N(F1025)</f>
        <v>0</v>
      </c>
      <c r="I1025" s="91">
        <f t="shared" si="957"/>
        <v>0</v>
      </c>
      <c r="J1025" s="91">
        <f t="shared" si="4"/>
        <v>0</v>
      </c>
      <c r="K1025" s="93"/>
      <c r="L1025" s="94"/>
      <c r="M1025" s="95"/>
      <c r="N1025" s="95"/>
      <c r="O1025" s="95"/>
      <c r="P1025" s="95"/>
      <c r="Q1025" s="95"/>
      <c r="R1025" s="95"/>
      <c r="S1025" s="95"/>
      <c r="T1025" s="95"/>
      <c r="U1025" s="95"/>
      <c r="V1025" s="95"/>
      <c r="W1025" s="95"/>
      <c r="X1025" s="95"/>
      <c r="Y1025" s="95"/>
      <c r="Z1025" s="95"/>
    </row>
    <row r="1026" ht="15.75" hidden="1" customHeight="1">
      <c r="A1026" s="90"/>
      <c r="B1026" s="102"/>
      <c r="C1026" s="90"/>
      <c r="D1026" s="91"/>
      <c r="E1026" s="92" t="str">
        <f t="shared" si="2"/>
        <v/>
      </c>
      <c r="F1026" s="93"/>
      <c r="G1026" s="93"/>
      <c r="H1026" s="91">
        <f t="shared" ref="H1026:I1026" si="958">+N($E1026)*N(F1026)</f>
        <v>0</v>
      </c>
      <c r="I1026" s="91">
        <f t="shared" si="958"/>
        <v>0</v>
      </c>
      <c r="J1026" s="91">
        <f t="shared" si="4"/>
        <v>0</v>
      </c>
      <c r="K1026" s="93"/>
      <c r="L1026" s="94"/>
      <c r="M1026" s="95"/>
      <c r="N1026" s="95"/>
      <c r="O1026" s="95"/>
      <c r="P1026" s="95"/>
      <c r="Q1026" s="95"/>
      <c r="R1026" s="95"/>
      <c r="S1026" s="95"/>
      <c r="T1026" s="95"/>
      <c r="U1026" s="95"/>
      <c r="V1026" s="95"/>
      <c r="W1026" s="95"/>
      <c r="X1026" s="95"/>
      <c r="Y1026" s="95"/>
      <c r="Z1026" s="95"/>
    </row>
    <row r="1027" ht="15.75" hidden="1" customHeight="1">
      <c r="A1027" s="108">
        <f>A1019+0.01</f>
        <v>8.11</v>
      </c>
      <c r="B1027" s="102" t="s">
        <v>848</v>
      </c>
      <c r="C1027" s="90" t="s">
        <v>720</v>
      </c>
      <c r="D1027" s="91" t="s">
        <v>506</v>
      </c>
      <c r="E1027" s="92" t="str">
        <f t="shared" si="2"/>
        <v>RO</v>
      </c>
      <c r="F1027" s="93"/>
      <c r="G1027" s="93"/>
      <c r="H1027" s="91">
        <f t="shared" ref="H1027:I1027" si="959">+N($E1027)*N(F1027)</f>
        <v>0</v>
      </c>
      <c r="I1027" s="91">
        <f t="shared" si="959"/>
        <v>0</v>
      </c>
      <c r="J1027" s="91">
        <f t="shared" si="4"/>
        <v>0</v>
      </c>
      <c r="K1027" s="93"/>
      <c r="L1027" s="94"/>
      <c r="M1027" s="95"/>
      <c r="N1027" s="95"/>
      <c r="O1027" s="95"/>
      <c r="P1027" s="95"/>
      <c r="Q1027" s="95"/>
      <c r="R1027" s="95"/>
      <c r="S1027" s="95"/>
      <c r="T1027" s="95"/>
      <c r="U1027" s="95"/>
      <c r="V1027" s="95"/>
      <c r="W1027" s="95"/>
      <c r="X1027" s="95"/>
      <c r="Y1027" s="95"/>
      <c r="Z1027" s="95"/>
    </row>
    <row r="1028" ht="15.75" hidden="1" customHeight="1">
      <c r="A1028" s="108">
        <f>A1027+0.01</f>
        <v>8.12</v>
      </c>
      <c r="B1028" s="102" t="s">
        <v>849</v>
      </c>
      <c r="C1028" s="90" t="s">
        <v>556</v>
      </c>
      <c r="D1028" s="91" t="s">
        <v>506</v>
      </c>
      <c r="E1028" s="92" t="str">
        <f t="shared" si="2"/>
        <v>RO</v>
      </c>
      <c r="F1028" s="93"/>
      <c r="G1028" s="93"/>
      <c r="H1028" s="91">
        <f t="shared" ref="H1028:I1028" si="960">+N($E1028)*N(F1028)</f>
        <v>0</v>
      </c>
      <c r="I1028" s="91">
        <f t="shared" si="960"/>
        <v>0</v>
      </c>
      <c r="J1028" s="91">
        <f t="shared" si="4"/>
        <v>0</v>
      </c>
      <c r="K1028" s="93"/>
      <c r="L1028" s="94"/>
      <c r="M1028" s="95"/>
      <c r="N1028" s="95"/>
      <c r="O1028" s="95"/>
      <c r="P1028" s="95"/>
      <c r="Q1028" s="95"/>
      <c r="R1028" s="95"/>
      <c r="S1028" s="95"/>
      <c r="T1028" s="95"/>
      <c r="U1028" s="95"/>
      <c r="V1028" s="95"/>
      <c r="W1028" s="95"/>
      <c r="X1028" s="95"/>
      <c r="Y1028" s="95"/>
      <c r="Z1028" s="95"/>
    </row>
    <row r="1029" ht="15.75" hidden="1" customHeight="1">
      <c r="A1029" s="90"/>
      <c r="B1029" s="102"/>
      <c r="C1029" s="90"/>
      <c r="D1029" s="91"/>
      <c r="E1029" s="92" t="str">
        <f t="shared" si="2"/>
        <v/>
      </c>
      <c r="F1029" s="93"/>
      <c r="G1029" s="93"/>
      <c r="H1029" s="91">
        <f t="shared" ref="H1029:I1029" si="961">+N($E1029)*N(F1029)</f>
        <v>0</v>
      </c>
      <c r="I1029" s="91">
        <f t="shared" si="961"/>
        <v>0</v>
      </c>
      <c r="J1029" s="91">
        <f t="shared" si="4"/>
        <v>0</v>
      </c>
      <c r="K1029" s="93"/>
      <c r="L1029" s="94"/>
      <c r="M1029" s="95"/>
      <c r="N1029" s="95"/>
      <c r="O1029" s="95"/>
      <c r="P1029" s="95"/>
      <c r="Q1029" s="95"/>
      <c r="R1029" s="95"/>
      <c r="S1029" s="95"/>
      <c r="T1029" s="95"/>
      <c r="U1029" s="95"/>
      <c r="V1029" s="95"/>
      <c r="W1029" s="95"/>
      <c r="X1029" s="95"/>
      <c r="Y1029" s="95"/>
      <c r="Z1029" s="95"/>
    </row>
    <row r="1030" ht="15.75" customHeight="1">
      <c r="A1030" s="108">
        <f>A1028+0.01</f>
        <v>8.13</v>
      </c>
      <c r="B1030" s="102" t="s">
        <v>850</v>
      </c>
      <c r="C1030" s="90" t="s">
        <v>720</v>
      </c>
      <c r="D1030" s="91">
        <v>20.0</v>
      </c>
      <c r="E1030" s="92">
        <f t="shared" si="2"/>
        <v>20</v>
      </c>
      <c r="F1030" s="105">
        <v>907.0</v>
      </c>
      <c r="G1030" s="105">
        <v>147.0</v>
      </c>
      <c r="H1030" s="91">
        <f t="shared" ref="H1030:I1030" si="962">+N($E1030)*N(F1030)</f>
        <v>18140</v>
      </c>
      <c r="I1030" s="91">
        <f t="shared" si="962"/>
        <v>2940</v>
      </c>
      <c r="J1030" s="91">
        <f t="shared" si="4"/>
        <v>21080</v>
      </c>
      <c r="K1030" s="93"/>
      <c r="L1030" s="106"/>
      <c r="M1030" s="95"/>
      <c r="N1030" s="95"/>
      <c r="O1030" s="95"/>
      <c r="P1030" s="95"/>
      <c r="Q1030" s="95"/>
      <c r="R1030" s="95"/>
      <c r="S1030" s="95"/>
      <c r="T1030" s="95"/>
      <c r="U1030" s="95"/>
      <c r="V1030" s="95"/>
      <c r="W1030" s="95"/>
      <c r="X1030" s="95"/>
      <c r="Y1030" s="95"/>
      <c r="Z1030" s="95"/>
    </row>
    <row r="1031" ht="15.75" customHeight="1">
      <c r="A1031" s="108">
        <f>A1030+0.01</f>
        <v>8.14</v>
      </c>
      <c r="B1031" s="102" t="s">
        <v>851</v>
      </c>
      <c r="C1031" s="90" t="s">
        <v>556</v>
      </c>
      <c r="D1031" s="91">
        <v>5.0</v>
      </c>
      <c r="E1031" s="92">
        <f t="shared" si="2"/>
        <v>5</v>
      </c>
      <c r="F1031" s="105">
        <v>784.0</v>
      </c>
      <c r="G1031" s="105">
        <v>160.0</v>
      </c>
      <c r="H1031" s="91">
        <f t="shared" ref="H1031:I1031" si="963">+N($E1031)*N(F1031)</f>
        <v>3920</v>
      </c>
      <c r="I1031" s="91">
        <f t="shared" si="963"/>
        <v>800</v>
      </c>
      <c r="J1031" s="91">
        <f t="shared" si="4"/>
        <v>4720</v>
      </c>
      <c r="K1031" s="93"/>
      <c r="L1031" s="106"/>
      <c r="M1031" s="95"/>
      <c r="N1031" s="95"/>
      <c r="O1031" s="95"/>
      <c r="P1031" s="95"/>
      <c r="Q1031" s="95"/>
      <c r="R1031" s="95"/>
      <c r="S1031" s="95"/>
      <c r="T1031" s="95"/>
      <c r="U1031" s="95"/>
      <c r="V1031" s="95"/>
      <c r="W1031" s="95"/>
      <c r="X1031" s="95"/>
      <c r="Y1031" s="95"/>
      <c r="Z1031" s="95"/>
    </row>
    <row r="1032" ht="15.75" hidden="1" customHeight="1">
      <c r="A1032" s="90"/>
      <c r="B1032" s="102"/>
      <c r="C1032" s="90"/>
      <c r="D1032" s="91"/>
      <c r="E1032" s="92" t="str">
        <f t="shared" si="2"/>
        <v/>
      </c>
      <c r="F1032" s="93"/>
      <c r="G1032" s="93"/>
      <c r="H1032" s="91">
        <f t="shared" ref="H1032:I1032" si="964">+N($E1032)*N(F1032)</f>
        <v>0</v>
      </c>
      <c r="I1032" s="91">
        <f t="shared" si="964"/>
        <v>0</v>
      </c>
      <c r="J1032" s="91">
        <f t="shared" si="4"/>
        <v>0</v>
      </c>
      <c r="K1032" s="93"/>
      <c r="L1032" s="94"/>
      <c r="M1032" s="95"/>
      <c r="N1032" s="95"/>
      <c r="O1032" s="95"/>
      <c r="P1032" s="95"/>
      <c r="Q1032" s="95"/>
      <c r="R1032" s="95"/>
      <c r="S1032" s="95"/>
      <c r="T1032" s="95"/>
      <c r="U1032" s="95"/>
      <c r="V1032" s="95"/>
      <c r="W1032" s="95"/>
      <c r="X1032" s="95"/>
      <c r="Y1032" s="95"/>
      <c r="Z1032" s="95"/>
    </row>
    <row r="1033" ht="15.75" hidden="1" customHeight="1">
      <c r="A1033" s="108">
        <f>A1031+0.01</f>
        <v>8.15</v>
      </c>
      <c r="B1033" s="102" t="s">
        <v>852</v>
      </c>
      <c r="C1033" s="90" t="s">
        <v>720</v>
      </c>
      <c r="D1033" s="91" t="s">
        <v>506</v>
      </c>
      <c r="E1033" s="92" t="str">
        <f t="shared" si="2"/>
        <v>RO</v>
      </c>
      <c r="F1033" s="93"/>
      <c r="G1033" s="93"/>
      <c r="H1033" s="91">
        <f t="shared" ref="H1033:I1033" si="965">+N($E1033)*N(F1033)</f>
        <v>0</v>
      </c>
      <c r="I1033" s="91">
        <f t="shared" si="965"/>
        <v>0</v>
      </c>
      <c r="J1033" s="91">
        <f t="shared" si="4"/>
        <v>0</v>
      </c>
      <c r="K1033" s="93"/>
      <c r="L1033" s="94"/>
      <c r="M1033" s="95"/>
      <c r="N1033" s="95"/>
      <c r="O1033" s="95"/>
      <c r="P1033" s="95"/>
      <c r="Q1033" s="95"/>
      <c r="R1033" s="95"/>
      <c r="S1033" s="95"/>
      <c r="T1033" s="95"/>
      <c r="U1033" s="95"/>
      <c r="V1033" s="95"/>
      <c r="W1033" s="95"/>
      <c r="X1033" s="95"/>
      <c r="Y1033" s="95"/>
      <c r="Z1033" s="95"/>
    </row>
    <row r="1034" ht="15.75" hidden="1" customHeight="1">
      <c r="A1034" s="108">
        <f>A1033+0.01</f>
        <v>8.16</v>
      </c>
      <c r="B1034" s="102" t="s">
        <v>853</v>
      </c>
      <c r="C1034" s="90" t="s">
        <v>556</v>
      </c>
      <c r="D1034" s="91" t="s">
        <v>506</v>
      </c>
      <c r="E1034" s="92" t="str">
        <f t="shared" si="2"/>
        <v>RO</v>
      </c>
      <c r="F1034" s="93"/>
      <c r="G1034" s="93"/>
      <c r="H1034" s="91">
        <f t="shared" ref="H1034:I1034" si="966">+N($E1034)*N(F1034)</f>
        <v>0</v>
      </c>
      <c r="I1034" s="91">
        <f t="shared" si="966"/>
        <v>0</v>
      </c>
      <c r="J1034" s="91">
        <f t="shared" si="4"/>
        <v>0</v>
      </c>
      <c r="K1034" s="93"/>
      <c r="L1034" s="94"/>
      <c r="M1034" s="95"/>
      <c r="N1034" s="95"/>
      <c r="O1034" s="95"/>
      <c r="P1034" s="95"/>
      <c r="Q1034" s="95"/>
      <c r="R1034" s="95"/>
      <c r="S1034" s="95"/>
      <c r="T1034" s="95"/>
      <c r="U1034" s="95"/>
      <c r="V1034" s="95"/>
      <c r="W1034" s="95"/>
      <c r="X1034" s="95"/>
      <c r="Y1034" s="95"/>
      <c r="Z1034" s="95"/>
    </row>
    <row r="1035" ht="15.75" hidden="1" customHeight="1">
      <c r="A1035" s="90"/>
      <c r="B1035" s="102"/>
      <c r="C1035" s="90"/>
      <c r="D1035" s="91"/>
      <c r="E1035" s="92" t="str">
        <f t="shared" si="2"/>
        <v/>
      </c>
      <c r="F1035" s="93"/>
      <c r="G1035" s="93"/>
      <c r="H1035" s="91">
        <f t="shared" ref="H1035:I1035" si="967">+N($E1035)*N(F1035)</f>
        <v>0</v>
      </c>
      <c r="I1035" s="91">
        <f t="shared" si="967"/>
        <v>0</v>
      </c>
      <c r="J1035" s="91">
        <f t="shared" si="4"/>
        <v>0</v>
      </c>
      <c r="K1035" s="93"/>
      <c r="L1035" s="94"/>
      <c r="M1035" s="95"/>
      <c r="N1035" s="95"/>
      <c r="O1035" s="95"/>
      <c r="P1035" s="95"/>
      <c r="Q1035" s="95"/>
      <c r="R1035" s="95"/>
      <c r="S1035" s="95"/>
      <c r="T1035" s="95"/>
      <c r="U1035" s="95"/>
      <c r="V1035" s="95"/>
      <c r="W1035" s="95"/>
      <c r="X1035" s="95"/>
      <c r="Y1035" s="95"/>
      <c r="Z1035" s="95"/>
    </row>
    <row r="1036" ht="15.75" customHeight="1">
      <c r="A1036" s="108">
        <f>A1034+0.01</f>
        <v>8.17</v>
      </c>
      <c r="B1036" s="102" t="s">
        <v>854</v>
      </c>
      <c r="C1036" s="90" t="s">
        <v>720</v>
      </c>
      <c r="D1036" s="91">
        <v>20.0</v>
      </c>
      <c r="E1036" s="92">
        <f t="shared" si="2"/>
        <v>20</v>
      </c>
      <c r="F1036" s="105">
        <v>660.0</v>
      </c>
      <c r="G1036" s="105">
        <v>107.0</v>
      </c>
      <c r="H1036" s="91">
        <f t="shared" ref="H1036:I1036" si="968">+N($E1036)*N(F1036)</f>
        <v>13200</v>
      </c>
      <c r="I1036" s="91">
        <f t="shared" si="968"/>
        <v>2140</v>
      </c>
      <c r="J1036" s="91">
        <f t="shared" si="4"/>
        <v>15340</v>
      </c>
      <c r="K1036" s="93"/>
      <c r="L1036" s="106"/>
      <c r="M1036" s="95"/>
      <c r="N1036" s="95"/>
      <c r="O1036" s="95"/>
      <c r="P1036" s="95"/>
      <c r="Q1036" s="95"/>
      <c r="R1036" s="95"/>
      <c r="S1036" s="95"/>
      <c r="T1036" s="95"/>
      <c r="U1036" s="95"/>
      <c r="V1036" s="95"/>
      <c r="W1036" s="95"/>
      <c r="X1036" s="95"/>
      <c r="Y1036" s="95"/>
      <c r="Z1036" s="95"/>
    </row>
    <row r="1037" ht="15.75" customHeight="1">
      <c r="A1037" s="108">
        <f>A1036+0.01</f>
        <v>8.18</v>
      </c>
      <c r="B1037" s="102" t="s">
        <v>855</v>
      </c>
      <c r="C1037" s="90" t="s">
        <v>556</v>
      </c>
      <c r="D1037" s="91">
        <v>5.0</v>
      </c>
      <c r="E1037" s="92">
        <f t="shared" si="2"/>
        <v>5</v>
      </c>
      <c r="F1037" s="105">
        <v>458.0</v>
      </c>
      <c r="G1037" s="105">
        <v>98.0</v>
      </c>
      <c r="H1037" s="91">
        <f t="shared" ref="H1037:I1037" si="969">+N($E1037)*N(F1037)</f>
        <v>2290</v>
      </c>
      <c r="I1037" s="91">
        <f t="shared" si="969"/>
        <v>490</v>
      </c>
      <c r="J1037" s="91">
        <f t="shared" si="4"/>
        <v>2780</v>
      </c>
      <c r="K1037" s="93"/>
      <c r="L1037" s="106"/>
      <c r="M1037" s="95"/>
      <c r="N1037" s="95"/>
      <c r="O1037" s="95"/>
      <c r="P1037" s="95"/>
      <c r="Q1037" s="95"/>
      <c r="R1037" s="95"/>
      <c r="S1037" s="95"/>
      <c r="T1037" s="95"/>
      <c r="U1037" s="95"/>
      <c r="V1037" s="95"/>
      <c r="W1037" s="95"/>
      <c r="X1037" s="95"/>
      <c r="Y1037" s="95"/>
      <c r="Z1037" s="95"/>
    </row>
    <row r="1038" ht="15.75" hidden="1" customHeight="1">
      <c r="A1038" s="90"/>
      <c r="B1038" s="102"/>
      <c r="C1038" s="90"/>
      <c r="D1038" s="91"/>
      <c r="E1038" s="92" t="str">
        <f t="shared" si="2"/>
        <v/>
      </c>
      <c r="F1038" s="93"/>
      <c r="G1038" s="93"/>
      <c r="H1038" s="91">
        <f t="shared" ref="H1038:I1038" si="970">+N($E1038)*N(F1038)</f>
        <v>0</v>
      </c>
      <c r="I1038" s="91">
        <f t="shared" si="970"/>
        <v>0</v>
      </c>
      <c r="J1038" s="91">
        <f t="shared" si="4"/>
        <v>0</v>
      </c>
      <c r="K1038" s="93"/>
      <c r="L1038" s="94"/>
      <c r="M1038" s="95"/>
      <c r="N1038" s="95"/>
      <c r="O1038" s="95"/>
      <c r="P1038" s="95"/>
      <c r="Q1038" s="95"/>
      <c r="R1038" s="95"/>
      <c r="S1038" s="95"/>
      <c r="T1038" s="95"/>
      <c r="U1038" s="95"/>
      <c r="V1038" s="95"/>
      <c r="W1038" s="95"/>
      <c r="X1038" s="95"/>
      <c r="Y1038" s="95"/>
      <c r="Z1038" s="95"/>
    </row>
    <row r="1039" ht="15.75" customHeight="1">
      <c r="A1039" s="108">
        <f>A1037+0.01</f>
        <v>8.19</v>
      </c>
      <c r="B1039" s="102" t="s">
        <v>856</v>
      </c>
      <c r="C1039" s="90" t="s">
        <v>720</v>
      </c>
      <c r="D1039" s="91">
        <v>40.0</v>
      </c>
      <c r="E1039" s="92">
        <f t="shared" si="2"/>
        <v>40</v>
      </c>
      <c r="F1039" s="105">
        <v>538.0</v>
      </c>
      <c r="G1039" s="105">
        <v>94.0</v>
      </c>
      <c r="H1039" s="91">
        <f t="shared" ref="H1039:I1039" si="971">+N($E1039)*N(F1039)</f>
        <v>21520</v>
      </c>
      <c r="I1039" s="91">
        <f t="shared" si="971"/>
        <v>3760</v>
      </c>
      <c r="J1039" s="91">
        <f t="shared" si="4"/>
        <v>25280</v>
      </c>
      <c r="K1039" s="93"/>
      <c r="L1039" s="106"/>
      <c r="M1039" s="95"/>
      <c r="N1039" s="95"/>
      <c r="O1039" s="95"/>
      <c r="P1039" s="95"/>
      <c r="Q1039" s="95"/>
      <c r="R1039" s="95"/>
      <c r="S1039" s="95"/>
      <c r="T1039" s="95"/>
      <c r="U1039" s="95"/>
      <c r="V1039" s="95"/>
      <c r="W1039" s="95"/>
      <c r="X1039" s="95"/>
      <c r="Y1039" s="95"/>
      <c r="Z1039" s="95"/>
    </row>
    <row r="1040" ht="15.75" customHeight="1">
      <c r="A1040" s="108">
        <f>A1039+0.01</f>
        <v>8.2</v>
      </c>
      <c r="B1040" s="102" t="s">
        <v>857</v>
      </c>
      <c r="C1040" s="90" t="s">
        <v>556</v>
      </c>
      <c r="D1040" s="91">
        <v>5.0</v>
      </c>
      <c r="E1040" s="92">
        <f t="shared" si="2"/>
        <v>5</v>
      </c>
      <c r="F1040" s="105">
        <v>370.0</v>
      </c>
      <c r="G1040" s="105">
        <v>81.0</v>
      </c>
      <c r="H1040" s="91">
        <f t="shared" ref="H1040:I1040" si="972">+N($E1040)*N(F1040)</f>
        <v>1850</v>
      </c>
      <c r="I1040" s="91">
        <f t="shared" si="972"/>
        <v>405</v>
      </c>
      <c r="J1040" s="91">
        <f t="shared" si="4"/>
        <v>2255</v>
      </c>
      <c r="K1040" s="93"/>
      <c r="L1040" s="106"/>
      <c r="M1040" s="95"/>
      <c r="N1040" s="95"/>
      <c r="O1040" s="95"/>
      <c r="P1040" s="95"/>
      <c r="Q1040" s="95"/>
      <c r="R1040" s="95"/>
      <c r="S1040" s="95"/>
      <c r="T1040" s="95"/>
      <c r="U1040" s="95"/>
      <c r="V1040" s="95"/>
      <c r="W1040" s="95"/>
      <c r="X1040" s="95"/>
      <c r="Y1040" s="95"/>
      <c r="Z1040" s="95"/>
    </row>
    <row r="1041" ht="15.75" hidden="1" customHeight="1">
      <c r="A1041" s="90"/>
      <c r="B1041" s="102"/>
      <c r="C1041" s="90"/>
      <c r="D1041" s="91"/>
      <c r="E1041" s="92" t="str">
        <f t="shared" si="2"/>
        <v/>
      </c>
      <c r="F1041" s="93"/>
      <c r="G1041" s="93"/>
      <c r="H1041" s="91">
        <f t="shared" ref="H1041:I1041" si="973">+N($E1041)*N(F1041)</f>
        <v>0</v>
      </c>
      <c r="I1041" s="91">
        <f t="shared" si="973"/>
        <v>0</v>
      </c>
      <c r="J1041" s="91">
        <f t="shared" si="4"/>
        <v>0</v>
      </c>
      <c r="K1041" s="93"/>
      <c r="L1041" s="94"/>
      <c r="M1041" s="95"/>
      <c r="N1041" s="95"/>
      <c r="O1041" s="95"/>
      <c r="P1041" s="95"/>
      <c r="Q1041" s="95"/>
      <c r="R1041" s="95"/>
      <c r="S1041" s="95"/>
      <c r="T1041" s="95"/>
      <c r="U1041" s="95"/>
      <c r="V1041" s="95"/>
      <c r="W1041" s="95"/>
      <c r="X1041" s="95"/>
      <c r="Y1041" s="95"/>
      <c r="Z1041" s="95"/>
    </row>
    <row r="1042" ht="15.75" customHeight="1">
      <c r="A1042" s="108">
        <f>A1040+0.01</f>
        <v>8.21</v>
      </c>
      <c r="B1042" s="102" t="s">
        <v>858</v>
      </c>
      <c r="C1042" s="90" t="s">
        <v>720</v>
      </c>
      <c r="D1042" s="91">
        <v>10.0</v>
      </c>
      <c r="E1042" s="92">
        <f t="shared" si="2"/>
        <v>10</v>
      </c>
      <c r="F1042" s="105">
        <v>415.0</v>
      </c>
      <c r="G1042" s="105">
        <v>81.0</v>
      </c>
      <c r="H1042" s="91">
        <f t="shared" ref="H1042:I1042" si="974">+N($E1042)*N(F1042)</f>
        <v>4150</v>
      </c>
      <c r="I1042" s="91">
        <f t="shared" si="974"/>
        <v>810</v>
      </c>
      <c r="J1042" s="91">
        <f t="shared" si="4"/>
        <v>4960</v>
      </c>
      <c r="K1042" s="93"/>
      <c r="L1042" s="106"/>
      <c r="M1042" s="95"/>
      <c r="N1042" s="95"/>
      <c r="O1042" s="95"/>
      <c r="P1042" s="95"/>
      <c r="Q1042" s="95"/>
      <c r="R1042" s="95"/>
      <c r="S1042" s="95"/>
      <c r="T1042" s="95"/>
      <c r="U1042" s="95"/>
      <c r="V1042" s="95"/>
      <c r="W1042" s="95"/>
      <c r="X1042" s="95"/>
      <c r="Y1042" s="95"/>
      <c r="Z1042" s="95"/>
    </row>
    <row r="1043" ht="15.75" customHeight="1">
      <c r="A1043" s="108">
        <f>A1042+0.01</f>
        <v>8.22</v>
      </c>
      <c r="B1043" s="102" t="s">
        <v>859</v>
      </c>
      <c r="C1043" s="90" t="s">
        <v>556</v>
      </c>
      <c r="D1043" s="91">
        <v>5.0</v>
      </c>
      <c r="E1043" s="92">
        <f t="shared" si="2"/>
        <v>5</v>
      </c>
      <c r="F1043" s="105">
        <v>308.0</v>
      </c>
      <c r="G1043" s="105">
        <v>63.0</v>
      </c>
      <c r="H1043" s="91">
        <f t="shared" ref="H1043:I1043" si="975">+N($E1043)*N(F1043)</f>
        <v>1540</v>
      </c>
      <c r="I1043" s="91">
        <f t="shared" si="975"/>
        <v>315</v>
      </c>
      <c r="J1043" s="91">
        <f t="shared" si="4"/>
        <v>1855</v>
      </c>
      <c r="K1043" s="93"/>
      <c r="L1043" s="106"/>
      <c r="M1043" s="95"/>
      <c r="N1043" s="95"/>
      <c r="O1043" s="95"/>
      <c r="P1043" s="95"/>
      <c r="Q1043" s="95"/>
      <c r="R1043" s="95"/>
      <c r="S1043" s="95"/>
      <c r="T1043" s="95"/>
      <c r="U1043" s="95"/>
      <c r="V1043" s="95"/>
      <c r="W1043" s="95"/>
      <c r="X1043" s="95"/>
      <c r="Y1043" s="95"/>
      <c r="Z1043" s="95"/>
    </row>
    <row r="1044" ht="15.75" hidden="1" customHeight="1">
      <c r="A1044" s="90"/>
      <c r="B1044" s="102"/>
      <c r="C1044" s="90"/>
      <c r="D1044" s="91"/>
      <c r="E1044" s="92" t="str">
        <f t="shared" si="2"/>
        <v/>
      </c>
      <c r="F1044" s="93"/>
      <c r="G1044" s="93"/>
      <c r="H1044" s="91">
        <f t="shared" ref="H1044:I1044" si="976">+N($E1044)*N(F1044)</f>
        <v>0</v>
      </c>
      <c r="I1044" s="91">
        <f t="shared" si="976"/>
        <v>0</v>
      </c>
      <c r="J1044" s="91">
        <f t="shared" si="4"/>
        <v>0</v>
      </c>
      <c r="K1044" s="93"/>
      <c r="L1044" s="94"/>
      <c r="M1044" s="95"/>
      <c r="N1044" s="95"/>
      <c r="O1044" s="95"/>
      <c r="P1044" s="95"/>
      <c r="Q1044" s="95"/>
      <c r="R1044" s="95"/>
      <c r="S1044" s="95"/>
      <c r="T1044" s="95"/>
      <c r="U1044" s="95"/>
      <c r="V1044" s="95"/>
      <c r="W1044" s="95"/>
      <c r="X1044" s="95"/>
      <c r="Y1044" s="95"/>
      <c r="Z1044" s="95"/>
    </row>
    <row r="1045" ht="15.75" customHeight="1">
      <c r="A1045" s="108">
        <f>A1043+0.01</f>
        <v>8.23</v>
      </c>
      <c r="B1045" s="102" t="s">
        <v>860</v>
      </c>
      <c r="C1045" s="90" t="s">
        <v>720</v>
      </c>
      <c r="D1045" s="91">
        <v>100.0</v>
      </c>
      <c r="E1045" s="92">
        <f t="shared" si="2"/>
        <v>100</v>
      </c>
      <c r="F1045" s="105">
        <v>396.0</v>
      </c>
      <c r="G1045" s="105">
        <v>81.0</v>
      </c>
      <c r="H1045" s="91">
        <f t="shared" ref="H1045:I1045" si="977">+N($E1045)*N(F1045)</f>
        <v>39600</v>
      </c>
      <c r="I1045" s="91">
        <f t="shared" si="977"/>
        <v>8100</v>
      </c>
      <c r="J1045" s="91">
        <f t="shared" si="4"/>
        <v>47700</v>
      </c>
      <c r="K1045" s="93"/>
      <c r="L1045" s="106"/>
      <c r="M1045" s="95"/>
      <c r="N1045" s="95"/>
      <c r="O1045" s="95"/>
      <c r="P1045" s="95"/>
      <c r="Q1045" s="95"/>
      <c r="R1045" s="95"/>
      <c r="S1045" s="95"/>
      <c r="T1045" s="95"/>
      <c r="U1045" s="95"/>
      <c r="V1045" s="95"/>
      <c r="W1045" s="95"/>
      <c r="X1045" s="95"/>
      <c r="Y1045" s="95"/>
      <c r="Z1045" s="95"/>
    </row>
    <row r="1046" ht="15.75" customHeight="1">
      <c r="A1046" s="108">
        <f>A1045+0.01</f>
        <v>8.24</v>
      </c>
      <c r="B1046" s="102" t="s">
        <v>861</v>
      </c>
      <c r="C1046" s="90" t="s">
        <v>556</v>
      </c>
      <c r="D1046" s="91">
        <v>60.0</v>
      </c>
      <c r="E1046" s="92">
        <f t="shared" si="2"/>
        <v>60</v>
      </c>
      <c r="F1046" s="105">
        <v>308.0</v>
      </c>
      <c r="G1046" s="105">
        <v>63.0</v>
      </c>
      <c r="H1046" s="91">
        <f t="shared" ref="H1046:I1046" si="978">+N($E1046)*N(F1046)</f>
        <v>18480</v>
      </c>
      <c r="I1046" s="91">
        <f t="shared" si="978"/>
        <v>3780</v>
      </c>
      <c r="J1046" s="91">
        <f t="shared" si="4"/>
        <v>22260</v>
      </c>
      <c r="K1046" s="93"/>
      <c r="L1046" s="106"/>
      <c r="M1046" s="95"/>
      <c r="N1046" s="95"/>
      <c r="O1046" s="95"/>
      <c r="P1046" s="95"/>
      <c r="Q1046" s="95"/>
      <c r="R1046" s="95"/>
      <c r="S1046" s="95"/>
      <c r="T1046" s="95"/>
      <c r="U1046" s="95"/>
      <c r="V1046" s="95"/>
      <c r="W1046" s="95"/>
      <c r="X1046" s="95"/>
      <c r="Y1046" s="95"/>
      <c r="Z1046" s="95"/>
    </row>
    <row r="1047" ht="15.75" hidden="1" customHeight="1">
      <c r="A1047" s="90"/>
      <c r="B1047" s="102"/>
      <c r="C1047" s="90"/>
      <c r="D1047" s="91"/>
      <c r="E1047" s="92" t="str">
        <f t="shared" si="2"/>
        <v/>
      </c>
      <c r="F1047" s="93"/>
      <c r="G1047" s="93"/>
      <c r="H1047" s="91">
        <f t="shared" ref="H1047:I1047" si="979">+N($E1047)*N(F1047)</f>
        <v>0</v>
      </c>
      <c r="I1047" s="91">
        <f t="shared" si="979"/>
        <v>0</v>
      </c>
      <c r="J1047" s="91">
        <f t="shared" si="4"/>
        <v>0</v>
      </c>
      <c r="K1047" s="93"/>
      <c r="L1047" s="94"/>
      <c r="M1047" s="95"/>
      <c r="N1047" s="95"/>
      <c r="O1047" s="95"/>
      <c r="P1047" s="95"/>
      <c r="Q1047" s="95"/>
      <c r="R1047" s="95"/>
      <c r="S1047" s="95"/>
      <c r="T1047" s="95"/>
      <c r="U1047" s="95"/>
      <c r="V1047" s="95"/>
      <c r="W1047" s="95"/>
      <c r="X1047" s="95"/>
      <c r="Y1047" s="95"/>
      <c r="Z1047" s="95"/>
    </row>
    <row r="1048" ht="15.75" hidden="1" customHeight="1">
      <c r="A1048" s="103"/>
      <c r="B1048" s="88" t="s">
        <v>891</v>
      </c>
      <c r="C1048" s="90"/>
      <c r="D1048" s="91"/>
      <c r="E1048" s="92" t="str">
        <f t="shared" si="2"/>
        <v/>
      </c>
      <c r="F1048" s="93"/>
      <c r="G1048" s="93"/>
      <c r="H1048" s="91">
        <f t="shared" ref="H1048:I1048" si="980">+N($E1048)*N(F1048)</f>
        <v>0</v>
      </c>
      <c r="I1048" s="91">
        <f t="shared" si="980"/>
        <v>0</v>
      </c>
      <c r="J1048" s="91">
        <f t="shared" si="4"/>
        <v>0</v>
      </c>
      <c r="K1048" s="93"/>
      <c r="L1048" s="94"/>
      <c r="M1048" s="95"/>
      <c r="N1048" s="95"/>
      <c r="O1048" s="95"/>
      <c r="P1048" s="95"/>
      <c r="Q1048" s="95"/>
      <c r="R1048" s="95"/>
      <c r="S1048" s="95"/>
      <c r="T1048" s="95"/>
      <c r="U1048" s="95"/>
      <c r="V1048" s="95"/>
      <c r="W1048" s="95"/>
      <c r="X1048" s="95"/>
      <c r="Y1048" s="95"/>
      <c r="Z1048" s="95"/>
    </row>
    <row r="1049" ht="15.75" hidden="1" customHeight="1">
      <c r="A1049" s="90"/>
      <c r="B1049" s="102"/>
      <c r="C1049" s="90"/>
      <c r="D1049" s="91"/>
      <c r="E1049" s="92" t="str">
        <f t="shared" si="2"/>
        <v/>
      </c>
      <c r="F1049" s="93"/>
      <c r="G1049" s="93"/>
      <c r="H1049" s="91">
        <f t="shared" ref="H1049:I1049" si="981">+N($E1049)*N(F1049)</f>
        <v>0</v>
      </c>
      <c r="I1049" s="91">
        <f t="shared" si="981"/>
        <v>0</v>
      </c>
      <c r="J1049" s="91">
        <f t="shared" si="4"/>
        <v>0</v>
      </c>
      <c r="K1049" s="93"/>
      <c r="L1049" s="94"/>
      <c r="M1049" s="95"/>
      <c r="N1049" s="95"/>
      <c r="O1049" s="95"/>
      <c r="P1049" s="95"/>
      <c r="Q1049" s="95"/>
      <c r="R1049" s="95"/>
      <c r="S1049" s="95"/>
      <c r="T1049" s="95"/>
      <c r="U1049" s="95"/>
      <c r="V1049" s="95"/>
      <c r="W1049" s="95"/>
      <c r="X1049" s="95"/>
      <c r="Y1049" s="95"/>
      <c r="Z1049" s="95"/>
    </row>
    <row r="1050" ht="15.75" hidden="1" customHeight="1">
      <c r="A1050" s="108">
        <f>A1046+0.01</f>
        <v>8.25</v>
      </c>
      <c r="B1050" s="102" t="s">
        <v>848</v>
      </c>
      <c r="C1050" s="90" t="s">
        <v>720</v>
      </c>
      <c r="D1050" s="91" t="s">
        <v>506</v>
      </c>
      <c r="E1050" s="92" t="str">
        <f t="shared" si="2"/>
        <v>RO</v>
      </c>
      <c r="F1050" s="93"/>
      <c r="G1050" s="93"/>
      <c r="H1050" s="91">
        <f t="shared" ref="H1050:I1050" si="982">+N($E1050)*N(F1050)</f>
        <v>0</v>
      </c>
      <c r="I1050" s="91">
        <f t="shared" si="982"/>
        <v>0</v>
      </c>
      <c r="J1050" s="91">
        <f t="shared" si="4"/>
        <v>0</v>
      </c>
      <c r="K1050" s="93"/>
      <c r="L1050" s="94"/>
      <c r="M1050" s="95"/>
      <c r="N1050" s="95"/>
      <c r="O1050" s="95"/>
      <c r="P1050" s="95"/>
      <c r="Q1050" s="95"/>
      <c r="R1050" s="95"/>
      <c r="S1050" s="95"/>
      <c r="T1050" s="95"/>
      <c r="U1050" s="95"/>
      <c r="V1050" s="95"/>
      <c r="W1050" s="95"/>
      <c r="X1050" s="95"/>
      <c r="Y1050" s="95"/>
      <c r="Z1050" s="95"/>
    </row>
    <row r="1051" ht="15.75" hidden="1" customHeight="1">
      <c r="A1051" s="108">
        <f>A1050+0.01</f>
        <v>8.26</v>
      </c>
      <c r="B1051" s="102" t="s">
        <v>849</v>
      </c>
      <c r="C1051" s="90" t="s">
        <v>556</v>
      </c>
      <c r="D1051" s="91" t="s">
        <v>506</v>
      </c>
      <c r="E1051" s="92" t="str">
        <f t="shared" si="2"/>
        <v>RO</v>
      </c>
      <c r="F1051" s="93"/>
      <c r="G1051" s="93"/>
      <c r="H1051" s="91">
        <f t="shared" ref="H1051:I1051" si="983">+N($E1051)*N(F1051)</f>
        <v>0</v>
      </c>
      <c r="I1051" s="91">
        <f t="shared" si="983"/>
        <v>0</v>
      </c>
      <c r="J1051" s="91">
        <f t="shared" si="4"/>
        <v>0</v>
      </c>
      <c r="K1051" s="93"/>
      <c r="L1051" s="94"/>
      <c r="M1051" s="95"/>
      <c r="N1051" s="95"/>
      <c r="O1051" s="95"/>
      <c r="P1051" s="95"/>
      <c r="Q1051" s="95"/>
      <c r="R1051" s="95"/>
      <c r="S1051" s="95"/>
      <c r="T1051" s="95"/>
      <c r="U1051" s="95"/>
      <c r="V1051" s="95"/>
      <c r="W1051" s="95"/>
      <c r="X1051" s="95"/>
      <c r="Y1051" s="95"/>
      <c r="Z1051" s="95"/>
    </row>
    <row r="1052" ht="15.75" hidden="1" customHeight="1">
      <c r="A1052" s="90"/>
      <c r="B1052" s="102"/>
      <c r="C1052" s="90"/>
      <c r="D1052" s="91"/>
      <c r="E1052" s="92" t="str">
        <f t="shared" si="2"/>
        <v/>
      </c>
      <c r="F1052" s="93"/>
      <c r="G1052" s="93"/>
      <c r="H1052" s="91">
        <f t="shared" ref="H1052:I1052" si="984">+N($E1052)*N(F1052)</f>
        <v>0</v>
      </c>
      <c r="I1052" s="91">
        <f t="shared" si="984"/>
        <v>0</v>
      </c>
      <c r="J1052" s="91">
        <f t="shared" si="4"/>
        <v>0</v>
      </c>
      <c r="K1052" s="93"/>
      <c r="L1052" s="94"/>
      <c r="M1052" s="95"/>
      <c r="N1052" s="95"/>
      <c r="O1052" s="95"/>
      <c r="P1052" s="95"/>
      <c r="Q1052" s="95"/>
      <c r="R1052" s="95"/>
      <c r="S1052" s="95"/>
      <c r="T1052" s="95"/>
      <c r="U1052" s="95"/>
      <c r="V1052" s="95"/>
      <c r="W1052" s="95"/>
      <c r="X1052" s="95"/>
      <c r="Y1052" s="95"/>
      <c r="Z1052" s="95"/>
    </row>
    <row r="1053" ht="15.75" hidden="1" customHeight="1">
      <c r="A1053" s="108">
        <f>A1051+0.01</f>
        <v>8.27</v>
      </c>
      <c r="B1053" s="102" t="s">
        <v>850</v>
      </c>
      <c r="C1053" s="90" t="s">
        <v>720</v>
      </c>
      <c r="D1053" s="91" t="s">
        <v>506</v>
      </c>
      <c r="E1053" s="92" t="str">
        <f t="shared" si="2"/>
        <v>RO</v>
      </c>
      <c r="F1053" s="93"/>
      <c r="G1053" s="93"/>
      <c r="H1053" s="91">
        <f t="shared" ref="H1053:I1053" si="985">+N($E1053)*N(F1053)</f>
        <v>0</v>
      </c>
      <c r="I1053" s="91">
        <f t="shared" si="985"/>
        <v>0</v>
      </c>
      <c r="J1053" s="91">
        <f t="shared" si="4"/>
        <v>0</v>
      </c>
      <c r="K1053" s="93"/>
      <c r="L1053" s="94"/>
      <c r="M1053" s="95"/>
      <c r="N1053" s="95"/>
      <c r="O1053" s="95"/>
      <c r="P1053" s="95"/>
      <c r="Q1053" s="95"/>
      <c r="R1053" s="95"/>
      <c r="S1053" s="95"/>
      <c r="T1053" s="95"/>
      <c r="U1053" s="95"/>
      <c r="V1053" s="95"/>
      <c r="W1053" s="95"/>
      <c r="X1053" s="95"/>
      <c r="Y1053" s="95"/>
      <c r="Z1053" s="95"/>
    </row>
    <row r="1054" ht="15.75" hidden="1" customHeight="1">
      <c r="A1054" s="108">
        <f>A1053+0.01</f>
        <v>8.28</v>
      </c>
      <c r="B1054" s="102" t="s">
        <v>851</v>
      </c>
      <c r="C1054" s="90" t="s">
        <v>556</v>
      </c>
      <c r="D1054" s="91" t="s">
        <v>506</v>
      </c>
      <c r="E1054" s="92" t="str">
        <f t="shared" si="2"/>
        <v>RO</v>
      </c>
      <c r="F1054" s="93"/>
      <c r="G1054" s="93"/>
      <c r="H1054" s="91">
        <f t="shared" ref="H1054:I1054" si="986">+N($E1054)*N(F1054)</f>
        <v>0</v>
      </c>
      <c r="I1054" s="91">
        <f t="shared" si="986"/>
        <v>0</v>
      </c>
      <c r="J1054" s="91">
        <f t="shared" si="4"/>
        <v>0</v>
      </c>
      <c r="K1054" s="93"/>
      <c r="L1054" s="94"/>
      <c r="M1054" s="95"/>
      <c r="N1054" s="95"/>
      <c r="O1054" s="95"/>
      <c r="P1054" s="95"/>
      <c r="Q1054" s="95"/>
      <c r="R1054" s="95"/>
      <c r="S1054" s="95"/>
      <c r="T1054" s="95"/>
      <c r="U1054" s="95"/>
      <c r="V1054" s="95"/>
      <c r="W1054" s="95"/>
      <c r="X1054" s="95"/>
      <c r="Y1054" s="95"/>
      <c r="Z1054" s="95"/>
    </row>
    <row r="1055" ht="15.75" hidden="1" customHeight="1">
      <c r="A1055" s="90"/>
      <c r="B1055" s="102"/>
      <c r="C1055" s="90"/>
      <c r="D1055" s="91"/>
      <c r="E1055" s="92" t="str">
        <f t="shared" si="2"/>
        <v/>
      </c>
      <c r="F1055" s="93"/>
      <c r="G1055" s="93"/>
      <c r="H1055" s="91">
        <f t="shared" ref="H1055:I1055" si="987">+N($E1055)*N(F1055)</f>
        <v>0</v>
      </c>
      <c r="I1055" s="91">
        <f t="shared" si="987"/>
        <v>0</v>
      </c>
      <c r="J1055" s="91">
        <f t="shared" si="4"/>
        <v>0</v>
      </c>
      <c r="K1055" s="93"/>
      <c r="L1055" s="94"/>
      <c r="M1055" s="95"/>
      <c r="N1055" s="95"/>
      <c r="O1055" s="95"/>
      <c r="P1055" s="95"/>
      <c r="Q1055" s="95"/>
      <c r="R1055" s="95"/>
      <c r="S1055" s="95"/>
      <c r="T1055" s="95"/>
      <c r="U1055" s="95"/>
      <c r="V1055" s="95"/>
      <c r="W1055" s="95"/>
      <c r="X1055" s="95"/>
      <c r="Y1055" s="95"/>
      <c r="Z1055" s="95"/>
    </row>
    <row r="1056" ht="15.75" hidden="1" customHeight="1">
      <c r="A1056" s="108">
        <f>A1054+0.01</f>
        <v>8.29</v>
      </c>
      <c r="B1056" s="102" t="s">
        <v>852</v>
      </c>
      <c r="C1056" s="90" t="s">
        <v>720</v>
      </c>
      <c r="D1056" s="91" t="s">
        <v>506</v>
      </c>
      <c r="E1056" s="92" t="str">
        <f t="shared" si="2"/>
        <v>RO</v>
      </c>
      <c r="F1056" s="93"/>
      <c r="G1056" s="93"/>
      <c r="H1056" s="91">
        <f t="shared" ref="H1056:I1056" si="988">+N($E1056)*N(F1056)</f>
        <v>0</v>
      </c>
      <c r="I1056" s="91">
        <f t="shared" si="988"/>
        <v>0</v>
      </c>
      <c r="J1056" s="91">
        <f t="shared" si="4"/>
        <v>0</v>
      </c>
      <c r="K1056" s="93"/>
      <c r="L1056" s="94"/>
      <c r="M1056" s="95"/>
      <c r="N1056" s="95"/>
      <c r="O1056" s="95"/>
      <c r="P1056" s="95"/>
      <c r="Q1056" s="95"/>
      <c r="R1056" s="95"/>
      <c r="S1056" s="95"/>
      <c r="T1056" s="95"/>
      <c r="U1056" s="95"/>
      <c r="V1056" s="95"/>
      <c r="W1056" s="95"/>
      <c r="X1056" s="95"/>
      <c r="Y1056" s="95"/>
      <c r="Z1056" s="95"/>
    </row>
    <row r="1057" ht="15.75" hidden="1" customHeight="1">
      <c r="A1057" s="108">
        <f>A1056+0.01</f>
        <v>8.3</v>
      </c>
      <c r="B1057" s="102" t="s">
        <v>853</v>
      </c>
      <c r="C1057" s="90" t="s">
        <v>556</v>
      </c>
      <c r="D1057" s="91" t="s">
        <v>506</v>
      </c>
      <c r="E1057" s="92" t="str">
        <f t="shared" si="2"/>
        <v>RO</v>
      </c>
      <c r="F1057" s="93"/>
      <c r="G1057" s="93"/>
      <c r="H1057" s="91">
        <f t="shared" ref="H1057:I1057" si="989">+N($E1057)*N(F1057)</f>
        <v>0</v>
      </c>
      <c r="I1057" s="91">
        <f t="shared" si="989"/>
        <v>0</v>
      </c>
      <c r="J1057" s="91">
        <f t="shared" si="4"/>
        <v>0</v>
      </c>
      <c r="K1057" s="93"/>
      <c r="L1057" s="94"/>
      <c r="M1057" s="95"/>
      <c r="N1057" s="95"/>
      <c r="O1057" s="95"/>
      <c r="P1057" s="95"/>
      <c r="Q1057" s="95"/>
      <c r="R1057" s="95"/>
      <c r="S1057" s="95"/>
      <c r="T1057" s="95"/>
      <c r="U1057" s="95"/>
      <c r="V1057" s="95"/>
      <c r="W1057" s="95"/>
      <c r="X1057" s="95"/>
      <c r="Y1057" s="95"/>
      <c r="Z1057" s="95"/>
    </row>
    <row r="1058" ht="15.75" hidden="1" customHeight="1">
      <c r="A1058" s="90"/>
      <c r="B1058" s="102"/>
      <c r="C1058" s="90"/>
      <c r="D1058" s="91"/>
      <c r="E1058" s="92" t="str">
        <f t="shared" si="2"/>
        <v/>
      </c>
      <c r="F1058" s="93"/>
      <c r="G1058" s="93"/>
      <c r="H1058" s="91">
        <f t="shared" ref="H1058:I1058" si="990">+N($E1058)*N(F1058)</f>
        <v>0</v>
      </c>
      <c r="I1058" s="91">
        <f t="shared" si="990"/>
        <v>0</v>
      </c>
      <c r="J1058" s="91">
        <f t="shared" si="4"/>
        <v>0</v>
      </c>
      <c r="K1058" s="93"/>
      <c r="L1058" s="94"/>
      <c r="M1058" s="95"/>
      <c r="N1058" s="95"/>
      <c r="O1058" s="95"/>
      <c r="P1058" s="95"/>
      <c r="Q1058" s="95"/>
      <c r="R1058" s="95"/>
      <c r="S1058" s="95"/>
      <c r="T1058" s="95"/>
      <c r="U1058" s="95"/>
      <c r="V1058" s="95"/>
      <c r="W1058" s="95"/>
      <c r="X1058" s="95"/>
      <c r="Y1058" s="95"/>
      <c r="Z1058" s="95"/>
    </row>
    <row r="1059" ht="15.75" hidden="1" customHeight="1">
      <c r="A1059" s="108">
        <f>A1057+0.01</f>
        <v>8.31</v>
      </c>
      <c r="B1059" s="102" t="s">
        <v>854</v>
      </c>
      <c r="C1059" s="90" t="s">
        <v>720</v>
      </c>
      <c r="D1059" s="91" t="s">
        <v>506</v>
      </c>
      <c r="E1059" s="92" t="str">
        <f t="shared" si="2"/>
        <v>RO</v>
      </c>
      <c r="F1059" s="93"/>
      <c r="G1059" s="93"/>
      <c r="H1059" s="91">
        <f t="shared" ref="H1059:I1059" si="991">+N($E1059)*N(F1059)</f>
        <v>0</v>
      </c>
      <c r="I1059" s="91">
        <f t="shared" si="991"/>
        <v>0</v>
      </c>
      <c r="J1059" s="91">
        <f t="shared" si="4"/>
        <v>0</v>
      </c>
      <c r="K1059" s="93"/>
      <c r="L1059" s="94"/>
      <c r="M1059" s="95"/>
      <c r="N1059" s="95"/>
      <c r="O1059" s="95"/>
      <c r="P1059" s="95"/>
      <c r="Q1059" s="95"/>
      <c r="R1059" s="95"/>
      <c r="S1059" s="95"/>
      <c r="T1059" s="95"/>
      <c r="U1059" s="95"/>
      <c r="V1059" s="95"/>
      <c r="W1059" s="95"/>
      <c r="X1059" s="95"/>
      <c r="Y1059" s="95"/>
      <c r="Z1059" s="95"/>
    </row>
    <row r="1060" ht="15.75" hidden="1" customHeight="1">
      <c r="A1060" s="108">
        <f>A1059+0.01</f>
        <v>8.32</v>
      </c>
      <c r="B1060" s="102" t="s">
        <v>855</v>
      </c>
      <c r="C1060" s="90" t="s">
        <v>556</v>
      </c>
      <c r="D1060" s="91" t="s">
        <v>506</v>
      </c>
      <c r="E1060" s="92" t="str">
        <f t="shared" si="2"/>
        <v>RO</v>
      </c>
      <c r="F1060" s="93"/>
      <c r="G1060" s="93"/>
      <c r="H1060" s="91">
        <f t="shared" ref="H1060:I1060" si="992">+N($E1060)*N(F1060)</f>
        <v>0</v>
      </c>
      <c r="I1060" s="91">
        <f t="shared" si="992"/>
        <v>0</v>
      </c>
      <c r="J1060" s="91">
        <f t="shared" si="4"/>
        <v>0</v>
      </c>
      <c r="K1060" s="93"/>
      <c r="L1060" s="94"/>
      <c r="M1060" s="95"/>
      <c r="N1060" s="95"/>
      <c r="O1060" s="95"/>
      <c r="P1060" s="95"/>
      <c r="Q1060" s="95"/>
      <c r="R1060" s="95"/>
      <c r="S1060" s="95"/>
      <c r="T1060" s="95"/>
      <c r="U1060" s="95"/>
      <c r="V1060" s="95"/>
      <c r="W1060" s="95"/>
      <c r="X1060" s="95"/>
      <c r="Y1060" s="95"/>
      <c r="Z1060" s="95"/>
    </row>
    <row r="1061" ht="15.75" hidden="1" customHeight="1">
      <c r="A1061" s="90"/>
      <c r="B1061" s="102"/>
      <c r="C1061" s="90"/>
      <c r="D1061" s="91"/>
      <c r="E1061" s="92" t="str">
        <f t="shared" si="2"/>
        <v/>
      </c>
      <c r="F1061" s="93"/>
      <c r="G1061" s="93"/>
      <c r="H1061" s="91">
        <f t="shared" ref="H1061:I1061" si="993">+N($E1061)*N(F1061)</f>
        <v>0</v>
      </c>
      <c r="I1061" s="91">
        <f t="shared" si="993"/>
        <v>0</v>
      </c>
      <c r="J1061" s="91">
        <f t="shared" si="4"/>
        <v>0</v>
      </c>
      <c r="K1061" s="93"/>
      <c r="L1061" s="94"/>
      <c r="M1061" s="95"/>
      <c r="N1061" s="95"/>
      <c r="O1061" s="95"/>
      <c r="P1061" s="95"/>
      <c r="Q1061" s="95"/>
      <c r="R1061" s="95"/>
      <c r="S1061" s="95"/>
      <c r="T1061" s="95"/>
      <c r="U1061" s="95"/>
      <c r="V1061" s="95"/>
      <c r="W1061" s="95"/>
      <c r="X1061" s="95"/>
      <c r="Y1061" s="95"/>
      <c r="Z1061" s="95"/>
    </row>
    <row r="1062" ht="15.75" hidden="1" customHeight="1">
      <c r="A1062" s="108">
        <f>A1060+0.01</f>
        <v>8.33</v>
      </c>
      <c r="B1062" s="102" t="s">
        <v>856</v>
      </c>
      <c r="C1062" s="90" t="s">
        <v>720</v>
      </c>
      <c r="D1062" s="91" t="s">
        <v>506</v>
      </c>
      <c r="E1062" s="92" t="str">
        <f t="shared" si="2"/>
        <v>RO</v>
      </c>
      <c r="F1062" s="93"/>
      <c r="G1062" s="93"/>
      <c r="H1062" s="91">
        <f t="shared" ref="H1062:I1062" si="994">+N($E1062)*N(F1062)</f>
        <v>0</v>
      </c>
      <c r="I1062" s="91">
        <f t="shared" si="994"/>
        <v>0</v>
      </c>
      <c r="J1062" s="91">
        <f t="shared" si="4"/>
        <v>0</v>
      </c>
      <c r="K1062" s="93"/>
      <c r="L1062" s="94"/>
      <c r="M1062" s="95"/>
      <c r="N1062" s="95"/>
      <c r="O1062" s="95"/>
      <c r="P1062" s="95"/>
      <c r="Q1062" s="95"/>
      <c r="R1062" s="95"/>
      <c r="S1062" s="95"/>
      <c r="T1062" s="95"/>
      <c r="U1062" s="95"/>
      <c r="V1062" s="95"/>
      <c r="W1062" s="95"/>
      <c r="X1062" s="95"/>
      <c r="Y1062" s="95"/>
      <c r="Z1062" s="95"/>
    </row>
    <row r="1063" ht="15.75" hidden="1" customHeight="1">
      <c r="A1063" s="108">
        <f>A1062+0.01</f>
        <v>8.34</v>
      </c>
      <c r="B1063" s="102" t="s">
        <v>857</v>
      </c>
      <c r="C1063" s="90" t="s">
        <v>556</v>
      </c>
      <c r="D1063" s="91" t="s">
        <v>506</v>
      </c>
      <c r="E1063" s="92" t="str">
        <f t="shared" si="2"/>
        <v>RO</v>
      </c>
      <c r="F1063" s="93"/>
      <c r="G1063" s="93"/>
      <c r="H1063" s="91">
        <f t="shared" ref="H1063:I1063" si="995">+N($E1063)*N(F1063)</f>
        <v>0</v>
      </c>
      <c r="I1063" s="91">
        <f t="shared" si="995"/>
        <v>0</v>
      </c>
      <c r="J1063" s="91">
        <f t="shared" si="4"/>
        <v>0</v>
      </c>
      <c r="K1063" s="93"/>
      <c r="L1063" s="94"/>
      <c r="M1063" s="95"/>
      <c r="N1063" s="95"/>
      <c r="O1063" s="95"/>
      <c r="P1063" s="95"/>
      <c r="Q1063" s="95"/>
      <c r="R1063" s="95"/>
      <c r="S1063" s="95"/>
      <c r="T1063" s="95"/>
      <c r="U1063" s="95"/>
      <c r="V1063" s="95"/>
      <c r="W1063" s="95"/>
      <c r="X1063" s="95"/>
      <c r="Y1063" s="95"/>
      <c r="Z1063" s="95"/>
    </row>
    <row r="1064" ht="15.75" hidden="1" customHeight="1">
      <c r="A1064" s="90"/>
      <c r="B1064" s="102"/>
      <c r="C1064" s="90"/>
      <c r="D1064" s="91"/>
      <c r="E1064" s="92" t="str">
        <f t="shared" si="2"/>
        <v/>
      </c>
      <c r="F1064" s="93"/>
      <c r="G1064" s="93"/>
      <c r="H1064" s="91">
        <f t="shared" ref="H1064:I1064" si="996">+N($E1064)*N(F1064)</f>
        <v>0</v>
      </c>
      <c r="I1064" s="91">
        <f t="shared" si="996"/>
        <v>0</v>
      </c>
      <c r="J1064" s="91">
        <f t="shared" si="4"/>
        <v>0</v>
      </c>
      <c r="K1064" s="93"/>
      <c r="L1064" s="94"/>
      <c r="M1064" s="95"/>
      <c r="N1064" s="95"/>
      <c r="O1064" s="95"/>
      <c r="P1064" s="95"/>
      <c r="Q1064" s="95"/>
      <c r="R1064" s="95"/>
      <c r="S1064" s="95"/>
      <c r="T1064" s="95"/>
      <c r="U1064" s="95"/>
      <c r="V1064" s="95"/>
      <c r="W1064" s="95"/>
      <c r="X1064" s="95"/>
      <c r="Y1064" s="95"/>
      <c r="Z1064" s="95"/>
    </row>
    <row r="1065" ht="15.75" hidden="1" customHeight="1">
      <c r="A1065" s="108">
        <f>A1063+0.01</f>
        <v>8.35</v>
      </c>
      <c r="B1065" s="102" t="s">
        <v>858</v>
      </c>
      <c r="C1065" s="90" t="s">
        <v>720</v>
      </c>
      <c r="D1065" s="91" t="s">
        <v>506</v>
      </c>
      <c r="E1065" s="92" t="str">
        <f t="shared" si="2"/>
        <v>RO</v>
      </c>
      <c r="F1065" s="93"/>
      <c r="G1065" s="93"/>
      <c r="H1065" s="91">
        <f t="shared" ref="H1065:I1065" si="997">+N($E1065)*N(F1065)</f>
        <v>0</v>
      </c>
      <c r="I1065" s="91">
        <f t="shared" si="997"/>
        <v>0</v>
      </c>
      <c r="J1065" s="91">
        <f t="shared" si="4"/>
        <v>0</v>
      </c>
      <c r="K1065" s="93"/>
      <c r="L1065" s="94"/>
      <c r="M1065" s="95"/>
      <c r="N1065" s="95"/>
      <c r="O1065" s="95"/>
      <c r="P1065" s="95"/>
      <c r="Q1065" s="95"/>
      <c r="R1065" s="95"/>
      <c r="S1065" s="95"/>
      <c r="T1065" s="95"/>
      <c r="U1065" s="95"/>
      <c r="V1065" s="95"/>
      <c r="W1065" s="95"/>
      <c r="X1065" s="95"/>
      <c r="Y1065" s="95"/>
      <c r="Z1065" s="95"/>
    </row>
    <row r="1066" ht="15.75" hidden="1" customHeight="1">
      <c r="A1066" s="108">
        <f>A1065+0.01</f>
        <v>8.36</v>
      </c>
      <c r="B1066" s="102" t="s">
        <v>859</v>
      </c>
      <c r="C1066" s="90" t="s">
        <v>556</v>
      </c>
      <c r="D1066" s="91" t="s">
        <v>506</v>
      </c>
      <c r="E1066" s="92" t="str">
        <f t="shared" si="2"/>
        <v>RO</v>
      </c>
      <c r="F1066" s="93"/>
      <c r="G1066" s="93"/>
      <c r="H1066" s="91">
        <f t="shared" ref="H1066:I1066" si="998">+N($E1066)*N(F1066)</f>
        <v>0</v>
      </c>
      <c r="I1066" s="91">
        <f t="shared" si="998"/>
        <v>0</v>
      </c>
      <c r="J1066" s="91">
        <f t="shared" si="4"/>
        <v>0</v>
      </c>
      <c r="K1066" s="93"/>
      <c r="L1066" s="94"/>
      <c r="M1066" s="95"/>
      <c r="N1066" s="95"/>
      <c r="O1066" s="95"/>
      <c r="P1066" s="95"/>
      <c r="Q1066" s="95"/>
      <c r="R1066" s="95"/>
      <c r="S1066" s="95"/>
      <c r="T1066" s="95"/>
      <c r="U1066" s="95"/>
      <c r="V1066" s="95"/>
      <c r="W1066" s="95"/>
      <c r="X1066" s="95"/>
      <c r="Y1066" s="95"/>
      <c r="Z1066" s="95"/>
    </row>
    <row r="1067" ht="15.75" hidden="1" customHeight="1">
      <c r="A1067" s="90"/>
      <c r="B1067" s="102"/>
      <c r="C1067" s="90"/>
      <c r="D1067" s="91"/>
      <c r="E1067" s="92" t="str">
        <f t="shared" si="2"/>
        <v/>
      </c>
      <c r="F1067" s="93"/>
      <c r="G1067" s="93"/>
      <c r="H1067" s="91">
        <f t="shared" ref="H1067:I1067" si="999">+N($E1067)*N(F1067)</f>
        <v>0</v>
      </c>
      <c r="I1067" s="91">
        <f t="shared" si="999"/>
        <v>0</v>
      </c>
      <c r="J1067" s="91">
        <f t="shared" si="4"/>
        <v>0</v>
      </c>
      <c r="K1067" s="93"/>
      <c r="L1067" s="94"/>
      <c r="M1067" s="95"/>
      <c r="N1067" s="95"/>
      <c r="O1067" s="95"/>
      <c r="P1067" s="95"/>
      <c r="Q1067" s="95"/>
      <c r="R1067" s="95"/>
      <c r="S1067" s="95"/>
      <c r="T1067" s="95"/>
      <c r="U1067" s="95"/>
      <c r="V1067" s="95"/>
      <c r="W1067" s="95"/>
      <c r="X1067" s="95"/>
      <c r="Y1067" s="95"/>
      <c r="Z1067" s="95"/>
    </row>
    <row r="1068" ht="15.75" hidden="1" customHeight="1">
      <c r="A1068" s="108">
        <f>A1066+0.01</f>
        <v>8.37</v>
      </c>
      <c r="B1068" s="102" t="s">
        <v>860</v>
      </c>
      <c r="C1068" s="90" t="s">
        <v>720</v>
      </c>
      <c r="D1068" s="91" t="s">
        <v>506</v>
      </c>
      <c r="E1068" s="92" t="str">
        <f t="shared" si="2"/>
        <v>RO</v>
      </c>
      <c r="F1068" s="93"/>
      <c r="G1068" s="93"/>
      <c r="H1068" s="91">
        <f t="shared" ref="H1068:I1068" si="1000">+N($E1068)*N(F1068)</f>
        <v>0</v>
      </c>
      <c r="I1068" s="91">
        <f t="shared" si="1000"/>
        <v>0</v>
      </c>
      <c r="J1068" s="91">
        <f t="shared" si="4"/>
        <v>0</v>
      </c>
      <c r="K1068" s="93"/>
      <c r="L1068" s="94"/>
      <c r="M1068" s="95"/>
      <c r="N1068" s="95"/>
      <c r="O1068" s="95"/>
      <c r="P1068" s="95"/>
      <c r="Q1068" s="95"/>
      <c r="R1068" s="95"/>
      <c r="S1068" s="95"/>
      <c r="T1068" s="95"/>
      <c r="U1068" s="95"/>
      <c r="V1068" s="95"/>
      <c r="W1068" s="95"/>
      <c r="X1068" s="95"/>
      <c r="Y1068" s="95"/>
      <c r="Z1068" s="95"/>
    </row>
    <row r="1069" ht="15.75" hidden="1" customHeight="1">
      <c r="A1069" s="108">
        <f>A1068+0.01</f>
        <v>8.38</v>
      </c>
      <c r="B1069" s="102" t="s">
        <v>861</v>
      </c>
      <c r="C1069" s="90" t="s">
        <v>556</v>
      </c>
      <c r="D1069" s="91" t="s">
        <v>506</v>
      </c>
      <c r="E1069" s="92" t="str">
        <f t="shared" si="2"/>
        <v>RO</v>
      </c>
      <c r="F1069" s="93"/>
      <c r="G1069" s="93"/>
      <c r="H1069" s="91">
        <f t="shared" ref="H1069:I1069" si="1001">+N($E1069)*N(F1069)</f>
        <v>0</v>
      </c>
      <c r="I1069" s="91">
        <f t="shared" si="1001"/>
        <v>0</v>
      </c>
      <c r="J1069" s="91">
        <f t="shared" si="4"/>
        <v>0</v>
      </c>
      <c r="K1069" s="93"/>
      <c r="L1069" s="94"/>
      <c r="M1069" s="95"/>
      <c r="N1069" s="95"/>
      <c r="O1069" s="95"/>
      <c r="P1069" s="95"/>
      <c r="Q1069" s="95"/>
      <c r="R1069" s="95"/>
      <c r="S1069" s="95"/>
      <c r="T1069" s="95"/>
      <c r="U1069" s="95"/>
      <c r="V1069" s="95"/>
      <c r="W1069" s="95"/>
      <c r="X1069" s="95"/>
      <c r="Y1069" s="95"/>
      <c r="Z1069" s="95"/>
    </row>
    <row r="1070" ht="15.75" hidden="1" customHeight="1">
      <c r="A1070" s="90"/>
      <c r="B1070" s="102"/>
      <c r="C1070" s="90"/>
      <c r="D1070" s="91"/>
      <c r="E1070" s="92" t="str">
        <f t="shared" si="2"/>
        <v/>
      </c>
      <c r="F1070" s="93"/>
      <c r="G1070" s="93"/>
      <c r="H1070" s="91">
        <f t="shared" ref="H1070:I1070" si="1002">+N($E1070)*N(F1070)</f>
        <v>0</v>
      </c>
      <c r="I1070" s="91">
        <f t="shared" si="1002"/>
        <v>0</v>
      </c>
      <c r="J1070" s="91">
        <f t="shared" si="4"/>
        <v>0</v>
      </c>
      <c r="K1070" s="93"/>
      <c r="L1070" s="94"/>
      <c r="M1070" s="95"/>
      <c r="N1070" s="95"/>
      <c r="O1070" s="95"/>
      <c r="P1070" s="95"/>
      <c r="Q1070" s="95"/>
      <c r="R1070" s="95"/>
      <c r="S1070" s="95"/>
      <c r="T1070" s="95"/>
      <c r="U1070" s="95"/>
      <c r="V1070" s="95"/>
      <c r="W1070" s="95"/>
      <c r="X1070" s="95"/>
      <c r="Y1070" s="95"/>
      <c r="Z1070" s="95"/>
    </row>
    <row r="1071" ht="15.75" hidden="1" customHeight="1">
      <c r="A1071" s="103" t="s">
        <v>228</v>
      </c>
      <c r="B1071" s="96" t="s">
        <v>892</v>
      </c>
      <c r="C1071" s="90"/>
      <c r="D1071" s="91"/>
      <c r="E1071" s="92" t="str">
        <f t="shared" si="2"/>
        <v/>
      </c>
      <c r="F1071" s="93"/>
      <c r="G1071" s="93"/>
      <c r="H1071" s="91">
        <f t="shared" ref="H1071:I1071" si="1003">+N($E1071)*N(F1071)</f>
        <v>0</v>
      </c>
      <c r="I1071" s="91">
        <f t="shared" si="1003"/>
        <v>0</v>
      </c>
      <c r="J1071" s="91">
        <f t="shared" si="4"/>
        <v>0</v>
      </c>
      <c r="K1071" s="93"/>
      <c r="L1071" s="94"/>
      <c r="M1071" s="95"/>
      <c r="N1071" s="95"/>
      <c r="O1071" s="95"/>
      <c r="P1071" s="95"/>
      <c r="Q1071" s="95"/>
      <c r="R1071" s="95"/>
      <c r="S1071" s="95"/>
      <c r="T1071" s="95"/>
      <c r="U1071" s="95"/>
      <c r="V1071" s="95"/>
      <c r="W1071" s="95"/>
      <c r="X1071" s="95"/>
      <c r="Y1071" s="95"/>
      <c r="Z1071" s="95"/>
    </row>
    <row r="1072" ht="15.75" hidden="1" customHeight="1">
      <c r="A1072" s="90"/>
      <c r="B1072" s="102"/>
      <c r="C1072" s="90"/>
      <c r="D1072" s="91"/>
      <c r="E1072" s="92" t="str">
        <f t="shared" si="2"/>
        <v/>
      </c>
      <c r="F1072" s="93"/>
      <c r="G1072" s="93"/>
      <c r="H1072" s="91">
        <f t="shared" ref="H1072:I1072" si="1004">+N($E1072)*N(F1072)</f>
        <v>0</v>
      </c>
      <c r="I1072" s="91">
        <f t="shared" si="1004"/>
        <v>0</v>
      </c>
      <c r="J1072" s="91">
        <f t="shared" si="4"/>
        <v>0</v>
      </c>
      <c r="K1072" s="93"/>
      <c r="L1072" s="94"/>
      <c r="M1072" s="95"/>
      <c r="N1072" s="95"/>
      <c r="O1072" s="95"/>
      <c r="P1072" s="95"/>
      <c r="Q1072" s="95"/>
      <c r="R1072" s="95"/>
      <c r="S1072" s="95"/>
      <c r="T1072" s="95"/>
      <c r="U1072" s="95"/>
      <c r="V1072" s="95"/>
      <c r="W1072" s="95"/>
      <c r="X1072" s="95"/>
      <c r="Y1072" s="95"/>
      <c r="Z1072" s="95"/>
    </row>
    <row r="1073" ht="15.75" hidden="1" customHeight="1">
      <c r="A1073" s="108">
        <f>A1069+0.01</f>
        <v>8.39</v>
      </c>
      <c r="B1073" s="104" t="s">
        <v>893</v>
      </c>
      <c r="C1073" s="90" t="s">
        <v>720</v>
      </c>
      <c r="D1073" s="91" t="s">
        <v>506</v>
      </c>
      <c r="E1073" s="92" t="str">
        <f t="shared" si="2"/>
        <v>RO</v>
      </c>
      <c r="F1073" s="93"/>
      <c r="G1073" s="93"/>
      <c r="H1073" s="91">
        <f t="shared" ref="H1073:I1073" si="1005">+N($E1073)*N(F1073)</f>
        <v>0</v>
      </c>
      <c r="I1073" s="91">
        <f t="shared" si="1005"/>
        <v>0</v>
      </c>
      <c r="J1073" s="91">
        <f t="shared" si="4"/>
        <v>0</v>
      </c>
      <c r="K1073" s="93"/>
      <c r="L1073" s="94"/>
      <c r="M1073" s="95"/>
      <c r="N1073" s="95"/>
      <c r="O1073" s="95"/>
      <c r="P1073" s="95"/>
      <c r="Q1073" s="95"/>
      <c r="R1073" s="95"/>
      <c r="S1073" s="95"/>
      <c r="T1073" s="95"/>
      <c r="U1073" s="95"/>
      <c r="V1073" s="95"/>
      <c r="W1073" s="95"/>
      <c r="X1073" s="95"/>
      <c r="Y1073" s="95"/>
      <c r="Z1073" s="95"/>
    </row>
    <row r="1074" ht="15.75" hidden="1" customHeight="1">
      <c r="A1074" s="108">
        <f>A1073+0.01</f>
        <v>8.4</v>
      </c>
      <c r="B1074" s="104" t="s">
        <v>865</v>
      </c>
      <c r="C1074" s="90" t="s">
        <v>556</v>
      </c>
      <c r="D1074" s="91" t="s">
        <v>506</v>
      </c>
      <c r="E1074" s="92" t="str">
        <f t="shared" si="2"/>
        <v>RO</v>
      </c>
      <c r="F1074" s="93"/>
      <c r="G1074" s="93"/>
      <c r="H1074" s="91">
        <f t="shared" ref="H1074:I1074" si="1006">+N($E1074)*N(F1074)</f>
        <v>0</v>
      </c>
      <c r="I1074" s="91">
        <f t="shared" si="1006"/>
        <v>0</v>
      </c>
      <c r="J1074" s="91">
        <f t="shared" si="4"/>
        <v>0</v>
      </c>
      <c r="K1074" s="93"/>
      <c r="L1074" s="94"/>
      <c r="M1074" s="95"/>
      <c r="N1074" s="95"/>
      <c r="O1074" s="95"/>
      <c r="P1074" s="95"/>
      <c r="Q1074" s="95"/>
      <c r="R1074" s="95"/>
      <c r="S1074" s="95"/>
      <c r="T1074" s="95"/>
      <c r="U1074" s="95"/>
      <c r="V1074" s="95"/>
      <c r="W1074" s="95"/>
      <c r="X1074" s="95"/>
      <c r="Y1074" s="95"/>
      <c r="Z1074" s="95"/>
    </row>
    <row r="1075" ht="15.75" hidden="1" customHeight="1">
      <c r="A1075" s="90"/>
      <c r="B1075" s="118"/>
      <c r="C1075" s="90"/>
      <c r="D1075" s="91"/>
      <c r="E1075" s="92" t="str">
        <f t="shared" si="2"/>
        <v/>
      </c>
      <c r="F1075" s="93"/>
      <c r="G1075" s="93"/>
      <c r="H1075" s="91">
        <f t="shared" ref="H1075:I1075" si="1007">+N($E1075)*N(F1075)</f>
        <v>0</v>
      </c>
      <c r="I1075" s="91">
        <f t="shared" si="1007"/>
        <v>0</v>
      </c>
      <c r="J1075" s="91">
        <f t="shared" si="4"/>
        <v>0</v>
      </c>
      <c r="K1075" s="93"/>
      <c r="L1075" s="94"/>
      <c r="M1075" s="95"/>
      <c r="N1075" s="95"/>
      <c r="O1075" s="95"/>
      <c r="P1075" s="95"/>
      <c r="Q1075" s="95"/>
      <c r="R1075" s="95"/>
      <c r="S1075" s="95"/>
      <c r="T1075" s="95"/>
      <c r="U1075" s="95"/>
      <c r="V1075" s="95"/>
      <c r="W1075" s="95"/>
      <c r="X1075" s="95"/>
      <c r="Y1075" s="95"/>
      <c r="Z1075" s="95"/>
    </row>
    <row r="1076" ht="15.75" hidden="1" customHeight="1">
      <c r="A1076" s="108">
        <f>A1074+0.01</f>
        <v>8.41</v>
      </c>
      <c r="B1076" s="113" t="s">
        <v>833</v>
      </c>
      <c r="C1076" s="90" t="s">
        <v>720</v>
      </c>
      <c r="D1076" s="91" t="s">
        <v>506</v>
      </c>
      <c r="E1076" s="92" t="str">
        <f t="shared" si="2"/>
        <v>RO</v>
      </c>
      <c r="F1076" s="93"/>
      <c r="G1076" s="93"/>
      <c r="H1076" s="91">
        <f t="shared" ref="H1076:I1076" si="1008">+N($E1076)*N(F1076)</f>
        <v>0</v>
      </c>
      <c r="I1076" s="91">
        <f t="shared" si="1008"/>
        <v>0</v>
      </c>
      <c r="J1076" s="91">
        <f t="shared" si="4"/>
        <v>0</v>
      </c>
      <c r="K1076" s="93"/>
      <c r="L1076" s="94"/>
      <c r="M1076" s="95"/>
      <c r="N1076" s="95"/>
      <c r="O1076" s="95"/>
      <c r="P1076" s="95"/>
      <c r="Q1076" s="95"/>
      <c r="R1076" s="95"/>
      <c r="S1076" s="95"/>
      <c r="T1076" s="95"/>
      <c r="U1076" s="95"/>
      <c r="V1076" s="95"/>
      <c r="W1076" s="95"/>
      <c r="X1076" s="95"/>
      <c r="Y1076" s="95"/>
      <c r="Z1076" s="95"/>
    </row>
    <row r="1077" ht="15.75" hidden="1" customHeight="1">
      <c r="A1077" s="108">
        <f>A1076+0.01</f>
        <v>8.42</v>
      </c>
      <c r="B1077" s="104" t="s">
        <v>894</v>
      </c>
      <c r="C1077" s="90" t="s">
        <v>556</v>
      </c>
      <c r="D1077" s="91" t="s">
        <v>506</v>
      </c>
      <c r="E1077" s="92" t="str">
        <f t="shared" si="2"/>
        <v>RO</v>
      </c>
      <c r="F1077" s="93"/>
      <c r="G1077" s="93"/>
      <c r="H1077" s="91">
        <f t="shared" ref="H1077:I1077" si="1009">+N($E1077)*N(F1077)</f>
        <v>0</v>
      </c>
      <c r="I1077" s="91">
        <f t="shared" si="1009"/>
        <v>0</v>
      </c>
      <c r="J1077" s="91">
        <f t="shared" si="4"/>
        <v>0</v>
      </c>
      <c r="K1077" s="93"/>
      <c r="L1077" s="94"/>
      <c r="M1077" s="95"/>
      <c r="N1077" s="95"/>
      <c r="O1077" s="95"/>
      <c r="P1077" s="95"/>
      <c r="Q1077" s="95"/>
      <c r="R1077" s="95"/>
      <c r="S1077" s="95"/>
      <c r="T1077" s="95"/>
      <c r="U1077" s="95"/>
      <c r="V1077" s="95"/>
      <c r="W1077" s="95"/>
      <c r="X1077" s="95"/>
      <c r="Y1077" s="95"/>
      <c r="Z1077" s="95"/>
    </row>
    <row r="1078" ht="15.75" hidden="1" customHeight="1">
      <c r="A1078" s="90"/>
      <c r="B1078" s="118"/>
      <c r="C1078" s="90"/>
      <c r="D1078" s="91"/>
      <c r="E1078" s="92" t="str">
        <f t="shared" si="2"/>
        <v/>
      </c>
      <c r="F1078" s="93"/>
      <c r="G1078" s="93"/>
      <c r="H1078" s="91">
        <f t="shared" ref="H1078:I1078" si="1010">+N($E1078)*N(F1078)</f>
        <v>0</v>
      </c>
      <c r="I1078" s="91">
        <f t="shared" si="1010"/>
        <v>0</v>
      </c>
      <c r="J1078" s="91">
        <f t="shared" si="4"/>
        <v>0</v>
      </c>
      <c r="K1078" s="93"/>
      <c r="L1078" s="94"/>
      <c r="M1078" s="95"/>
      <c r="N1078" s="95"/>
      <c r="O1078" s="95"/>
      <c r="P1078" s="95"/>
      <c r="Q1078" s="95"/>
      <c r="R1078" s="95"/>
      <c r="S1078" s="95"/>
      <c r="T1078" s="95"/>
      <c r="U1078" s="95"/>
      <c r="V1078" s="95"/>
      <c r="W1078" s="95"/>
      <c r="X1078" s="95"/>
      <c r="Y1078" s="95"/>
      <c r="Z1078" s="95"/>
    </row>
    <row r="1079" ht="15.75" customHeight="1">
      <c r="A1079" s="108">
        <f>A1077+0.01</f>
        <v>8.43</v>
      </c>
      <c r="B1079" s="104" t="s">
        <v>834</v>
      </c>
      <c r="C1079" s="90" t="s">
        <v>720</v>
      </c>
      <c r="D1079" s="91">
        <v>30.0</v>
      </c>
      <c r="E1079" s="92">
        <f t="shared" si="2"/>
        <v>30</v>
      </c>
      <c r="F1079" s="105">
        <v>1038.0</v>
      </c>
      <c r="G1079" s="105">
        <v>147.0</v>
      </c>
      <c r="H1079" s="91">
        <f t="shared" ref="H1079:I1079" si="1011">+N($E1079)*N(F1079)</f>
        <v>31140</v>
      </c>
      <c r="I1079" s="91">
        <f t="shared" si="1011"/>
        <v>4410</v>
      </c>
      <c r="J1079" s="91">
        <f t="shared" si="4"/>
        <v>35550</v>
      </c>
      <c r="K1079" s="93"/>
      <c r="L1079" s="106"/>
      <c r="M1079" s="95"/>
      <c r="N1079" s="95"/>
      <c r="O1079" s="95"/>
      <c r="P1079" s="95"/>
      <c r="Q1079" s="95"/>
      <c r="R1079" s="95"/>
      <c r="S1079" s="95"/>
      <c r="T1079" s="95"/>
      <c r="U1079" s="95"/>
      <c r="V1079" s="95"/>
      <c r="W1079" s="95"/>
      <c r="X1079" s="95"/>
      <c r="Y1079" s="95"/>
      <c r="Z1079" s="95"/>
    </row>
    <row r="1080" ht="15.75" customHeight="1">
      <c r="A1080" s="108">
        <f>A1079+0.01</f>
        <v>8.44</v>
      </c>
      <c r="B1080" s="104" t="s">
        <v>867</v>
      </c>
      <c r="C1080" s="90" t="s">
        <v>556</v>
      </c>
      <c r="D1080" s="91">
        <v>5.0</v>
      </c>
      <c r="E1080" s="92">
        <f t="shared" si="2"/>
        <v>5</v>
      </c>
      <c r="F1080" s="105">
        <v>784.0</v>
      </c>
      <c r="G1080" s="105">
        <v>160.0</v>
      </c>
      <c r="H1080" s="91">
        <f t="shared" ref="H1080:I1080" si="1012">+N($E1080)*N(F1080)</f>
        <v>3920</v>
      </c>
      <c r="I1080" s="91">
        <f t="shared" si="1012"/>
        <v>800</v>
      </c>
      <c r="J1080" s="91">
        <f t="shared" si="4"/>
        <v>4720</v>
      </c>
      <c r="K1080" s="93"/>
      <c r="L1080" s="106"/>
      <c r="M1080" s="95"/>
      <c r="N1080" s="95"/>
      <c r="O1080" s="95"/>
      <c r="P1080" s="95"/>
      <c r="Q1080" s="95"/>
      <c r="R1080" s="95"/>
      <c r="S1080" s="95"/>
      <c r="T1080" s="95"/>
      <c r="U1080" s="95"/>
      <c r="V1080" s="95"/>
      <c r="W1080" s="95"/>
      <c r="X1080" s="95"/>
      <c r="Y1080" s="95"/>
      <c r="Z1080" s="95"/>
    </row>
    <row r="1081" ht="15.75" hidden="1" customHeight="1">
      <c r="A1081" s="90"/>
      <c r="B1081" s="104"/>
      <c r="C1081" s="90"/>
      <c r="D1081" s="91"/>
      <c r="E1081" s="92" t="str">
        <f t="shared" si="2"/>
        <v/>
      </c>
      <c r="F1081" s="93"/>
      <c r="G1081" s="93"/>
      <c r="H1081" s="91">
        <f t="shared" ref="H1081:I1081" si="1013">+N($E1081)*N(F1081)</f>
        <v>0</v>
      </c>
      <c r="I1081" s="91">
        <f t="shared" si="1013"/>
        <v>0</v>
      </c>
      <c r="J1081" s="91">
        <f t="shared" si="4"/>
        <v>0</v>
      </c>
      <c r="K1081" s="93"/>
      <c r="L1081" s="94"/>
      <c r="M1081" s="95"/>
      <c r="N1081" s="95"/>
      <c r="O1081" s="95"/>
      <c r="P1081" s="95"/>
      <c r="Q1081" s="95"/>
      <c r="R1081" s="95"/>
      <c r="S1081" s="95"/>
      <c r="T1081" s="95"/>
      <c r="U1081" s="95"/>
      <c r="V1081" s="95"/>
      <c r="W1081" s="95"/>
      <c r="X1081" s="95"/>
      <c r="Y1081" s="95"/>
      <c r="Z1081" s="95"/>
    </row>
    <row r="1082" ht="15.75" hidden="1" customHeight="1">
      <c r="A1082" s="108">
        <f>A1080+0.01</f>
        <v>8.45</v>
      </c>
      <c r="B1082" s="112" t="s">
        <v>835</v>
      </c>
      <c r="C1082" s="90" t="s">
        <v>720</v>
      </c>
      <c r="D1082" s="91" t="s">
        <v>506</v>
      </c>
      <c r="E1082" s="92" t="str">
        <f t="shared" si="2"/>
        <v>RO</v>
      </c>
      <c r="F1082" s="93"/>
      <c r="G1082" s="93"/>
      <c r="H1082" s="91">
        <f t="shared" ref="H1082:I1082" si="1014">+N($E1082)*N(F1082)</f>
        <v>0</v>
      </c>
      <c r="I1082" s="91">
        <f t="shared" si="1014"/>
        <v>0</v>
      </c>
      <c r="J1082" s="91">
        <f t="shared" si="4"/>
        <v>0</v>
      </c>
      <c r="K1082" s="93"/>
      <c r="L1082" s="94"/>
      <c r="M1082" s="95"/>
      <c r="N1082" s="95"/>
      <c r="O1082" s="95"/>
      <c r="P1082" s="95"/>
      <c r="Q1082" s="95"/>
      <c r="R1082" s="95"/>
      <c r="S1082" s="95"/>
      <c r="T1082" s="95"/>
      <c r="U1082" s="95"/>
      <c r="V1082" s="95"/>
      <c r="W1082" s="95"/>
      <c r="X1082" s="95"/>
      <c r="Y1082" s="95"/>
      <c r="Z1082" s="95"/>
    </row>
    <row r="1083" ht="15.75" hidden="1" customHeight="1">
      <c r="A1083" s="108">
        <f>A1082+0.01</f>
        <v>8.46</v>
      </c>
      <c r="B1083" s="104" t="s">
        <v>868</v>
      </c>
      <c r="C1083" s="90" t="s">
        <v>556</v>
      </c>
      <c r="D1083" s="91" t="s">
        <v>506</v>
      </c>
      <c r="E1083" s="92" t="str">
        <f t="shared" si="2"/>
        <v>RO</v>
      </c>
      <c r="F1083" s="93"/>
      <c r="G1083" s="93"/>
      <c r="H1083" s="91">
        <f t="shared" ref="H1083:I1083" si="1015">+N($E1083)*N(F1083)</f>
        <v>0</v>
      </c>
      <c r="I1083" s="91">
        <f t="shared" si="1015"/>
        <v>0</v>
      </c>
      <c r="J1083" s="91">
        <f t="shared" si="4"/>
        <v>0</v>
      </c>
      <c r="K1083" s="93"/>
      <c r="L1083" s="94"/>
      <c r="M1083" s="95"/>
      <c r="N1083" s="95"/>
      <c r="O1083" s="95"/>
      <c r="P1083" s="95"/>
      <c r="Q1083" s="95"/>
      <c r="R1083" s="95"/>
      <c r="S1083" s="95"/>
      <c r="T1083" s="95"/>
      <c r="U1083" s="95"/>
      <c r="V1083" s="95"/>
      <c r="W1083" s="95"/>
      <c r="X1083" s="95"/>
      <c r="Y1083" s="95"/>
      <c r="Z1083" s="95"/>
    </row>
    <row r="1084" ht="15.75" hidden="1" customHeight="1">
      <c r="A1084" s="90"/>
      <c r="B1084" s="104"/>
      <c r="C1084" s="90"/>
      <c r="D1084" s="91"/>
      <c r="E1084" s="92" t="str">
        <f t="shared" si="2"/>
        <v/>
      </c>
      <c r="F1084" s="93"/>
      <c r="G1084" s="93"/>
      <c r="H1084" s="91">
        <f t="shared" ref="H1084:I1084" si="1016">+N($E1084)*N(F1084)</f>
        <v>0</v>
      </c>
      <c r="I1084" s="91">
        <f t="shared" si="1016"/>
        <v>0</v>
      </c>
      <c r="J1084" s="91">
        <f t="shared" si="4"/>
        <v>0</v>
      </c>
      <c r="K1084" s="93"/>
      <c r="L1084" s="94"/>
      <c r="M1084" s="95"/>
      <c r="N1084" s="95"/>
      <c r="O1084" s="95"/>
      <c r="P1084" s="95"/>
      <c r="Q1084" s="95"/>
      <c r="R1084" s="95"/>
      <c r="S1084" s="95"/>
      <c r="T1084" s="95"/>
      <c r="U1084" s="95"/>
      <c r="V1084" s="95"/>
      <c r="W1084" s="95"/>
      <c r="X1084" s="95"/>
      <c r="Y1084" s="95"/>
      <c r="Z1084" s="95"/>
    </row>
    <row r="1085" ht="15.75" customHeight="1">
      <c r="A1085" s="108">
        <f>A1083+0.01</f>
        <v>8.47</v>
      </c>
      <c r="B1085" s="104" t="s">
        <v>836</v>
      </c>
      <c r="C1085" s="90" t="s">
        <v>720</v>
      </c>
      <c r="D1085" s="91">
        <v>10.0</v>
      </c>
      <c r="E1085" s="92">
        <f t="shared" si="2"/>
        <v>10</v>
      </c>
      <c r="F1085" s="105">
        <v>792.0</v>
      </c>
      <c r="G1085" s="105">
        <v>107.0</v>
      </c>
      <c r="H1085" s="91">
        <f t="shared" ref="H1085:I1085" si="1017">+N($E1085)*N(F1085)</f>
        <v>7920</v>
      </c>
      <c r="I1085" s="91">
        <f t="shared" si="1017"/>
        <v>1070</v>
      </c>
      <c r="J1085" s="91">
        <f t="shared" si="4"/>
        <v>8990</v>
      </c>
      <c r="K1085" s="93"/>
      <c r="L1085" s="106"/>
      <c r="M1085" s="95"/>
      <c r="N1085" s="95"/>
      <c r="O1085" s="95"/>
      <c r="P1085" s="95"/>
      <c r="Q1085" s="95"/>
      <c r="R1085" s="95"/>
      <c r="S1085" s="95"/>
      <c r="T1085" s="95"/>
      <c r="U1085" s="95"/>
      <c r="V1085" s="95"/>
      <c r="W1085" s="95"/>
      <c r="X1085" s="95"/>
      <c r="Y1085" s="95"/>
      <c r="Z1085" s="95"/>
    </row>
    <row r="1086" ht="15.75" customHeight="1">
      <c r="A1086" s="108">
        <f>A1085+0.01</f>
        <v>8.48</v>
      </c>
      <c r="B1086" s="104" t="s">
        <v>869</v>
      </c>
      <c r="C1086" s="90" t="s">
        <v>556</v>
      </c>
      <c r="D1086" s="91">
        <v>5.0</v>
      </c>
      <c r="E1086" s="92">
        <f t="shared" si="2"/>
        <v>5</v>
      </c>
      <c r="F1086" s="105">
        <v>458.0</v>
      </c>
      <c r="G1086" s="105">
        <v>98.0</v>
      </c>
      <c r="H1086" s="91">
        <f t="shared" ref="H1086:I1086" si="1018">+N($E1086)*N(F1086)</f>
        <v>2290</v>
      </c>
      <c r="I1086" s="91">
        <f t="shared" si="1018"/>
        <v>490</v>
      </c>
      <c r="J1086" s="91">
        <f t="shared" si="4"/>
        <v>2780</v>
      </c>
      <c r="K1086" s="93"/>
      <c r="L1086" s="106"/>
      <c r="M1086" s="95"/>
      <c r="N1086" s="95"/>
      <c r="O1086" s="95"/>
      <c r="P1086" s="95"/>
      <c r="Q1086" s="95"/>
      <c r="R1086" s="95"/>
      <c r="S1086" s="95"/>
      <c r="T1086" s="95"/>
      <c r="U1086" s="95"/>
      <c r="V1086" s="95"/>
      <c r="W1086" s="95"/>
      <c r="X1086" s="95"/>
      <c r="Y1086" s="95"/>
      <c r="Z1086" s="95"/>
    </row>
    <row r="1087" ht="15.75" hidden="1" customHeight="1">
      <c r="A1087" s="90"/>
      <c r="B1087" s="104"/>
      <c r="C1087" s="90"/>
      <c r="D1087" s="91"/>
      <c r="E1087" s="92" t="str">
        <f t="shared" si="2"/>
        <v/>
      </c>
      <c r="F1087" s="93"/>
      <c r="G1087" s="93"/>
      <c r="H1087" s="91">
        <f t="shared" ref="H1087:I1087" si="1019">+N($E1087)*N(F1087)</f>
        <v>0</v>
      </c>
      <c r="I1087" s="91">
        <f t="shared" si="1019"/>
        <v>0</v>
      </c>
      <c r="J1087" s="91">
        <f t="shared" si="4"/>
        <v>0</v>
      </c>
      <c r="K1087" s="93"/>
      <c r="L1087" s="94"/>
      <c r="M1087" s="95"/>
      <c r="N1087" s="95"/>
      <c r="O1087" s="95"/>
      <c r="P1087" s="95"/>
      <c r="Q1087" s="95"/>
      <c r="R1087" s="95"/>
      <c r="S1087" s="95"/>
      <c r="T1087" s="95"/>
      <c r="U1087" s="95"/>
      <c r="V1087" s="95"/>
      <c r="W1087" s="95"/>
      <c r="X1087" s="95"/>
      <c r="Y1087" s="95"/>
      <c r="Z1087" s="95"/>
    </row>
    <row r="1088" ht="15.75" customHeight="1">
      <c r="A1088" s="108">
        <f>A1086+0.01</f>
        <v>8.49</v>
      </c>
      <c r="B1088" s="112" t="s">
        <v>837</v>
      </c>
      <c r="C1088" s="90" t="s">
        <v>720</v>
      </c>
      <c r="D1088" s="91">
        <v>20.0</v>
      </c>
      <c r="E1088" s="92">
        <f t="shared" si="2"/>
        <v>20</v>
      </c>
      <c r="F1088" s="105">
        <v>669.0</v>
      </c>
      <c r="G1088" s="105">
        <v>94.0</v>
      </c>
      <c r="H1088" s="91">
        <f t="shared" ref="H1088:I1088" si="1020">+N($E1088)*N(F1088)</f>
        <v>13380</v>
      </c>
      <c r="I1088" s="91">
        <f t="shared" si="1020"/>
        <v>1880</v>
      </c>
      <c r="J1088" s="91">
        <f t="shared" si="4"/>
        <v>15260</v>
      </c>
      <c r="K1088" s="93"/>
      <c r="L1088" s="106"/>
      <c r="M1088" s="95"/>
      <c r="N1088" s="95"/>
      <c r="O1088" s="95"/>
      <c r="P1088" s="95"/>
      <c r="Q1088" s="95"/>
      <c r="R1088" s="95"/>
      <c r="S1088" s="95"/>
      <c r="T1088" s="95"/>
      <c r="U1088" s="95"/>
      <c r="V1088" s="95"/>
      <c r="W1088" s="95"/>
      <c r="X1088" s="95"/>
      <c r="Y1088" s="95"/>
      <c r="Z1088" s="95"/>
    </row>
    <row r="1089" ht="15.75" customHeight="1">
      <c r="A1089" s="108">
        <f>A1088+0.01</f>
        <v>8.5</v>
      </c>
      <c r="B1089" s="104" t="s">
        <v>870</v>
      </c>
      <c r="C1089" s="90" t="s">
        <v>556</v>
      </c>
      <c r="D1089" s="91">
        <v>5.0</v>
      </c>
      <c r="E1089" s="92">
        <f t="shared" si="2"/>
        <v>5</v>
      </c>
      <c r="F1089" s="105">
        <v>370.0</v>
      </c>
      <c r="G1089" s="105">
        <v>81.0</v>
      </c>
      <c r="H1089" s="91">
        <f t="shared" ref="H1089:I1089" si="1021">+N($E1089)*N(F1089)</f>
        <v>1850</v>
      </c>
      <c r="I1089" s="91">
        <f t="shared" si="1021"/>
        <v>405</v>
      </c>
      <c r="J1089" s="91">
        <f t="shared" si="4"/>
        <v>2255</v>
      </c>
      <c r="K1089" s="93"/>
      <c r="L1089" s="106"/>
      <c r="M1089" s="95"/>
      <c r="N1089" s="95"/>
      <c r="O1089" s="95"/>
      <c r="P1089" s="95"/>
      <c r="Q1089" s="95"/>
      <c r="R1089" s="95"/>
      <c r="S1089" s="95"/>
      <c r="T1089" s="95"/>
      <c r="U1089" s="95"/>
      <c r="V1089" s="95"/>
      <c r="W1089" s="95"/>
      <c r="X1089" s="95"/>
      <c r="Y1089" s="95"/>
      <c r="Z1089" s="95"/>
    </row>
    <row r="1090" ht="15.75" hidden="1" customHeight="1">
      <c r="A1090" s="90"/>
      <c r="B1090" s="104"/>
      <c r="C1090" s="90"/>
      <c r="D1090" s="91"/>
      <c r="E1090" s="92" t="str">
        <f t="shared" si="2"/>
        <v/>
      </c>
      <c r="F1090" s="93"/>
      <c r="G1090" s="93"/>
      <c r="H1090" s="91">
        <f t="shared" ref="H1090:I1090" si="1022">+N($E1090)*N(F1090)</f>
        <v>0</v>
      </c>
      <c r="I1090" s="91">
        <f t="shared" si="1022"/>
        <v>0</v>
      </c>
      <c r="J1090" s="91">
        <f t="shared" si="4"/>
        <v>0</v>
      </c>
      <c r="K1090" s="93"/>
      <c r="L1090" s="94"/>
      <c r="M1090" s="95"/>
      <c r="N1090" s="95"/>
      <c r="O1090" s="95"/>
      <c r="P1090" s="95"/>
      <c r="Q1090" s="95"/>
      <c r="R1090" s="95"/>
      <c r="S1090" s="95"/>
      <c r="T1090" s="95"/>
      <c r="U1090" s="95"/>
      <c r="V1090" s="95"/>
      <c r="W1090" s="95"/>
      <c r="X1090" s="95"/>
      <c r="Y1090" s="95"/>
      <c r="Z1090" s="95"/>
    </row>
    <row r="1091" ht="15.75" customHeight="1">
      <c r="A1091" s="108">
        <f>A1089+0.01</f>
        <v>8.51</v>
      </c>
      <c r="B1091" s="104" t="s">
        <v>838</v>
      </c>
      <c r="C1091" s="90" t="s">
        <v>720</v>
      </c>
      <c r="D1091" s="91">
        <v>120.0</v>
      </c>
      <c r="E1091" s="92">
        <f t="shared" si="2"/>
        <v>120</v>
      </c>
      <c r="F1091" s="105">
        <v>538.0</v>
      </c>
      <c r="G1091" s="105">
        <v>81.0</v>
      </c>
      <c r="H1091" s="91">
        <f t="shared" ref="H1091:I1091" si="1023">+N($E1091)*N(F1091)</f>
        <v>64560</v>
      </c>
      <c r="I1091" s="91">
        <f t="shared" si="1023"/>
        <v>9720</v>
      </c>
      <c r="J1091" s="91">
        <f t="shared" si="4"/>
        <v>74280</v>
      </c>
      <c r="K1091" s="93"/>
      <c r="L1091" s="106"/>
      <c r="M1091" s="95"/>
      <c r="N1091" s="95"/>
      <c r="O1091" s="95"/>
      <c r="P1091" s="95"/>
      <c r="Q1091" s="95"/>
      <c r="R1091" s="95"/>
      <c r="S1091" s="95"/>
      <c r="T1091" s="95"/>
      <c r="U1091" s="95"/>
      <c r="V1091" s="95"/>
      <c r="W1091" s="95"/>
      <c r="X1091" s="95"/>
      <c r="Y1091" s="95"/>
      <c r="Z1091" s="95"/>
    </row>
    <row r="1092" ht="15.75" customHeight="1">
      <c r="A1092" s="108">
        <f>A1091+0.01</f>
        <v>8.52</v>
      </c>
      <c r="B1092" s="104" t="s">
        <v>871</v>
      </c>
      <c r="C1092" s="90" t="s">
        <v>556</v>
      </c>
      <c r="D1092" s="91">
        <v>5.0</v>
      </c>
      <c r="E1092" s="92">
        <f t="shared" si="2"/>
        <v>5</v>
      </c>
      <c r="F1092" s="105">
        <v>308.0</v>
      </c>
      <c r="G1092" s="105">
        <v>63.0</v>
      </c>
      <c r="H1092" s="91">
        <f t="shared" ref="H1092:I1092" si="1024">+N($E1092)*N(F1092)</f>
        <v>1540</v>
      </c>
      <c r="I1092" s="91">
        <f t="shared" si="1024"/>
        <v>315</v>
      </c>
      <c r="J1092" s="91">
        <f t="shared" si="4"/>
        <v>1855</v>
      </c>
      <c r="K1092" s="93"/>
      <c r="L1092" s="106"/>
      <c r="M1092" s="95"/>
      <c r="N1092" s="95"/>
      <c r="O1092" s="95"/>
      <c r="P1092" s="95"/>
      <c r="Q1092" s="95"/>
      <c r="R1092" s="95"/>
      <c r="S1092" s="95"/>
      <c r="T1092" s="95"/>
      <c r="U1092" s="95"/>
      <c r="V1092" s="95"/>
      <c r="W1092" s="95"/>
      <c r="X1092" s="95"/>
      <c r="Y1092" s="95"/>
      <c r="Z1092" s="95"/>
    </row>
    <row r="1093" ht="15.75" hidden="1" customHeight="1">
      <c r="A1093" s="90"/>
      <c r="B1093" s="104"/>
      <c r="C1093" s="90"/>
      <c r="D1093" s="91"/>
      <c r="E1093" s="92" t="str">
        <f t="shared" si="2"/>
        <v/>
      </c>
      <c r="F1093" s="93"/>
      <c r="G1093" s="93"/>
      <c r="H1093" s="91">
        <f t="shared" ref="H1093:I1093" si="1025">+N($E1093)*N(F1093)</f>
        <v>0</v>
      </c>
      <c r="I1093" s="91">
        <f t="shared" si="1025"/>
        <v>0</v>
      </c>
      <c r="J1093" s="91">
        <f t="shared" si="4"/>
        <v>0</v>
      </c>
      <c r="K1093" s="93"/>
      <c r="L1093" s="94"/>
      <c r="M1093" s="95"/>
      <c r="N1093" s="95"/>
      <c r="O1093" s="95"/>
      <c r="P1093" s="95"/>
      <c r="Q1093" s="95"/>
      <c r="R1093" s="95"/>
      <c r="S1093" s="95"/>
      <c r="T1093" s="95"/>
      <c r="U1093" s="95"/>
      <c r="V1093" s="95"/>
      <c r="W1093" s="95"/>
      <c r="X1093" s="95"/>
      <c r="Y1093" s="95"/>
      <c r="Z1093" s="95"/>
    </row>
    <row r="1094" ht="15.75" customHeight="1">
      <c r="A1094" s="108">
        <f>A1092+0.01</f>
        <v>8.53</v>
      </c>
      <c r="B1094" s="104" t="s">
        <v>839</v>
      </c>
      <c r="C1094" s="90" t="s">
        <v>720</v>
      </c>
      <c r="D1094" s="91">
        <v>10.0</v>
      </c>
      <c r="E1094" s="92">
        <f t="shared" si="2"/>
        <v>10</v>
      </c>
      <c r="F1094" s="105">
        <v>520.0</v>
      </c>
      <c r="G1094" s="105">
        <v>81.0</v>
      </c>
      <c r="H1094" s="91">
        <f t="shared" ref="H1094:I1094" si="1026">+N($E1094)*N(F1094)</f>
        <v>5200</v>
      </c>
      <c r="I1094" s="91">
        <f t="shared" si="1026"/>
        <v>810</v>
      </c>
      <c r="J1094" s="91">
        <f t="shared" si="4"/>
        <v>6010</v>
      </c>
      <c r="K1094" s="93"/>
      <c r="L1094" s="106"/>
      <c r="M1094" s="95"/>
      <c r="N1094" s="95"/>
      <c r="O1094" s="95"/>
      <c r="P1094" s="95"/>
      <c r="Q1094" s="95"/>
      <c r="R1094" s="95"/>
      <c r="S1094" s="95"/>
      <c r="T1094" s="95"/>
      <c r="U1094" s="95"/>
      <c r="V1094" s="95"/>
      <c r="W1094" s="95"/>
      <c r="X1094" s="95"/>
      <c r="Y1094" s="95"/>
      <c r="Z1094" s="95"/>
    </row>
    <row r="1095" ht="15.75" customHeight="1">
      <c r="A1095" s="108">
        <f>A1094+0.01</f>
        <v>8.54</v>
      </c>
      <c r="B1095" s="104" t="s">
        <v>872</v>
      </c>
      <c r="C1095" s="90" t="s">
        <v>556</v>
      </c>
      <c r="D1095" s="91">
        <v>5.0</v>
      </c>
      <c r="E1095" s="92">
        <f t="shared" si="2"/>
        <v>5</v>
      </c>
      <c r="F1095" s="105">
        <v>308.0</v>
      </c>
      <c r="G1095" s="105">
        <v>63.0</v>
      </c>
      <c r="H1095" s="91">
        <f t="shared" ref="H1095:I1095" si="1027">+N($E1095)*N(F1095)</f>
        <v>1540</v>
      </c>
      <c r="I1095" s="91">
        <f t="shared" si="1027"/>
        <v>315</v>
      </c>
      <c r="J1095" s="91">
        <f t="shared" si="4"/>
        <v>1855</v>
      </c>
      <c r="K1095" s="93"/>
      <c r="L1095" s="106"/>
      <c r="M1095" s="95"/>
      <c r="N1095" s="95"/>
      <c r="O1095" s="95"/>
      <c r="P1095" s="95"/>
      <c r="Q1095" s="95"/>
      <c r="R1095" s="95"/>
      <c r="S1095" s="95"/>
      <c r="T1095" s="95"/>
      <c r="U1095" s="95"/>
      <c r="V1095" s="95"/>
      <c r="W1095" s="95"/>
      <c r="X1095" s="95"/>
      <c r="Y1095" s="95"/>
      <c r="Z1095" s="95"/>
    </row>
    <row r="1096" ht="15.75" hidden="1" customHeight="1">
      <c r="A1096" s="90"/>
      <c r="B1096" s="104"/>
      <c r="C1096" s="90"/>
      <c r="D1096" s="91"/>
      <c r="E1096" s="92" t="str">
        <f t="shared" si="2"/>
        <v/>
      </c>
      <c r="F1096" s="93"/>
      <c r="G1096" s="93"/>
      <c r="H1096" s="91">
        <f t="shared" ref="H1096:I1096" si="1028">+N($E1096)*N(F1096)</f>
        <v>0</v>
      </c>
      <c r="I1096" s="91">
        <f t="shared" si="1028"/>
        <v>0</v>
      </c>
      <c r="J1096" s="91">
        <f t="shared" si="4"/>
        <v>0</v>
      </c>
      <c r="K1096" s="93"/>
      <c r="L1096" s="94"/>
      <c r="M1096" s="95"/>
      <c r="N1096" s="95"/>
      <c r="O1096" s="95"/>
      <c r="P1096" s="95"/>
      <c r="Q1096" s="95"/>
      <c r="R1096" s="95"/>
      <c r="S1096" s="95"/>
      <c r="T1096" s="95"/>
      <c r="U1096" s="95"/>
      <c r="V1096" s="95"/>
      <c r="W1096" s="95"/>
      <c r="X1096" s="95"/>
      <c r="Y1096" s="95"/>
      <c r="Z1096" s="95"/>
    </row>
    <row r="1097" ht="15.75" hidden="1" customHeight="1">
      <c r="A1097" s="103" t="s">
        <v>228</v>
      </c>
      <c r="B1097" s="96" t="s">
        <v>895</v>
      </c>
      <c r="C1097" s="90"/>
      <c r="D1097" s="91"/>
      <c r="E1097" s="92" t="str">
        <f t="shared" si="2"/>
        <v/>
      </c>
      <c r="F1097" s="93"/>
      <c r="G1097" s="93"/>
      <c r="H1097" s="91">
        <f t="shared" ref="H1097:I1097" si="1029">+N($E1097)*N(F1097)</f>
        <v>0</v>
      </c>
      <c r="I1097" s="91">
        <f t="shared" si="1029"/>
        <v>0</v>
      </c>
      <c r="J1097" s="91">
        <f t="shared" si="4"/>
        <v>0</v>
      </c>
      <c r="K1097" s="93"/>
      <c r="L1097" s="94"/>
      <c r="M1097" s="95"/>
      <c r="N1097" s="95"/>
      <c r="O1097" s="95"/>
      <c r="P1097" s="95"/>
      <c r="Q1097" s="95"/>
      <c r="R1097" s="95"/>
      <c r="S1097" s="95"/>
      <c r="T1097" s="95"/>
      <c r="U1097" s="95"/>
      <c r="V1097" s="95"/>
      <c r="W1097" s="95"/>
      <c r="X1097" s="95"/>
      <c r="Y1097" s="95"/>
      <c r="Z1097" s="95"/>
    </row>
    <row r="1098" ht="15.75" hidden="1" customHeight="1">
      <c r="A1098" s="90"/>
      <c r="B1098" s="102"/>
      <c r="C1098" s="90"/>
      <c r="D1098" s="91"/>
      <c r="E1098" s="92" t="str">
        <f t="shared" si="2"/>
        <v/>
      </c>
      <c r="F1098" s="93"/>
      <c r="G1098" s="93"/>
      <c r="H1098" s="91">
        <f t="shared" ref="H1098:I1098" si="1030">+N($E1098)*N(F1098)</f>
        <v>0</v>
      </c>
      <c r="I1098" s="91">
        <f t="shared" si="1030"/>
        <v>0</v>
      </c>
      <c r="J1098" s="91">
        <f t="shared" si="4"/>
        <v>0</v>
      </c>
      <c r="K1098" s="93"/>
      <c r="L1098" s="94"/>
      <c r="M1098" s="95"/>
      <c r="N1098" s="95"/>
      <c r="O1098" s="95"/>
      <c r="P1098" s="95"/>
      <c r="Q1098" s="95"/>
      <c r="R1098" s="95"/>
      <c r="S1098" s="95"/>
      <c r="T1098" s="95"/>
      <c r="U1098" s="95"/>
      <c r="V1098" s="95"/>
      <c r="W1098" s="95"/>
      <c r="X1098" s="95"/>
      <c r="Y1098" s="95"/>
      <c r="Z1098" s="95"/>
    </row>
    <row r="1099" ht="15.75" hidden="1" customHeight="1">
      <c r="A1099" s="108">
        <f>A1095+0.01</f>
        <v>8.55</v>
      </c>
      <c r="B1099" s="104" t="s">
        <v>864</v>
      </c>
      <c r="C1099" s="90" t="s">
        <v>720</v>
      </c>
      <c r="D1099" s="91" t="s">
        <v>506</v>
      </c>
      <c r="E1099" s="92" t="str">
        <f t="shared" si="2"/>
        <v>RO</v>
      </c>
      <c r="F1099" s="93"/>
      <c r="G1099" s="93"/>
      <c r="H1099" s="91">
        <f t="shared" ref="H1099:I1099" si="1031">+N($E1099)*N(F1099)</f>
        <v>0</v>
      </c>
      <c r="I1099" s="91">
        <f t="shared" si="1031"/>
        <v>0</v>
      </c>
      <c r="J1099" s="91">
        <f t="shared" si="4"/>
        <v>0</v>
      </c>
      <c r="K1099" s="93"/>
      <c r="L1099" s="94"/>
      <c r="M1099" s="95"/>
      <c r="N1099" s="95"/>
      <c r="O1099" s="95"/>
      <c r="P1099" s="95"/>
      <c r="Q1099" s="95"/>
      <c r="R1099" s="95"/>
      <c r="S1099" s="95"/>
      <c r="T1099" s="95"/>
      <c r="U1099" s="95"/>
      <c r="V1099" s="95"/>
      <c r="W1099" s="95"/>
      <c r="X1099" s="95"/>
      <c r="Y1099" s="95"/>
      <c r="Z1099" s="95"/>
    </row>
    <row r="1100" ht="15.75" hidden="1" customHeight="1">
      <c r="A1100" s="108">
        <f>A1099+0.01</f>
        <v>8.56</v>
      </c>
      <c r="B1100" s="104" t="s">
        <v>865</v>
      </c>
      <c r="C1100" s="90" t="s">
        <v>556</v>
      </c>
      <c r="D1100" s="91" t="s">
        <v>506</v>
      </c>
      <c r="E1100" s="92" t="str">
        <f t="shared" si="2"/>
        <v>RO</v>
      </c>
      <c r="F1100" s="93"/>
      <c r="G1100" s="93"/>
      <c r="H1100" s="91">
        <f t="shared" ref="H1100:I1100" si="1032">+N($E1100)*N(F1100)</f>
        <v>0</v>
      </c>
      <c r="I1100" s="91">
        <f t="shared" si="1032"/>
        <v>0</v>
      </c>
      <c r="J1100" s="91">
        <f t="shared" si="4"/>
        <v>0</v>
      </c>
      <c r="K1100" s="93"/>
      <c r="L1100" s="94"/>
      <c r="M1100" s="95"/>
      <c r="N1100" s="95"/>
      <c r="O1100" s="95"/>
      <c r="P1100" s="95"/>
      <c r="Q1100" s="95"/>
      <c r="R1100" s="95"/>
      <c r="S1100" s="95"/>
      <c r="T1100" s="95"/>
      <c r="U1100" s="95"/>
      <c r="V1100" s="95"/>
      <c r="W1100" s="95"/>
      <c r="X1100" s="95"/>
      <c r="Y1100" s="95"/>
      <c r="Z1100" s="95"/>
    </row>
    <row r="1101" ht="15.75" hidden="1" customHeight="1">
      <c r="A1101" s="90"/>
      <c r="B1101" s="118"/>
      <c r="C1101" s="90"/>
      <c r="D1101" s="91"/>
      <c r="E1101" s="92" t="str">
        <f t="shared" si="2"/>
        <v/>
      </c>
      <c r="F1101" s="93"/>
      <c r="G1101" s="93"/>
      <c r="H1101" s="91">
        <f t="shared" ref="H1101:I1101" si="1033">+N($E1101)*N(F1101)</f>
        <v>0</v>
      </c>
      <c r="I1101" s="91">
        <f t="shared" si="1033"/>
        <v>0</v>
      </c>
      <c r="J1101" s="91">
        <f t="shared" si="4"/>
        <v>0</v>
      </c>
      <c r="K1101" s="93"/>
      <c r="L1101" s="94"/>
      <c r="M1101" s="95"/>
      <c r="N1101" s="95"/>
      <c r="O1101" s="95"/>
      <c r="P1101" s="95"/>
      <c r="Q1101" s="95"/>
      <c r="R1101" s="95"/>
      <c r="S1101" s="95"/>
      <c r="T1101" s="95"/>
      <c r="U1101" s="95"/>
      <c r="V1101" s="95"/>
      <c r="W1101" s="95"/>
      <c r="X1101" s="95"/>
      <c r="Y1101" s="95"/>
      <c r="Z1101" s="95"/>
    </row>
    <row r="1102" ht="15.75" hidden="1" customHeight="1">
      <c r="A1102" s="108">
        <f>A1100+0.01</f>
        <v>8.57</v>
      </c>
      <c r="B1102" s="113" t="s">
        <v>833</v>
      </c>
      <c r="C1102" s="90" t="s">
        <v>720</v>
      </c>
      <c r="D1102" s="91" t="s">
        <v>506</v>
      </c>
      <c r="E1102" s="92" t="str">
        <f t="shared" si="2"/>
        <v>RO</v>
      </c>
      <c r="F1102" s="93"/>
      <c r="G1102" s="93"/>
      <c r="H1102" s="91">
        <f t="shared" ref="H1102:I1102" si="1034">+N($E1102)*N(F1102)</f>
        <v>0</v>
      </c>
      <c r="I1102" s="91">
        <f t="shared" si="1034"/>
        <v>0</v>
      </c>
      <c r="J1102" s="91">
        <f t="shared" si="4"/>
        <v>0</v>
      </c>
      <c r="K1102" s="93"/>
      <c r="L1102" s="94"/>
      <c r="M1102" s="95"/>
      <c r="N1102" s="95"/>
      <c r="O1102" s="95"/>
      <c r="P1102" s="95"/>
      <c r="Q1102" s="95"/>
      <c r="R1102" s="95"/>
      <c r="S1102" s="95"/>
      <c r="T1102" s="95"/>
      <c r="U1102" s="95"/>
      <c r="V1102" s="95"/>
      <c r="W1102" s="95"/>
      <c r="X1102" s="95"/>
      <c r="Y1102" s="95"/>
      <c r="Z1102" s="95"/>
    </row>
    <row r="1103" ht="15.75" hidden="1" customHeight="1">
      <c r="A1103" s="108">
        <f>A1102+0.01</f>
        <v>8.58</v>
      </c>
      <c r="B1103" s="104" t="s">
        <v>866</v>
      </c>
      <c r="C1103" s="90" t="s">
        <v>556</v>
      </c>
      <c r="D1103" s="91" t="s">
        <v>506</v>
      </c>
      <c r="E1103" s="92" t="str">
        <f t="shared" si="2"/>
        <v>RO</v>
      </c>
      <c r="F1103" s="93"/>
      <c r="G1103" s="93"/>
      <c r="H1103" s="91">
        <f t="shared" ref="H1103:I1103" si="1035">+N($E1103)*N(F1103)</f>
        <v>0</v>
      </c>
      <c r="I1103" s="91">
        <f t="shared" si="1035"/>
        <v>0</v>
      </c>
      <c r="J1103" s="91">
        <f t="shared" si="4"/>
        <v>0</v>
      </c>
      <c r="K1103" s="93"/>
      <c r="L1103" s="94"/>
      <c r="M1103" s="95"/>
      <c r="N1103" s="95"/>
      <c r="O1103" s="95"/>
      <c r="P1103" s="95"/>
      <c r="Q1103" s="95"/>
      <c r="R1103" s="95"/>
      <c r="S1103" s="95"/>
      <c r="T1103" s="95"/>
      <c r="U1103" s="95"/>
      <c r="V1103" s="95"/>
      <c r="W1103" s="95"/>
      <c r="X1103" s="95"/>
      <c r="Y1103" s="95"/>
      <c r="Z1103" s="95"/>
    </row>
    <row r="1104" ht="15.75" hidden="1" customHeight="1">
      <c r="A1104" s="90"/>
      <c r="B1104" s="118"/>
      <c r="C1104" s="90"/>
      <c r="D1104" s="91"/>
      <c r="E1104" s="92" t="str">
        <f t="shared" si="2"/>
        <v/>
      </c>
      <c r="F1104" s="93"/>
      <c r="G1104" s="93"/>
      <c r="H1104" s="91">
        <f t="shared" ref="H1104:I1104" si="1036">+N($E1104)*N(F1104)</f>
        <v>0</v>
      </c>
      <c r="I1104" s="91">
        <f t="shared" si="1036"/>
        <v>0</v>
      </c>
      <c r="J1104" s="91">
        <f t="shared" si="4"/>
        <v>0</v>
      </c>
      <c r="K1104" s="93"/>
      <c r="L1104" s="94"/>
      <c r="M1104" s="95"/>
      <c r="N1104" s="95"/>
      <c r="O1104" s="95"/>
      <c r="P1104" s="95"/>
      <c r="Q1104" s="95"/>
      <c r="R1104" s="95"/>
      <c r="S1104" s="95"/>
      <c r="T1104" s="95"/>
      <c r="U1104" s="95"/>
      <c r="V1104" s="95"/>
      <c r="W1104" s="95"/>
      <c r="X1104" s="95"/>
      <c r="Y1104" s="95"/>
      <c r="Z1104" s="95"/>
    </row>
    <row r="1105" ht="15.75" hidden="1" customHeight="1">
      <c r="A1105" s="108">
        <f>A1103+0.01</f>
        <v>8.59</v>
      </c>
      <c r="B1105" s="104" t="s">
        <v>834</v>
      </c>
      <c r="C1105" s="90" t="s">
        <v>720</v>
      </c>
      <c r="D1105" s="91" t="s">
        <v>506</v>
      </c>
      <c r="E1105" s="92" t="str">
        <f t="shared" si="2"/>
        <v>RO</v>
      </c>
      <c r="F1105" s="93"/>
      <c r="G1105" s="93"/>
      <c r="H1105" s="91">
        <f t="shared" ref="H1105:I1105" si="1037">+N($E1105)*N(F1105)</f>
        <v>0</v>
      </c>
      <c r="I1105" s="91">
        <f t="shared" si="1037"/>
        <v>0</v>
      </c>
      <c r="J1105" s="91">
        <f t="shared" si="4"/>
        <v>0</v>
      </c>
      <c r="K1105" s="93"/>
      <c r="L1105" s="94"/>
      <c r="M1105" s="95"/>
      <c r="N1105" s="95"/>
      <c r="O1105" s="95"/>
      <c r="P1105" s="95"/>
      <c r="Q1105" s="95"/>
      <c r="R1105" s="95"/>
      <c r="S1105" s="95"/>
      <c r="T1105" s="95"/>
      <c r="U1105" s="95"/>
      <c r="V1105" s="95"/>
      <c r="W1105" s="95"/>
      <c r="X1105" s="95"/>
      <c r="Y1105" s="95"/>
      <c r="Z1105" s="95"/>
    </row>
    <row r="1106" ht="15.75" hidden="1" customHeight="1">
      <c r="A1106" s="108">
        <f>A1105+0.01</f>
        <v>8.6</v>
      </c>
      <c r="B1106" s="104" t="s">
        <v>867</v>
      </c>
      <c r="C1106" s="90" t="s">
        <v>556</v>
      </c>
      <c r="D1106" s="91" t="s">
        <v>506</v>
      </c>
      <c r="E1106" s="92" t="str">
        <f t="shared" si="2"/>
        <v>RO</v>
      </c>
      <c r="F1106" s="93"/>
      <c r="G1106" s="93"/>
      <c r="H1106" s="91">
        <f t="shared" ref="H1106:I1106" si="1038">+N($E1106)*N(F1106)</f>
        <v>0</v>
      </c>
      <c r="I1106" s="91">
        <f t="shared" si="1038"/>
        <v>0</v>
      </c>
      <c r="J1106" s="91">
        <f t="shared" si="4"/>
        <v>0</v>
      </c>
      <c r="K1106" s="93"/>
      <c r="L1106" s="94"/>
      <c r="M1106" s="95"/>
      <c r="N1106" s="95"/>
      <c r="O1106" s="95"/>
      <c r="P1106" s="95"/>
      <c r="Q1106" s="95"/>
      <c r="R1106" s="95"/>
      <c r="S1106" s="95"/>
      <c r="T1106" s="95"/>
      <c r="U1106" s="95"/>
      <c r="V1106" s="95"/>
      <c r="W1106" s="95"/>
      <c r="X1106" s="95"/>
      <c r="Y1106" s="95"/>
      <c r="Z1106" s="95"/>
    </row>
    <row r="1107" ht="15.75" hidden="1" customHeight="1">
      <c r="A1107" s="90"/>
      <c r="B1107" s="104"/>
      <c r="C1107" s="90"/>
      <c r="D1107" s="91"/>
      <c r="E1107" s="92" t="str">
        <f t="shared" si="2"/>
        <v/>
      </c>
      <c r="F1107" s="93"/>
      <c r="G1107" s="93"/>
      <c r="H1107" s="91">
        <f t="shared" ref="H1107:I1107" si="1039">+N($E1107)*N(F1107)</f>
        <v>0</v>
      </c>
      <c r="I1107" s="91">
        <f t="shared" si="1039"/>
        <v>0</v>
      </c>
      <c r="J1107" s="91">
        <f t="shared" si="4"/>
        <v>0</v>
      </c>
      <c r="K1107" s="93"/>
      <c r="L1107" s="94"/>
      <c r="M1107" s="95"/>
      <c r="N1107" s="95"/>
      <c r="O1107" s="95"/>
      <c r="P1107" s="95"/>
      <c r="Q1107" s="95"/>
      <c r="R1107" s="95"/>
      <c r="S1107" s="95"/>
      <c r="T1107" s="95"/>
      <c r="U1107" s="95"/>
      <c r="V1107" s="95"/>
      <c r="W1107" s="95"/>
      <c r="X1107" s="95"/>
      <c r="Y1107" s="95"/>
      <c r="Z1107" s="95"/>
    </row>
    <row r="1108" ht="15.75" hidden="1" customHeight="1">
      <c r="A1108" s="108">
        <f>A1106+0.01</f>
        <v>8.61</v>
      </c>
      <c r="B1108" s="112" t="s">
        <v>835</v>
      </c>
      <c r="C1108" s="90" t="s">
        <v>720</v>
      </c>
      <c r="D1108" s="91" t="s">
        <v>506</v>
      </c>
      <c r="E1108" s="92" t="str">
        <f t="shared" si="2"/>
        <v>RO</v>
      </c>
      <c r="F1108" s="93"/>
      <c r="G1108" s="93"/>
      <c r="H1108" s="91">
        <f t="shared" ref="H1108:I1108" si="1040">+N($E1108)*N(F1108)</f>
        <v>0</v>
      </c>
      <c r="I1108" s="91">
        <f t="shared" si="1040"/>
        <v>0</v>
      </c>
      <c r="J1108" s="91">
        <f t="shared" si="4"/>
        <v>0</v>
      </c>
      <c r="K1108" s="93"/>
      <c r="L1108" s="94"/>
      <c r="M1108" s="95"/>
      <c r="N1108" s="95"/>
      <c r="O1108" s="95"/>
      <c r="P1108" s="95"/>
      <c r="Q1108" s="95"/>
      <c r="R1108" s="95"/>
      <c r="S1108" s="95"/>
      <c r="T1108" s="95"/>
      <c r="U1108" s="95"/>
      <c r="V1108" s="95"/>
      <c r="W1108" s="95"/>
      <c r="X1108" s="95"/>
      <c r="Y1108" s="95"/>
      <c r="Z1108" s="95"/>
    </row>
    <row r="1109" ht="15.75" hidden="1" customHeight="1">
      <c r="A1109" s="108">
        <f>A1108+0.01</f>
        <v>8.62</v>
      </c>
      <c r="B1109" s="104" t="s">
        <v>868</v>
      </c>
      <c r="C1109" s="90" t="s">
        <v>556</v>
      </c>
      <c r="D1109" s="91" t="s">
        <v>506</v>
      </c>
      <c r="E1109" s="92" t="str">
        <f t="shared" si="2"/>
        <v>RO</v>
      </c>
      <c r="F1109" s="93"/>
      <c r="G1109" s="93"/>
      <c r="H1109" s="91">
        <f t="shared" ref="H1109:I1109" si="1041">+N($E1109)*N(F1109)</f>
        <v>0</v>
      </c>
      <c r="I1109" s="91">
        <f t="shared" si="1041"/>
        <v>0</v>
      </c>
      <c r="J1109" s="91">
        <f t="shared" si="4"/>
        <v>0</v>
      </c>
      <c r="K1109" s="93"/>
      <c r="L1109" s="94"/>
      <c r="M1109" s="95"/>
      <c r="N1109" s="95"/>
      <c r="O1109" s="95"/>
      <c r="P1109" s="95"/>
      <c r="Q1109" s="95"/>
      <c r="R1109" s="95"/>
      <c r="S1109" s="95"/>
      <c r="T1109" s="95"/>
      <c r="U1109" s="95"/>
      <c r="V1109" s="95"/>
      <c r="W1109" s="95"/>
      <c r="X1109" s="95"/>
      <c r="Y1109" s="95"/>
      <c r="Z1109" s="95"/>
    </row>
    <row r="1110" ht="15.75" hidden="1" customHeight="1">
      <c r="A1110" s="90"/>
      <c r="B1110" s="104"/>
      <c r="C1110" s="90"/>
      <c r="D1110" s="91"/>
      <c r="E1110" s="92" t="str">
        <f t="shared" si="2"/>
        <v/>
      </c>
      <c r="F1110" s="93"/>
      <c r="G1110" s="93"/>
      <c r="H1110" s="91">
        <f t="shared" ref="H1110:I1110" si="1042">+N($E1110)*N(F1110)</f>
        <v>0</v>
      </c>
      <c r="I1110" s="91">
        <f t="shared" si="1042"/>
        <v>0</v>
      </c>
      <c r="J1110" s="91">
        <f t="shared" si="4"/>
        <v>0</v>
      </c>
      <c r="K1110" s="93"/>
      <c r="L1110" s="94"/>
      <c r="M1110" s="95"/>
      <c r="N1110" s="95"/>
      <c r="O1110" s="95"/>
      <c r="P1110" s="95"/>
      <c r="Q1110" s="95"/>
      <c r="R1110" s="95"/>
      <c r="S1110" s="95"/>
      <c r="T1110" s="95"/>
      <c r="U1110" s="95"/>
      <c r="V1110" s="95"/>
      <c r="W1110" s="95"/>
      <c r="X1110" s="95"/>
      <c r="Y1110" s="95"/>
      <c r="Z1110" s="95"/>
    </row>
    <row r="1111" ht="15.75" hidden="1" customHeight="1">
      <c r="A1111" s="108">
        <f>A1109+0.01</f>
        <v>8.63</v>
      </c>
      <c r="B1111" s="104" t="s">
        <v>836</v>
      </c>
      <c r="C1111" s="90" t="s">
        <v>720</v>
      </c>
      <c r="D1111" s="91" t="s">
        <v>506</v>
      </c>
      <c r="E1111" s="92" t="str">
        <f t="shared" si="2"/>
        <v>RO</v>
      </c>
      <c r="F1111" s="93"/>
      <c r="G1111" s="93"/>
      <c r="H1111" s="91">
        <f t="shared" ref="H1111:I1111" si="1043">+N($E1111)*N(F1111)</f>
        <v>0</v>
      </c>
      <c r="I1111" s="91">
        <f t="shared" si="1043"/>
        <v>0</v>
      </c>
      <c r="J1111" s="91">
        <f t="shared" si="4"/>
        <v>0</v>
      </c>
      <c r="K1111" s="93"/>
      <c r="L1111" s="94"/>
      <c r="M1111" s="95"/>
      <c r="N1111" s="95"/>
      <c r="O1111" s="95"/>
      <c r="P1111" s="95"/>
      <c r="Q1111" s="95"/>
      <c r="R1111" s="95"/>
      <c r="S1111" s="95"/>
      <c r="T1111" s="95"/>
      <c r="U1111" s="95"/>
      <c r="V1111" s="95"/>
      <c r="W1111" s="95"/>
      <c r="X1111" s="95"/>
      <c r="Y1111" s="95"/>
      <c r="Z1111" s="95"/>
    </row>
    <row r="1112" ht="15.75" hidden="1" customHeight="1">
      <c r="A1112" s="108">
        <f>A1111+0.01</f>
        <v>8.64</v>
      </c>
      <c r="B1112" s="104" t="s">
        <v>869</v>
      </c>
      <c r="C1112" s="90" t="s">
        <v>556</v>
      </c>
      <c r="D1112" s="91" t="s">
        <v>506</v>
      </c>
      <c r="E1112" s="92" t="str">
        <f t="shared" si="2"/>
        <v>RO</v>
      </c>
      <c r="F1112" s="93"/>
      <c r="G1112" s="93"/>
      <c r="H1112" s="91">
        <f t="shared" ref="H1112:I1112" si="1044">+N($E1112)*N(F1112)</f>
        <v>0</v>
      </c>
      <c r="I1112" s="91">
        <f t="shared" si="1044"/>
        <v>0</v>
      </c>
      <c r="J1112" s="91">
        <f t="shared" si="4"/>
        <v>0</v>
      </c>
      <c r="K1112" s="93"/>
      <c r="L1112" s="94"/>
      <c r="M1112" s="95"/>
      <c r="N1112" s="95"/>
      <c r="O1112" s="95"/>
      <c r="P1112" s="95"/>
      <c r="Q1112" s="95"/>
      <c r="R1112" s="95"/>
      <c r="S1112" s="95"/>
      <c r="T1112" s="95"/>
      <c r="U1112" s="95"/>
      <c r="V1112" s="95"/>
      <c r="W1112" s="95"/>
      <c r="X1112" s="95"/>
      <c r="Y1112" s="95"/>
      <c r="Z1112" s="95"/>
    </row>
    <row r="1113" ht="15.75" hidden="1" customHeight="1">
      <c r="A1113" s="90"/>
      <c r="B1113" s="104"/>
      <c r="C1113" s="90"/>
      <c r="D1113" s="91"/>
      <c r="E1113" s="92" t="str">
        <f t="shared" si="2"/>
        <v/>
      </c>
      <c r="F1113" s="93"/>
      <c r="G1113" s="93"/>
      <c r="H1113" s="91">
        <f t="shared" ref="H1113:I1113" si="1045">+N($E1113)*N(F1113)</f>
        <v>0</v>
      </c>
      <c r="I1113" s="91">
        <f t="shared" si="1045"/>
        <v>0</v>
      </c>
      <c r="J1113" s="91">
        <f t="shared" si="4"/>
        <v>0</v>
      </c>
      <c r="K1113" s="93"/>
      <c r="L1113" s="94"/>
      <c r="M1113" s="95"/>
      <c r="N1113" s="95"/>
      <c r="O1113" s="95"/>
      <c r="P1113" s="95"/>
      <c r="Q1113" s="95"/>
      <c r="R1113" s="95"/>
      <c r="S1113" s="95"/>
      <c r="T1113" s="95"/>
      <c r="U1113" s="95"/>
      <c r="V1113" s="95"/>
      <c r="W1113" s="95"/>
      <c r="X1113" s="95"/>
      <c r="Y1113" s="95"/>
      <c r="Z1113" s="95"/>
    </row>
    <row r="1114" ht="15.75" hidden="1" customHeight="1">
      <c r="A1114" s="108">
        <f>A1112+0.01</f>
        <v>8.65</v>
      </c>
      <c r="B1114" s="112" t="s">
        <v>837</v>
      </c>
      <c r="C1114" s="90" t="s">
        <v>720</v>
      </c>
      <c r="D1114" s="91" t="s">
        <v>506</v>
      </c>
      <c r="E1114" s="92" t="str">
        <f t="shared" si="2"/>
        <v>RO</v>
      </c>
      <c r="F1114" s="93"/>
      <c r="G1114" s="93"/>
      <c r="H1114" s="91">
        <f t="shared" ref="H1114:I1114" si="1046">+N($E1114)*N(F1114)</f>
        <v>0</v>
      </c>
      <c r="I1114" s="91">
        <f t="shared" si="1046"/>
        <v>0</v>
      </c>
      <c r="J1114" s="91">
        <f t="shared" si="4"/>
        <v>0</v>
      </c>
      <c r="K1114" s="93"/>
      <c r="L1114" s="94"/>
      <c r="M1114" s="95"/>
      <c r="N1114" s="95"/>
      <c r="O1114" s="95"/>
      <c r="P1114" s="95"/>
      <c r="Q1114" s="95"/>
      <c r="R1114" s="95"/>
      <c r="S1114" s="95"/>
      <c r="T1114" s="95"/>
      <c r="U1114" s="95"/>
      <c r="V1114" s="95"/>
      <c r="W1114" s="95"/>
      <c r="X1114" s="95"/>
      <c r="Y1114" s="95"/>
      <c r="Z1114" s="95"/>
    </row>
    <row r="1115" ht="15.75" hidden="1" customHeight="1">
      <c r="A1115" s="108">
        <f>A1114+0.01</f>
        <v>8.66</v>
      </c>
      <c r="B1115" s="104" t="s">
        <v>896</v>
      </c>
      <c r="C1115" s="90" t="s">
        <v>556</v>
      </c>
      <c r="D1115" s="91" t="s">
        <v>506</v>
      </c>
      <c r="E1115" s="92" t="str">
        <f t="shared" si="2"/>
        <v>RO</v>
      </c>
      <c r="F1115" s="93"/>
      <c r="G1115" s="93"/>
      <c r="H1115" s="91">
        <f t="shared" ref="H1115:I1115" si="1047">+N($E1115)*N(F1115)</f>
        <v>0</v>
      </c>
      <c r="I1115" s="91">
        <f t="shared" si="1047"/>
        <v>0</v>
      </c>
      <c r="J1115" s="91">
        <f t="shared" si="4"/>
        <v>0</v>
      </c>
      <c r="K1115" s="93"/>
      <c r="L1115" s="94"/>
      <c r="M1115" s="95"/>
      <c r="N1115" s="95"/>
      <c r="O1115" s="95"/>
      <c r="P1115" s="95"/>
      <c r="Q1115" s="95"/>
      <c r="R1115" s="95"/>
      <c r="S1115" s="95"/>
      <c r="T1115" s="95"/>
      <c r="U1115" s="95"/>
      <c r="V1115" s="95"/>
      <c r="W1115" s="95"/>
      <c r="X1115" s="95"/>
      <c r="Y1115" s="95"/>
      <c r="Z1115" s="95"/>
    </row>
    <row r="1116" ht="15.75" hidden="1" customHeight="1">
      <c r="A1116" s="90"/>
      <c r="B1116" s="104"/>
      <c r="C1116" s="90"/>
      <c r="D1116" s="91"/>
      <c r="E1116" s="92" t="str">
        <f t="shared" si="2"/>
        <v/>
      </c>
      <c r="F1116" s="93"/>
      <c r="G1116" s="93"/>
      <c r="H1116" s="91">
        <f t="shared" ref="H1116:I1116" si="1048">+N($E1116)*N(F1116)</f>
        <v>0</v>
      </c>
      <c r="I1116" s="91">
        <f t="shared" si="1048"/>
        <v>0</v>
      </c>
      <c r="J1116" s="91">
        <f t="shared" si="4"/>
        <v>0</v>
      </c>
      <c r="K1116" s="93"/>
      <c r="L1116" s="94"/>
      <c r="M1116" s="95"/>
      <c r="N1116" s="95"/>
      <c r="O1116" s="95"/>
      <c r="P1116" s="95"/>
      <c r="Q1116" s="95"/>
      <c r="R1116" s="95"/>
      <c r="S1116" s="95"/>
      <c r="T1116" s="95"/>
      <c r="U1116" s="95"/>
      <c r="V1116" s="95"/>
      <c r="W1116" s="95"/>
      <c r="X1116" s="95"/>
      <c r="Y1116" s="95"/>
      <c r="Z1116" s="95"/>
    </row>
    <row r="1117" ht="15.75" hidden="1" customHeight="1">
      <c r="A1117" s="108">
        <f>A1115+0.01</f>
        <v>8.67</v>
      </c>
      <c r="B1117" s="104" t="s">
        <v>838</v>
      </c>
      <c r="C1117" s="90" t="s">
        <v>720</v>
      </c>
      <c r="D1117" s="91" t="s">
        <v>506</v>
      </c>
      <c r="E1117" s="92" t="str">
        <f t="shared" si="2"/>
        <v>RO</v>
      </c>
      <c r="F1117" s="93"/>
      <c r="G1117" s="93"/>
      <c r="H1117" s="91">
        <f t="shared" ref="H1117:I1117" si="1049">+N($E1117)*N(F1117)</f>
        <v>0</v>
      </c>
      <c r="I1117" s="91">
        <f t="shared" si="1049"/>
        <v>0</v>
      </c>
      <c r="J1117" s="91">
        <f t="shared" si="4"/>
        <v>0</v>
      </c>
      <c r="K1117" s="93"/>
      <c r="L1117" s="94"/>
      <c r="M1117" s="95"/>
      <c r="N1117" s="95"/>
      <c r="O1117" s="95"/>
      <c r="P1117" s="95"/>
      <c r="Q1117" s="95"/>
      <c r="R1117" s="95"/>
      <c r="S1117" s="95"/>
      <c r="T1117" s="95"/>
      <c r="U1117" s="95"/>
      <c r="V1117" s="95"/>
      <c r="W1117" s="95"/>
      <c r="X1117" s="95"/>
      <c r="Y1117" s="95"/>
      <c r="Z1117" s="95"/>
    </row>
    <row r="1118" ht="15.75" hidden="1" customHeight="1">
      <c r="A1118" s="108">
        <f>A1117+0.01</f>
        <v>8.68</v>
      </c>
      <c r="B1118" s="104" t="s">
        <v>897</v>
      </c>
      <c r="C1118" s="90" t="s">
        <v>556</v>
      </c>
      <c r="D1118" s="91" t="s">
        <v>506</v>
      </c>
      <c r="E1118" s="92" t="str">
        <f t="shared" si="2"/>
        <v>RO</v>
      </c>
      <c r="F1118" s="93"/>
      <c r="G1118" s="93"/>
      <c r="H1118" s="91">
        <f t="shared" ref="H1118:I1118" si="1050">+N($E1118)*N(F1118)</f>
        <v>0</v>
      </c>
      <c r="I1118" s="91">
        <f t="shared" si="1050"/>
        <v>0</v>
      </c>
      <c r="J1118" s="91">
        <f t="shared" si="4"/>
        <v>0</v>
      </c>
      <c r="K1118" s="93"/>
      <c r="L1118" s="94"/>
      <c r="M1118" s="95"/>
      <c r="N1118" s="95"/>
      <c r="O1118" s="95"/>
      <c r="P1118" s="95"/>
      <c r="Q1118" s="95"/>
      <c r="R1118" s="95"/>
      <c r="S1118" s="95"/>
      <c r="T1118" s="95"/>
      <c r="U1118" s="95"/>
      <c r="V1118" s="95"/>
      <c r="W1118" s="95"/>
      <c r="X1118" s="95"/>
      <c r="Y1118" s="95"/>
      <c r="Z1118" s="95"/>
    </row>
    <row r="1119" ht="15.75" hidden="1" customHeight="1">
      <c r="A1119" s="90"/>
      <c r="B1119" s="104"/>
      <c r="C1119" s="90"/>
      <c r="D1119" s="91"/>
      <c r="E1119" s="92" t="str">
        <f t="shared" si="2"/>
        <v/>
      </c>
      <c r="F1119" s="93"/>
      <c r="G1119" s="93"/>
      <c r="H1119" s="91">
        <f t="shared" ref="H1119:I1119" si="1051">+N($E1119)*N(F1119)</f>
        <v>0</v>
      </c>
      <c r="I1119" s="91">
        <f t="shared" si="1051"/>
        <v>0</v>
      </c>
      <c r="J1119" s="91">
        <f t="shared" si="4"/>
        <v>0</v>
      </c>
      <c r="K1119" s="93"/>
      <c r="L1119" s="94"/>
      <c r="M1119" s="95"/>
      <c r="N1119" s="95"/>
      <c r="O1119" s="95"/>
      <c r="P1119" s="95"/>
      <c r="Q1119" s="95"/>
      <c r="R1119" s="95"/>
      <c r="S1119" s="95"/>
      <c r="T1119" s="95"/>
      <c r="U1119" s="95"/>
      <c r="V1119" s="95"/>
      <c r="W1119" s="95"/>
      <c r="X1119" s="95"/>
      <c r="Y1119" s="95"/>
      <c r="Z1119" s="95"/>
    </row>
    <row r="1120" ht="15.75" customHeight="1">
      <c r="A1120" s="108">
        <f>A1118+0.01</f>
        <v>8.69</v>
      </c>
      <c r="B1120" s="104" t="s">
        <v>839</v>
      </c>
      <c r="C1120" s="90" t="s">
        <v>720</v>
      </c>
      <c r="D1120" s="91">
        <v>100.0</v>
      </c>
      <c r="E1120" s="92">
        <f t="shared" si="2"/>
        <v>100</v>
      </c>
      <c r="F1120" s="105">
        <v>520.0</v>
      </c>
      <c r="G1120" s="105">
        <v>81.0</v>
      </c>
      <c r="H1120" s="91">
        <f t="shared" ref="H1120:I1120" si="1052">+N($E1120)*N(F1120)</f>
        <v>52000</v>
      </c>
      <c r="I1120" s="91">
        <f t="shared" si="1052"/>
        <v>8100</v>
      </c>
      <c r="J1120" s="91">
        <f t="shared" si="4"/>
        <v>60100</v>
      </c>
      <c r="K1120" s="93"/>
      <c r="L1120" s="106"/>
      <c r="M1120" s="95"/>
      <c r="N1120" s="95"/>
      <c r="O1120" s="95"/>
      <c r="P1120" s="95"/>
      <c r="Q1120" s="95"/>
      <c r="R1120" s="95"/>
      <c r="S1120" s="95"/>
      <c r="T1120" s="95"/>
      <c r="U1120" s="95"/>
      <c r="V1120" s="95"/>
      <c r="W1120" s="95"/>
      <c r="X1120" s="95"/>
      <c r="Y1120" s="95"/>
      <c r="Z1120" s="95"/>
    </row>
    <row r="1121" ht="15.75" customHeight="1">
      <c r="A1121" s="108">
        <f>A1120+0.01</f>
        <v>8.7</v>
      </c>
      <c r="B1121" s="104" t="s">
        <v>872</v>
      </c>
      <c r="C1121" s="90" t="s">
        <v>556</v>
      </c>
      <c r="D1121" s="91">
        <v>10.0</v>
      </c>
      <c r="E1121" s="92">
        <f t="shared" si="2"/>
        <v>10</v>
      </c>
      <c r="F1121" s="105">
        <v>308.0</v>
      </c>
      <c r="G1121" s="105">
        <v>63.0</v>
      </c>
      <c r="H1121" s="91">
        <f t="shared" ref="H1121:I1121" si="1053">+N($E1121)*N(F1121)</f>
        <v>3080</v>
      </c>
      <c r="I1121" s="91">
        <f t="shared" si="1053"/>
        <v>630</v>
      </c>
      <c r="J1121" s="91">
        <f t="shared" si="4"/>
        <v>3710</v>
      </c>
      <c r="K1121" s="93"/>
      <c r="L1121" s="106"/>
      <c r="M1121" s="95"/>
      <c r="N1121" s="95"/>
      <c r="O1121" s="95"/>
      <c r="P1121" s="95"/>
      <c r="Q1121" s="95"/>
      <c r="R1121" s="95"/>
      <c r="S1121" s="95"/>
      <c r="T1121" s="95"/>
      <c r="U1121" s="95"/>
      <c r="V1121" s="95"/>
      <c r="W1121" s="95"/>
      <c r="X1121" s="95"/>
      <c r="Y1121" s="95"/>
      <c r="Z1121" s="95"/>
    </row>
    <row r="1122" ht="15.75" hidden="1" customHeight="1">
      <c r="A1122" s="90"/>
      <c r="B1122" s="104"/>
      <c r="C1122" s="90"/>
      <c r="D1122" s="91"/>
      <c r="E1122" s="92" t="str">
        <f t="shared" si="2"/>
        <v/>
      </c>
      <c r="F1122" s="93"/>
      <c r="G1122" s="93"/>
      <c r="H1122" s="91">
        <f t="shared" ref="H1122:I1122" si="1054">+N($E1122)*N(F1122)</f>
        <v>0</v>
      </c>
      <c r="I1122" s="91">
        <f t="shared" si="1054"/>
        <v>0</v>
      </c>
      <c r="J1122" s="91">
        <f t="shared" si="4"/>
        <v>0</v>
      </c>
      <c r="K1122" s="93"/>
      <c r="L1122" s="94"/>
      <c r="M1122" s="95"/>
      <c r="N1122" s="95"/>
      <c r="O1122" s="95"/>
      <c r="P1122" s="95"/>
      <c r="Q1122" s="95"/>
      <c r="R1122" s="95"/>
      <c r="S1122" s="95"/>
      <c r="T1122" s="95"/>
      <c r="U1122" s="95"/>
      <c r="V1122" s="95"/>
      <c r="W1122" s="95"/>
      <c r="X1122" s="95"/>
      <c r="Y1122" s="95"/>
      <c r="Z1122" s="95"/>
    </row>
    <row r="1123" ht="15.75" hidden="1" customHeight="1">
      <c r="A1123" s="103" t="s">
        <v>228</v>
      </c>
      <c r="B1123" s="96" t="s">
        <v>898</v>
      </c>
      <c r="C1123" s="90"/>
      <c r="D1123" s="91"/>
      <c r="E1123" s="92" t="str">
        <f t="shared" si="2"/>
        <v/>
      </c>
      <c r="F1123" s="93"/>
      <c r="G1123" s="93"/>
      <c r="H1123" s="91">
        <f t="shared" ref="H1123:I1123" si="1055">+N($E1123)*N(F1123)</f>
        <v>0</v>
      </c>
      <c r="I1123" s="91">
        <f t="shared" si="1055"/>
        <v>0</v>
      </c>
      <c r="J1123" s="91">
        <f t="shared" si="4"/>
        <v>0</v>
      </c>
      <c r="K1123" s="93"/>
      <c r="L1123" s="94"/>
      <c r="M1123" s="95"/>
      <c r="N1123" s="95"/>
      <c r="O1123" s="95"/>
      <c r="P1123" s="95"/>
      <c r="Q1123" s="95"/>
      <c r="R1123" s="95"/>
      <c r="S1123" s="95"/>
      <c r="T1123" s="95"/>
      <c r="U1123" s="95"/>
      <c r="V1123" s="95"/>
      <c r="W1123" s="95"/>
      <c r="X1123" s="95"/>
      <c r="Y1123" s="95"/>
      <c r="Z1123" s="95"/>
    </row>
    <row r="1124" ht="15.75" hidden="1" customHeight="1">
      <c r="A1124" s="90"/>
      <c r="B1124" s="102"/>
      <c r="C1124" s="90"/>
      <c r="D1124" s="91"/>
      <c r="E1124" s="92" t="str">
        <f t="shared" si="2"/>
        <v/>
      </c>
      <c r="F1124" s="93"/>
      <c r="G1124" s="93"/>
      <c r="H1124" s="91">
        <f t="shared" ref="H1124:I1124" si="1056">+N($E1124)*N(F1124)</f>
        <v>0</v>
      </c>
      <c r="I1124" s="91">
        <f t="shared" si="1056"/>
        <v>0</v>
      </c>
      <c r="J1124" s="91">
        <f t="shared" si="4"/>
        <v>0</v>
      </c>
      <c r="K1124" s="93"/>
      <c r="L1124" s="94"/>
      <c r="M1124" s="95"/>
      <c r="N1124" s="95"/>
      <c r="O1124" s="95"/>
      <c r="P1124" s="95"/>
      <c r="Q1124" s="95"/>
      <c r="R1124" s="95"/>
      <c r="S1124" s="95"/>
      <c r="T1124" s="95"/>
      <c r="U1124" s="95"/>
      <c r="V1124" s="95"/>
      <c r="W1124" s="95"/>
      <c r="X1124" s="95"/>
      <c r="Y1124" s="95"/>
      <c r="Z1124" s="95"/>
    </row>
    <row r="1125" ht="15.75" hidden="1" customHeight="1">
      <c r="A1125" s="108">
        <f>A1121+0.01</f>
        <v>8.71</v>
      </c>
      <c r="B1125" s="104" t="s">
        <v>864</v>
      </c>
      <c r="C1125" s="90" t="s">
        <v>720</v>
      </c>
      <c r="D1125" s="91" t="s">
        <v>506</v>
      </c>
      <c r="E1125" s="92" t="str">
        <f t="shared" si="2"/>
        <v>RO</v>
      </c>
      <c r="F1125" s="93"/>
      <c r="G1125" s="93"/>
      <c r="H1125" s="91">
        <f t="shared" ref="H1125:I1125" si="1057">+N($E1125)*N(F1125)</f>
        <v>0</v>
      </c>
      <c r="I1125" s="91">
        <f t="shared" si="1057"/>
        <v>0</v>
      </c>
      <c r="J1125" s="91">
        <f t="shared" si="4"/>
        <v>0</v>
      </c>
      <c r="K1125" s="93"/>
      <c r="L1125" s="94"/>
      <c r="M1125" s="95"/>
      <c r="N1125" s="95"/>
      <c r="O1125" s="95"/>
      <c r="P1125" s="95"/>
      <c r="Q1125" s="95"/>
      <c r="R1125" s="95"/>
      <c r="S1125" s="95"/>
      <c r="T1125" s="95"/>
      <c r="U1125" s="95"/>
      <c r="V1125" s="95"/>
      <c r="W1125" s="95"/>
      <c r="X1125" s="95"/>
      <c r="Y1125" s="95"/>
      <c r="Z1125" s="95"/>
    </row>
    <row r="1126" ht="15.75" hidden="1" customHeight="1">
      <c r="A1126" s="108">
        <f>A1125+0.01</f>
        <v>8.72</v>
      </c>
      <c r="B1126" s="104" t="s">
        <v>865</v>
      </c>
      <c r="C1126" s="90" t="s">
        <v>556</v>
      </c>
      <c r="D1126" s="91" t="s">
        <v>506</v>
      </c>
      <c r="E1126" s="92" t="str">
        <f t="shared" si="2"/>
        <v>RO</v>
      </c>
      <c r="F1126" s="93"/>
      <c r="G1126" s="93"/>
      <c r="H1126" s="91">
        <f t="shared" ref="H1126:I1126" si="1058">+N($E1126)*N(F1126)</f>
        <v>0</v>
      </c>
      <c r="I1126" s="91">
        <f t="shared" si="1058"/>
        <v>0</v>
      </c>
      <c r="J1126" s="91">
        <f t="shared" si="4"/>
        <v>0</v>
      </c>
      <c r="K1126" s="93"/>
      <c r="L1126" s="94"/>
      <c r="M1126" s="95"/>
      <c r="N1126" s="95"/>
      <c r="O1126" s="95"/>
      <c r="P1126" s="95"/>
      <c r="Q1126" s="95"/>
      <c r="R1126" s="95"/>
      <c r="S1126" s="95"/>
      <c r="T1126" s="95"/>
      <c r="U1126" s="95"/>
      <c r="V1126" s="95"/>
      <c r="W1126" s="95"/>
      <c r="X1126" s="95"/>
      <c r="Y1126" s="95"/>
      <c r="Z1126" s="95"/>
    </row>
    <row r="1127" ht="15.75" hidden="1" customHeight="1">
      <c r="A1127" s="90"/>
      <c r="B1127" s="118"/>
      <c r="C1127" s="90"/>
      <c r="D1127" s="91"/>
      <c r="E1127" s="92" t="str">
        <f t="shared" si="2"/>
        <v/>
      </c>
      <c r="F1127" s="93"/>
      <c r="G1127" s="93"/>
      <c r="H1127" s="91">
        <f t="shared" ref="H1127:I1127" si="1059">+N($E1127)*N(F1127)</f>
        <v>0</v>
      </c>
      <c r="I1127" s="91">
        <f t="shared" si="1059"/>
        <v>0</v>
      </c>
      <c r="J1127" s="91">
        <f t="shared" si="4"/>
        <v>0</v>
      </c>
      <c r="K1127" s="93"/>
      <c r="L1127" s="94"/>
      <c r="M1127" s="95"/>
      <c r="N1127" s="95"/>
      <c r="O1127" s="95"/>
      <c r="P1127" s="95"/>
      <c r="Q1127" s="95"/>
      <c r="R1127" s="95"/>
      <c r="S1127" s="95"/>
      <c r="T1127" s="95"/>
      <c r="U1127" s="95"/>
      <c r="V1127" s="95"/>
      <c r="W1127" s="95"/>
      <c r="X1127" s="95"/>
      <c r="Y1127" s="95"/>
      <c r="Z1127" s="95"/>
    </row>
    <row r="1128" ht="15.75" hidden="1" customHeight="1">
      <c r="A1128" s="108">
        <f>A1126+0.01</f>
        <v>8.73</v>
      </c>
      <c r="B1128" s="113" t="s">
        <v>833</v>
      </c>
      <c r="C1128" s="90" t="s">
        <v>720</v>
      </c>
      <c r="D1128" s="91" t="s">
        <v>506</v>
      </c>
      <c r="E1128" s="92" t="str">
        <f t="shared" si="2"/>
        <v>RO</v>
      </c>
      <c r="F1128" s="93"/>
      <c r="G1128" s="93"/>
      <c r="H1128" s="91">
        <f t="shared" ref="H1128:I1128" si="1060">+N($E1128)*N(F1128)</f>
        <v>0</v>
      </c>
      <c r="I1128" s="91">
        <f t="shared" si="1060"/>
        <v>0</v>
      </c>
      <c r="J1128" s="91">
        <f t="shared" si="4"/>
        <v>0</v>
      </c>
      <c r="K1128" s="93"/>
      <c r="L1128" s="94"/>
      <c r="M1128" s="95"/>
      <c r="N1128" s="95"/>
      <c r="O1128" s="95"/>
      <c r="P1128" s="95"/>
      <c r="Q1128" s="95"/>
      <c r="R1128" s="95"/>
      <c r="S1128" s="95"/>
      <c r="T1128" s="95"/>
      <c r="U1128" s="95"/>
      <c r="V1128" s="95"/>
      <c r="W1128" s="95"/>
      <c r="X1128" s="95"/>
      <c r="Y1128" s="95"/>
      <c r="Z1128" s="95"/>
    </row>
    <row r="1129" ht="15.75" hidden="1" customHeight="1">
      <c r="A1129" s="108">
        <f>A1128+0.01</f>
        <v>8.74</v>
      </c>
      <c r="B1129" s="104" t="s">
        <v>866</v>
      </c>
      <c r="C1129" s="90" t="s">
        <v>556</v>
      </c>
      <c r="D1129" s="91" t="s">
        <v>506</v>
      </c>
      <c r="E1129" s="92" t="str">
        <f t="shared" si="2"/>
        <v>RO</v>
      </c>
      <c r="F1129" s="93"/>
      <c r="G1129" s="93"/>
      <c r="H1129" s="91">
        <f t="shared" ref="H1129:I1129" si="1061">+N($E1129)*N(F1129)</f>
        <v>0</v>
      </c>
      <c r="I1129" s="91">
        <f t="shared" si="1061"/>
        <v>0</v>
      </c>
      <c r="J1129" s="91">
        <f t="shared" si="4"/>
        <v>0</v>
      </c>
      <c r="K1129" s="93"/>
      <c r="L1129" s="94"/>
      <c r="M1129" s="95"/>
      <c r="N1129" s="95"/>
      <c r="O1129" s="95"/>
      <c r="P1129" s="95"/>
      <c r="Q1129" s="95"/>
      <c r="R1129" s="95"/>
      <c r="S1129" s="95"/>
      <c r="T1129" s="95"/>
      <c r="U1129" s="95"/>
      <c r="V1129" s="95"/>
      <c r="W1129" s="95"/>
      <c r="X1129" s="95"/>
      <c r="Y1129" s="95"/>
      <c r="Z1129" s="95"/>
    </row>
    <row r="1130" ht="15.75" hidden="1" customHeight="1">
      <c r="A1130" s="90"/>
      <c r="B1130" s="118"/>
      <c r="C1130" s="90"/>
      <c r="D1130" s="91"/>
      <c r="E1130" s="92" t="str">
        <f t="shared" si="2"/>
        <v/>
      </c>
      <c r="F1130" s="93"/>
      <c r="G1130" s="93"/>
      <c r="H1130" s="91">
        <f t="shared" ref="H1130:I1130" si="1062">+N($E1130)*N(F1130)</f>
        <v>0</v>
      </c>
      <c r="I1130" s="91">
        <f t="shared" si="1062"/>
        <v>0</v>
      </c>
      <c r="J1130" s="91">
        <f t="shared" si="4"/>
        <v>0</v>
      </c>
      <c r="K1130" s="93"/>
      <c r="L1130" s="94"/>
      <c r="M1130" s="95"/>
      <c r="N1130" s="95"/>
      <c r="O1130" s="95"/>
      <c r="P1130" s="95"/>
      <c r="Q1130" s="95"/>
      <c r="R1130" s="95"/>
      <c r="S1130" s="95"/>
      <c r="T1130" s="95"/>
      <c r="U1130" s="95"/>
      <c r="V1130" s="95"/>
      <c r="W1130" s="95"/>
      <c r="X1130" s="95"/>
      <c r="Y1130" s="95"/>
      <c r="Z1130" s="95"/>
    </row>
    <row r="1131" ht="15.75" hidden="1" customHeight="1">
      <c r="A1131" s="108">
        <f>A1129+0.01</f>
        <v>8.75</v>
      </c>
      <c r="B1131" s="104" t="s">
        <v>834</v>
      </c>
      <c r="C1131" s="90" t="s">
        <v>720</v>
      </c>
      <c r="D1131" s="91" t="s">
        <v>506</v>
      </c>
      <c r="E1131" s="92" t="str">
        <f t="shared" si="2"/>
        <v>RO</v>
      </c>
      <c r="F1131" s="93"/>
      <c r="G1131" s="93"/>
      <c r="H1131" s="91">
        <f t="shared" ref="H1131:I1131" si="1063">+N($E1131)*N(F1131)</f>
        <v>0</v>
      </c>
      <c r="I1131" s="91">
        <f t="shared" si="1063"/>
        <v>0</v>
      </c>
      <c r="J1131" s="91">
        <f t="shared" si="4"/>
        <v>0</v>
      </c>
      <c r="K1131" s="93"/>
      <c r="L1131" s="94"/>
      <c r="M1131" s="95"/>
      <c r="N1131" s="95"/>
      <c r="O1131" s="95"/>
      <c r="P1131" s="95"/>
      <c r="Q1131" s="95"/>
      <c r="R1131" s="95"/>
      <c r="S1131" s="95"/>
      <c r="T1131" s="95"/>
      <c r="U1131" s="95"/>
      <c r="V1131" s="95"/>
      <c r="W1131" s="95"/>
      <c r="X1131" s="95"/>
      <c r="Y1131" s="95"/>
      <c r="Z1131" s="95"/>
    </row>
    <row r="1132" ht="15.75" hidden="1" customHeight="1">
      <c r="A1132" s="108">
        <f>A1131+0.01</f>
        <v>8.76</v>
      </c>
      <c r="B1132" s="104" t="s">
        <v>867</v>
      </c>
      <c r="C1132" s="90" t="s">
        <v>556</v>
      </c>
      <c r="D1132" s="91" t="s">
        <v>506</v>
      </c>
      <c r="E1132" s="92" t="str">
        <f t="shared" si="2"/>
        <v>RO</v>
      </c>
      <c r="F1132" s="93"/>
      <c r="G1132" s="93"/>
      <c r="H1132" s="91">
        <f t="shared" ref="H1132:I1132" si="1064">+N($E1132)*N(F1132)</f>
        <v>0</v>
      </c>
      <c r="I1132" s="91">
        <f t="shared" si="1064"/>
        <v>0</v>
      </c>
      <c r="J1132" s="91">
        <f t="shared" si="4"/>
        <v>0</v>
      </c>
      <c r="K1132" s="93"/>
      <c r="L1132" s="94"/>
      <c r="M1132" s="95"/>
      <c r="N1132" s="95"/>
      <c r="O1132" s="95"/>
      <c r="P1132" s="95"/>
      <c r="Q1132" s="95"/>
      <c r="R1132" s="95"/>
      <c r="S1132" s="95"/>
      <c r="T1132" s="95"/>
      <c r="U1132" s="95"/>
      <c r="V1132" s="95"/>
      <c r="W1132" s="95"/>
      <c r="X1132" s="95"/>
      <c r="Y1132" s="95"/>
      <c r="Z1132" s="95"/>
    </row>
    <row r="1133" ht="15.75" hidden="1" customHeight="1">
      <c r="A1133" s="90"/>
      <c r="B1133" s="104"/>
      <c r="C1133" s="90"/>
      <c r="D1133" s="91"/>
      <c r="E1133" s="92" t="str">
        <f t="shared" si="2"/>
        <v/>
      </c>
      <c r="F1133" s="93"/>
      <c r="G1133" s="93"/>
      <c r="H1133" s="91">
        <f t="shared" ref="H1133:I1133" si="1065">+N($E1133)*N(F1133)</f>
        <v>0</v>
      </c>
      <c r="I1133" s="91">
        <f t="shared" si="1065"/>
        <v>0</v>
      </c>
      <c r="J1133" s="91">
        <f t="shared" si="4"/>
        <v>0</v>
      </c>
      <c r="K1133" s="93"/>
      <c r="L1133" s="94"/>
      <c r="M1133" s="95"/>
      <c r="N1133" s="95"/>
      <c r="O1133" s="95"/>
      <c r="P1133" s="95"/>
      <c r="Q1133" s="95"/>
      <c r="R1133" s="95"/>
      <c r="S1133" s="95"/>
      <c r="T1133" s="95"/>
      <c r="U1133" s="95"/>
      <c r="V1133" s="95"/>
      <c r="W1133" s="95"/>
      <c r="X1133" s="95"/>
      <c r="Y1133" s="95"/>
      <c r="Z1133" s="95"/>
    </row>
    <row r="1134" ht="15.75" hidden="1" customHeight="1">
      <c r="A1134" s="108">
        <f>A1132+0.01</f>
        <v>8.77</v>
      </c>
      <c r="B1134" s="112" t="s">
        <v>835</v>
      </c>
      <c r="C1134" s="90" t="s">
        <v>720</v>
      </c>
      <c r="D1134" s="91" t="s">
        <v>506</v>
      </c>
      <c r="E1134" s="92" t="str">
        <f t="shared" si="2"/>
        <v>RO</v>
      </c>
      <c r="F1134" s="93"/>
      <c r="G1134" s="93"/>
      <c r="H1134" s="91">
        <f t="shared" ref="H1134:I1134" si="1066">+N($E1134)*N(F1134)</f>
        <v>0</v>
      </c>
      <c r="I1134" s="91">
        <f t="shared" si="1066"/>
        <v>0</v>
      </c>
      <c r="J1134" s="91">
        <f t="shared" si="4"/>
        <v>0</v>
      </c>
      <c r="K1134" s="93"/>
      <c r="L1134" s="94"/>
      <c r="M1134" s="95"/>
      <c r="N1134" s="95"/>
      <c r="O1134" s="95"/>
      <c r="P1134" s="95"/>
      <c r="Q1134" s="95"/>
      <c r="R1134" s="95"/>
      <c r="S1134" s="95"/>
      <c r="T1134" s="95"/>
      <c r="U1134" s="95"/>
      <c r="V1134" s="95"/>
      <c r="W1134" s="95"/>
      <c r="X1134" s="95"/>
      <c r="Y1134" s="95"/>
      <c r="Z1134" s="95"/>
    </row>
    <row r="1135" ht="15.75" hidden="1" customHeight="1">
      <c r="A1135" s="108">
        <f>A1134+0.01</f>
        <v>8.78</v>
      </c>
      <c r="B1135" s="104" t="s">
        <v>868</v>
      </c>
      <c r="C1135" s="90" t="s">
        <v>556</v>
      </c>
      <c r="D1135" s="91" t="s">
        <v>506</v>
      </c>
      <c r="E1135" s="92" t="str">
        <f t="shared" si="2"/>
        <v>RO</v>
      </c>
      <c r="F1135" s="93"/>
      <c r="G1135" s="93"/>
      <c r="H1135" s="91">
        <f t="shared" ref="H1135:I1135" si="1067">+N($E1135)*N(F1135)</f>
        <v>0</v>
      </c>
      <c r="I1135" s="91">
        <f t="shared" si="1067"/>
        <v>0</v>
      </c>
      <c r="J1135" s="91">
        <f t="shared" si="4"/>
        <v>0</v>
      </c>
      <c r="K1135" s="93"/>
      <c r="L1135" s="94"/>
      <c r="M1135" s="95"/>
      <c r="N1135" s="95"/>
      <c r="O1135" s="95"/>
      <c r="P1135" s="95"/>
      <c r="Q1135" s="95"/>
      <c r="R1135" s="95"/>
      <c r="S1135" s="95"/>
      <c r="T1135" s="95"/>
      <c r="U1135" s="95"/>
      <c r="V1135" s="95"/>
      <c r="W1135" s="95"/>
      <c r="X1135" s="95"/>
      <c r="Y1135" s="95"/>
      <c r="Z1135" s="95"/>
    </row>
    <row r="1136" ht="15.75" hidden="1" customHeight="1">
      <c r="A1136" s="90"/>
      <c r="B1136" s="104"/>
      <c r="C1136" s="90"/>
      <c r="D1136" s="91"/>
      <c r="E1136" s="92" t="str">
        <f t="shared" si="2"/>
        <v/>
      </c>
      <c r="F1136" s="93"/>
      <c r="G1136" s="93"/>
      <c r="H1136" s="91">
        <f t="shared" ref="H1136:I1136" si="1068">+N($E1136)*N(F1136)</f>
        <v>0</v>
      </c>
      <c r="I1136" s="91">
        <f t="shared" si="1068"/>
        <v>0</v>
      </c>
      <c r="J1136" s="91">
        <f t="shared" si="4"/>
        <v>0</v>
      </c>
      <c r="K1136" s="93"/>
      <c r="L1136" s="94"/>
      <c r="M1136" s="95"/>
      <c r="N1136" s="95"/>
      <c r="O1136" s="95"/>
      <c r="P1136" s="95"/>
      <c r="Q1136" s="95"/>
      <c r="R1136" s="95"/>
      <c r="S1136" s="95"/>
      <c r="T1136" s="95"/>
      <c r="U1136" s="95"/>
      <c r="V1136" s="95"/>
      <c r="W1136" s="95"/>
      <c r="X1136" s="95"/>
      <c r="Y1136" s="95"/>
      <c r="Z1136" s="95"/>
    </row>
    <row r="1137" ht="15.75" hidden="1" customHeight="1">
      <c r="A1137" s="108">
        <f>A1135+0.01</f>
        <v>8.79</v>
      </c>
      <c r="B1137" s="104" t="s">
        <v>836</v>
      </c>
      <c r="C1137" s="90" t="s">
        <v>720</v>
      </c>
      <c r="D1137" s="91" t="s">
        <v>506</v>
      </c>
      <c r="E1137" s="92" t="str">
        <f t="shared" si="2"/>
        <v>RO</v>
      </c>
      <c r="F1137" s="93"/>
      <c r="G1137" s="93"/>
      <c r="H1137" s="91">
        <f t="shared" ref="H1137:I1137" si="1069">+N($E1137)*N(F1137)</f>
        <v>0</v>
      </c>
      <c r="I1137" s="91">
        <f t="shared" si="1069"/>
        <v>0</v>
      </c>
      <c r="J1137" s="91">
        <f t="shared" si="4"/>
        <v>0</v>
      </c>
      <c r="K1137" s="93"/>
      <c r="L1137" s="94"/>
      <c r="M1137" s="95"/>
      <c r="N1137" s="95"/>
      <c r="O1137" s="95"/>
      <c r="P1137" s="95"/>
      <c r="Q1137" s="95"/>
      <c r="R1137" s="95"/>
      <c r="S1137" s="95"/>
      <c r="T1137" s="95"/>
      <c r="U1137" s="95"/>
      <c r="V1137" s="95"/>
      <c r="W1137" s="95"/>
      <c r="X1137" s="95"/>
      <c r="Y1137" s="95"/>
      <c r="Z1137" s="95"/>
    </row>
    <row r="1138" ht="15.75" hidden="1" customHeight="1">
      <c r="A1138" s="108">
        <f>A1137+0.01</f>
        <v>8.8</v>
      </c>
      <c r="B1138" s="104" t="s">
        <v>869</v>
      </c>
      <c r="C1138" s="90" t="s">
        <v>556</v>
      </c>
      <c r="D1138" s="91" t="s">
        <v>506</v>
      </c>
      <c r="E1138" s="92" t="str">
        <f t="shared" si="2"/>
        <v>RO</v>
      </c>
      <c r="F1138" s="93"/>
      <c r="G1138" s="93"/>
      <c r="H1138" s="91">
        <f t="shared" ref="H1138:I1138" si="1070">+N($E1138)*N(F1138)</f>
        <v>0</v>
      </c>
      <c r="I1138" s="91">
        <f t="shared" si="1070"/>
        <v>0</v>
      </c>
      <c r="J1138" s="91">
        <f t="shared" si="4"/>
        <v>0</v>
      </c>
      <c r="K1138" s="93"/>
      <c r="L1138" s="94"/>
      <c r="M1138" s="95"/>
      <c r="N1138" s="95"/>
      <c r="O1138" s="95"/>
      <c r="P1138" s="95"/>
      <c r="Q1138" s="95"/>
      <c r="R1138" s="95"/>
      <c r="S1138" s="95"/>
      <c r="T1138" s="95"/>
      <c r="U1138" s="95"/>
      <c r="V1138" s="95"/>
      <c r="W1138" s="95"/>
      <c r="X1138" s="95"/>
      <c r="Y1138" s="95"/>
      <c r="Z1138" s="95"/>
    </row>
    <row r="1139" ht="15.75" hidden="1" customHeight="1">
      <c r="A1139" s="90"/>
      <c r="B1139" s="104"/>
      <c r="C1139" s="90"/>
      <c r="D1139" s="91"/>
      <c r="E1139" s="92" t="str">
        <f t="shared" si="2"/>
        <v/>
      </c>
      <c r="F1139" s="93"/>
      <c r="G1139" s="93"/>
      <c r="H1139" s="91">
        <f t="shared" ref="H1139:I1139" si="1071">+N($E1139)*N(F1139)</f>
        <v>0</v>
      </c>
      <c r="I1139" s="91">
        <f t="shared" si="1071"/>
        <v>0</v>
      </c>
      <c r="J1139" s="91">
        <f t="shared" si="4"/>
        <v>0</v>
      </c>
      <c r="K1139" s="93"/>
      <c r="L1139" s="94"/>
      <c r="M1139" s="95"/>
      <c r="N1139" s="95"/>
      <c r="O1139" s="95"/>
      <c r="P1139" s="95"/>
      <c r="Q1139" s="95"/>
      <c r="R1139" s="95"/>
      <c r="S1139" s="95"/>
      <c r="T1139" s="95"/>
      <c r="U1139" s="95"/>
      <c r="V1139" s="95"/>
      <c r="W1139" s="95"/>
      <c r="X1139" s="95"/>
      <c r="Y1139" s="95"/>
      <c r="Z1139" s="95"/>
    </row>
    <row r="1140" ht="15.75" hidden="1" customHeight="1">
      <c r="A1140" s="108">
        <f>A1138+0.01</f>
        <v>8.81</v>
      </c>
      <c r="B1140" s="112" t="s">
        <v>837</v>
      </c>
      <c r="C1140" s="90" t="s">
        <v>720</v>
      </c>
      <c r="D1140" s="91" t="s">
        <v>506</v>
      </c>
      <c r="E1140" s="92" t="str">
        <f t="shared" si="2"/>
        <v>RO</v>
      </c>
      <c r="F1140" s="93"/>
      <c r="G1140" s="93"/>
      <c r="H1140" s="91">
        <f t="shared" ref="H1140:I1140" si="1072">+N($E1140)*N(F1140)</f>
        <v>0</v>
      </c>
      <c r="I1140" s="91">
        <f t="shared" si="1072"/>
        <v>0</v>
      </c>
      <c r="J1140" s="91">
        <f t="shared" si="4"/>
        <v>0</v>
      </c>
      <c r="K1140" s="93"/>
      <c r="L1140" s="94"/>
      <c r="M1140" s="95"/>
      <c r="N1140" s="95"/>
      <c r="O1140" s="95"/>
      <c r="P1140" s="95"/>
      <c r="Q1140" s="95"/>
      <c r="R1140" s="95"/>
      <c r="S1140" s="95"/>
      <c r="T1140" s="95"/>
      <c r="U1140" s="95"/>
      <c r="V1140" s="95"/>
      <c r="W1140" s="95"/>
      <c r="X1140" s="95"/>
      <c r="Y1140" s="95"/>
      <c r="Z1140" s="95"/>
    </row>
    <row r="1141" ht="15.75" hidden="1" customHeight="1">
      <c r="A1141" s="108">
        <f>A1140+0.01</f>
        <v>8.82</v>
      </c>
      <c r="B1141" s="104" t="s">
        <v>896</v>
      </c>
      <c r="C1141" s="90" t="s">
        <v>556</v>
      </c>
      <c r="D1141" s="91" t="s">
        <v>506</v>
      </c>
      <c r="E1141" s="92" t="str">
        <f t="shared" si="2"/>
        <v>RO</v>
      </c>
      <c r="F1141" s="93"/>
      <c r="G1141" s="93"/>
      <c r="H1141" s="91">
        <f t="shared" ref="H1141:I1141" si="1073">+N($E1141)*N(F1141)</f>
        <v>0</v>
      </c>
      <c r="I1141" s="91">
        <f t="shared" si="1073"/>
        <v>0</v>
      </c>
      <c r="J1141" s="91">
        <f t="shared" si="4"/>
        <v>0</v>
      </c>
      <c r="K1141" s="93"/>
      <c r="L1141" s="94"/>
      <c r="M1141" s="95"/>
      <c r="N1141" s="95"/>
      <c r="O1141" s="95"/>
      <c r="P1141" s="95"/>
      <c r="Q1141" s="95"/>
      <c r="R1141" s="95"/>
      <c r="S1141" s="95"/>
      <c r="T1141" s="95"/>
      <c r="U1141" s="95"/>
      <c r="V1141" s="95"/>
      <c r="W1141" s="95"/>
      <c r="X1141" s="95"/>
      <c r="Y1141" s="95"/>
      <c r="Z1141" s="95"/>
    </row>
    <row r="1142" ht="15.75" hidden="1" customHeight="1">
      <c r="A1142" s="90"/>
      <c r="B1142" s="104"/>
      <c r="C1142" s="90"/>
      <c r="D1142" s="91"/>
      <c r="E1142" s="92" t="str">
        <f t="shared" si="2"/>
        <v/>
      </c>
      <c r="F1142" s="93"/>
      <c r="G1142" s="93"/>
      <c r="H1142" s="91">
        <f t="shared" ref="H1142:I1142" si="1074">+N($E1142)*N(F1142)</f>
        <v>0</v>
      </c>
      <c r="I1142" s="91">
        <f t="shared" si="1074"/>
        <v>0</v>
      </c>
      <c r="J1142" s="91">
        <f t="shared" si="4"/>
        <v>0</v>
      </c>
      <c r="K1142" s="93"/>
      <c r="L1142" s="94"/>
      <c r="M1142" s="95"/>
      <c r="N1142" s="95"/>
      <c r="O1142" s="95"/>
      <c r="P1142" s="95"/>
      <c r="Q1142" s="95"/>
      <c r="R1142" s="95"/>
      <c r="S1142" s="95"/>
      <c r="T1142" s="95"/>
      <c r="U1142" s="95"/>
      <c r="V1142" s="95"/>
      <c r="W1142" s="95"/>
      <c r="X1142" s="95"/>
      <c r="Y1142" s="95"/>
      <c r="Z1142" s="95"/>
    </row>
    <row r="1143" ht="15.75" customHeight="1">
      <c r="A1143" s="108">
        <f>A1141+0.01</f>
        <v>8.83</v>
      </c>
      <c r="B1143" s="104" t="s">
        <v>838</v>
      </c>
      <c r="C1143" s="90" t="s">
        <v>720</v>
      </c>
      <c r="D1143" s="91">
        <v>15.0</v>
      </c>
      <c r="E1143" s="92">
        <f t="shared" si="2"/>
        <v>15</v>
      </c>
      <c r="F1143" s="105">
        <v>538.0</v>
      </c>
      <c r="G1143" s="105">
        <v>81.0</v>
      </c>
      <c r="H1143" s="91">
        <f t="shared" ref="H1143:I1143" si="1075">+N($E1143)*N(F1143)</f>
        <v>8070</v>
      </c>
      <c r="I1143" s="91">
        <f t="shared" si="1075"/>
        <v>1215</v>
      </c>
      <c r="J1143" s="91">
        <f t="shared" si="4"/>
        <v>9285</v>
      </c>
      <c r="K1143" s="93"/>
      <c r="L1143" s="106"/>
      <c r="M1143" s="95"/>
      <c r="N1143" s="95"/>
      <c r="O1143" s="95"/>
      <c r="P1143" s="95"/>
      <c r="Q1143" s="95"/>
      <c r="R1143" s="95"/>
      <c r="S1143" s="95"/>
      <c r="T1143" s="95"/>
      <c r="U1143" s="95"/>
      <c r="V1143" s="95"/>
      <c r="W1143" s="95"/>
      <c r="X1143" s="95"/>
      <c r="Y1143" s="95"/>
      <c r="Z1143" s="95"/>
    </row>
    <row r="1144" ht="15.75" customHeight="1">
      <c r="A1144" s="108">
        <f>A1143+0.01</f>
        <v>8.84</v>
      </c>
      <c r="B1144" s="104" t="s">
        <v>897</v>
      </c>
      <c r="C1144" s="90" t="s">
        <v>556</v>
      </c>
      <c r="D1144" s="91">
        <v>4.0</v>
      </c>
      <c r="E1144" s="92">
        <f t="shared" si="2"/>
        <v>4</v>
      </c>
      <c r="F1144" s="105">
        <v>308.0</v>
      </c>
      <c r="G1144" s="105">
        <v>63.0</v>
      </c>
      <c r="H1144" s="91">
        <f t="shared" ref="H1144:I1144" si="1076">+N($E1144)*N(F1144)</f>
        <v>1232</v>
      </c>
      <c r="I1144" s="91">
        <f t="shared" si="1076"/>
        <v>252</v>
      </c>
      <c r="J1144" s="91">
        <f t="shared" si="4"/>
        <v>1484</v>
      </c>
      <c r="K1144" s="93"/>
      <c r="L1144" s="106"/>
      <c r="M1144" s="95"/>
      <c r="N1144" s="95"/>
      <c r="O1144" s="95"/>
      <c r="P1144" s="95"/>
      <c r="Q1144" s="95"/>
      <c r="R1144" s="95"/>
      <c r="S1144" s="95"/>
      <c r="T1144" s="95"/>
      <c r="U1144" s="95"/>
      <c r="V1144" s="95"/>
      <c r="W1144" s="95"/>
      <c r="X1144" s="95"/>
      <c r="Y1144" s="95"/>
      <c r="Z1144" s="95"/>
    </row>
    <row r="1145" ht="15.75" hidden="1" customHeight="1">
      <c r="A1145" s="90"/>
      <c r="B1145" s="104"/>
      <c r="C1145" s="90"/>
      <c r="D1145" s="91"/>
      <c r="E1145" s="92" t="str">
        <f t="shared" si="2"/>
        <v/>
      </c>
      <c r="F1145" s="93"/>
      <c r="G1145" s="93"/>
      <c r="H1145" s="91">
        <f t="shared" ref="H1145:I1145" si="1077">+N($E1145)*N(F1145)</f>
        <v>0</v>
      </c>
      <c r="I1145" s="91">
        <f t="shared" si="1077"/>
        <v>0</v>
      </c>
      <c r="J1145" s="91">
        <f t="shared" si="4"/>
        <v>0</v>
      </c>
      <c r="K1145" s="93"/>
      <c r="L1145" s="94"/>
      <c r="M1145" s="95"/>
      <c r="N1145" s="95"/>
      <c r="O1145" s="95"/>
      <c r="P1145" s="95"/>
      <c r="Q1145" s="95"/>
      <c r="R1145" s="95"/>
      <c r="S1145" s="95"/>
      <c r="T1145" s="95"/>
      <c r="U1145" s="95"/>
      <c r="V1145" s="95"/>
      <c r="W1145" s="95"/>
      <c r="X1145" s="95"/>
      <c r="Y1145" s="95"/>
      <c r="Z1145" s="95"/>
    </row>
    <row r="1146" ht="15.75" customHeight="1">
      <c r="A1146" s="108">
        <f>A1144+0.01</f>
        <v>8.85</v>
      </c>
      <c r="B1146" s="104" t="s">
        <v>839</v>
      </c>
      <c r="C1146" s="90" t="s">
        <v>720</v>
      </c>
      <c r="D1146" s="91">
        <v>100.0</v>
      </c>
      <c r="E1146" s="92">
        <f t="shared" si="2"/>
        <v>100</v>
      </c>
      <c r="F1146" s="105">
        <v>520.0</v>
      </c>
      <c r="G1146" s="105">
        <v>81.0</v>
      </c>
      <c r="H1146" s="91">
        <f t="shared" ref="H1146:I1146" si="1078">+N($E1146)*N(F1146)</f>
        <v>52000</v>
      </c>
      <c r="I1146" s="91">
        <f t="shared" si="1078"/>
        <v>8100</v>
      </c>
      <c r="J1146" s="91">
        <f t="shared" si="4"/>
        <v>60100</v>
      </c>
      <c r="K1146" s="93"/>
      <c r="L1146" s="106"/>
      <c r="M1146" s="95"/>
      <c r="N1146" s="95"/>
      <c r="O1146" s="95"/>
      <c r="P1146" s="95"/>
      <c r="Q1146" s="95"/>
      <c r="R1146" s="95"/>
      <c r="S1146" s="95"/>
      <c r="T1146" s="95"/>
      <c r="U1146" s="95"/>
      <c r="V1146" s="95"/>
      <c r="W1146" s="95"/>
      <c r="X1146" s="95"/>
      <c r="Y1146" s="95"/>
      <c r="Z1146" s="95"/>
    </row>
    <row r="1147" ht="15.75" customHeight="1">
      <c r="A1147" s="108">
        <f>A1146+0.01</f>
        <v>8.86</v>
      </c>
      <c r="B1147" s="104" t="s">
        <v>872</v>
      </c>
      <c r="C1147" s="90" t="s">
        <v>556</v>
      </c>
      <c r="D1147" s="91">
        <v>10.0</v>
      </c>
      <c r="E1147" s="92">
        <f t="shared" si="2"/>
        <v>10</v>
      </c>
      <c r="F1147" s="105">
        <v>308.0</v>
      </c>
      <c r="G1147" s="105">
        <v>63.0</v>
      </c>
      <c r="H1147" s="91">
        <f t="shared" ref="H1147:I1147" si="1079">+N($E1147)*N(F1147)</f>
        <v>3080</v>
      </c>
      <c r="I1147" s="91">
        <f t="shared" si="1079"/>
        <v>630</v>
      </c>
      <c r="J1147" s="91">
        <f t="shared" si="4"/>
        <v>3710</v>
      </c>
      <c r="K1147" s="93"/>
      <c r="L1147" s="106"/>
      <c r="M1147" s="95"/>
      <c r="N1147" s="95"/>
      <c r="O1147" s="95"/>
      <c r="P1147" s="95"/>
      <c r="Q1147" s="95"/>
      <c r="R1147" s="95"/>
      <c r="S1147" s="95"/>
      <c r="T1147" s="95"/>
      <c r="U1147" s="95"/>
      <c r="V1147" s="95"/>
      <c r="W1147" s="95"/>
      <c r="X1147" s="95"/>
      <c r="Y1147" s="95"/>
      <c r="Z1147" s="95"/>
    </row>
    <row r="1148" ht="15.75" hidden="1" customHeight="1">
      <c r="A1148" s="90"/>
      <c r="B1148" s="104"/>
      <c r="C1148" s="90"/>
      <c r="D1148" s="91"/>
      <c r="E1148" s="92" t="str">
        <f t="shared" si="2"/>
        <v/>
      </c>
      <c r="F1148" s="93"/>
      <c r="G1148" s="93"/>
      <c r="H1148" s="91">
        <f t="shared" ref="H1148:I1148" si="1080">+N($E1148)*N(F1148)</f>
        <v>0</v>
      </c>
      <c r="I1148" s="91">
        <f t="shared" si="1080"/>
        <v>0</v>
      </c>
      <c r="J1148" s="91">
        <f t="shared" si="4"/>
        <v>0</v>
      </c>
      <c r="K1148" s="93"/>
      <c r="L1148" s="94"/>
      <c r="M1148" s="95"/>
      <c r="N1148" s="95"/>
      <c r="O1148" s="95"/>
      <c r="P1148" s="95"/>
      <c r="Q1148" s="95"/>
      <c r="R1148" s="95"/>
      <c r="S1148" s="95"/>
      <c r="T1148" s="95"/>
      <c r="U1148" s="95"/>
      <c r="V1148" s="95"/>
      <c r="W1148" s="95"/>
      <c r="X1148" s="95"/>
      <c r="Y1148" s="95"/>
      <c r="Z1148" s="95"/>
    </row>
    <row r="1149" ht="15.75" hidden="1" customHeight="1">
      <c r="A1149" s="103" t="s">
        <v>228</v>
      </c>
      <c r="B1149" s="102" t="s">
        <v>873</v>
      </c>
      <c r="C1149" s="90"/>
      <c r="D1149" s="91"/>
      <c r="E1149" s="92" t="str">
        <f t="shared" si="2"/>
        <v/>
      </c>
      <c r="F1149" s="93"/>
      <c r="G1149" s="93"/>
      <c r="H1149" s="91">
        <f t="shared" ref="H1149:I1149" si="1081">+N($E1149)*N(F1149)</f>
        <v>0</v>
      </c>
      <c r="I1149" s="91">
        <f t="shared" si="1081"/>
        <v>0</v>
      </c>
      <c r="J1149" s="91">
        <f t="shared" si="4"/>
        <v>0</v>
      </c>
      <c r="K1149" s="93"/>
      <c r="L1149" s="94"/>
      <c r="M1149" s="95"/>
      <c r="N1149" s="95"/>
      <c r="O1149" s="95"/>
      <c r="P1149" s="95"/>
      <c r="Q1149" s="95"/>
      <c r="R1149" s="95"/>
      <c r="S1149" s="95"/>
      <c r="T1149" s="95"/>
      <c r="U1149" s="95"/>
      <c r="V1149" s="95"/>
      <c r="W1149" s="95"/>
      <c r="X1149" s="95"/>
      <c r="Y1149" s="95"/>
      <c r="Z1149" s="95"/>
    </row>
    <row r="1150" ht="15.75" hidden="1" customHeight="1">
      <c r="A1150" s="108">
        <f>A1147+0.01</f>
        <v>8.87</v>
      </c>
      <c r="B1150" s="102" t="s">
        <v>751</v>
      </c>
      <c r="C1150" s="90" t="s">
        <v>720</v>
      </c>
      <c r="D1150" s="91" t="s">
        <v>506</v>
      </c>
      <c r="E1150" s="92" t="str">
        <f t="shared" si="2"/>
        <v>RO</v>
      </c>
      <c r="F1150" s="93"/>
      <c r="G1150" s="93"/>
      <c r="H1150" s="91">
        <f t="shared" ref="H1150:I1150" si="1082">+N($E1150)*N(F1150)</f>
        <v>0</v>
      </c>
      <c r="I1150" s="91">
        <f t="shared" si="1082"/>
        <v>0</v>
      </c>
      <c r="J1150" s="91">
        <f t="shared" si="4"/>
        <v>0</v>
      </c>
      <c r="K1150" s="93"/>
      <c r="L1150" s="94"/>
      <c r="M1150" s="95"/>
      <c r="N1150" s="95"/>
      <c r="O1150" s="95"/>
      <c r="P1150" s="95"/>
      <c r="Q1150" s="95"/>
      <c r="R1150" s="95"/>
      <c r="S1150" s="95"/>
      <c r="T1150" s="95"/>
      <c r="U1150" s="95"/>
      <c r="V1150" s="95"/>
      <c r="W1150" s="95"/>
      <c r="X1150" s="95"/>
      <c r="Y1150" s="95"/>
      <c r="Z1150" s="95"/>
    </row>
    <row r="1151" ht="15.75" hidden="1" customHeight="1">
      <c r="A1151" s="90"/>
      <c r="B1151" s="102"/>
      <c r="C1151" s="90"/>
      <c r="D1151" s="91"/>
      <c r="E1151" s="92" t="str">
        <f t="shared" si="2"/>
        <v/>
      </c>
      <c r="F1151" s="93"/>
      <c r="G1151" s="93"/>
      <c r="H1151" s="91">
        <f t="shared" ref="H1151:I1151" si="1083">+N($E1151)*N(F1151)</f>
        <v>0</v>
      </c>
      <c r="I1151" s="91">
        <f t="shared" si="1083"/>
        <v>0</v>
      </c>
      <c r="J1151" s="91">
        <f t="shared" si="4"/>
        <v>0</v>
      </c>
      <c r="K1151" s="93"/>
      <c r="L1151" s="94"/>
      <c r="M1151" s="95"/>
      <c r="N1151" s="95"/>
      <c r="O1151" s="95"/>
      <c r="P1151" s="95"/>
      <c r="Q1151" s="95"/>
      <c r="R1151" s="95"/>
      <c r="S1151" s="95"/>
      <c r="T1151" s="95"/>
      <c r="U1151" s="95"/>
      <c r="V1151" s="95"/>
      <c r="W1151" s="95"/>
      <c r="X1151" s="95"/>
      <c r="Y1151" s="95"/>
      <c r="Z1151" s="95"/>
    </row>
    <row r="1152" ht="15.75" hidden="1" customHeight="1">
      <c r="A1152" s="108">
        <f>A1150+0.01</f>
        <v>8.88</v>
      </c>
      <c r="B1152" s="102" t="s">
        <v>752</v>
      </c>
      <c r="C1152" s="90" t="s">
        <v>720</v>
      </c>
      <c r="D1152" s="91" t="s">
        <v>506</v>
      </c>
      <c r="E1152" s="92" t="str">
        <f t="shared" si="2"/>
        <v>RO</v>
      </c>
      <c r="F1152" s="93"/>
      <c r="G1152" s="93"/>
      <c r="H1152" s="91">
        <f t="shared" ref="H1152:I1152" si="1084">+N($E1152)*N(F1152)</f>
        <v>0</v>
      </c>
      <c r="I1152" s="91">
        <f t="shared" si="1084"/>
        <v>0</v>
      </c>
      <c r="J1152" s="91">
        <f t="shared" si="4"/>
        <v>0</v>
      </c>
      <c r="K1152" s="93"/>
      <c r="L1152" s="94"/>
      <c r="M1152" s="95"/>
      <c r="N1152" s="95"/>
      <c r="O1152" s="95"/>
      <c r="P1152" s="95"/>
      <c r="Q1152" s="95"/>
      <c r="R1152" s="95"/>
      <c r="S1152" s="95"/>
      <c r="T1152" s="95"/>
      <c r="U1152" s="95"/>
      <c r="V1152" s="95"/>
      <c r="W1152" s="95"/>
      <c r="X1152" s="95"/>
      <c r="Y1152" s="95"/>
      <c r="Z1152" s="95"/>
    </row>
    <row r="1153" ht="15.75" hidden="1" customHeight="1">
      <c r="A1153" s="90"/>
      <c r="B1153" s="102"/>
      <c r="C1153" s="90"/>
      <c r="D1153" s="91"/>
      <c r="E1153" s="92" t="str">
        <f t="shared" si="2"/>
        <v/>
      </c>
      <c r="F1153" s="93"/>
      <c r="G1153" s="93"/>
      <c r="H1153" s="91">
        <f t="shared" ref="H1153:I1153" si="1085">+N($E1153)*N(F1153)</f>
        <v>0</v>
      </c>
      <c r="I1153" s="91">
        <f t="shared" si="1085"/>
        <v>0</v>
      </c>
      <c r="J1153" s="91">
        <f t="shared" si="4"/>
        <v>0</v>
      </c>
      <c r="K1153" s="93"/>
      <c r="L1153" s="94"/>
      <c r="M1153" s="95"/>
      <c r="N1153" s="95"/>
      <c r="O1153" s="95"/>
      <c r="P1153" s="95"/>
      <c r="Q1153" s="95"/>
      <c r="R1153" s="95"/>
      <c r="S1153" s="95"/>
      <c r="T1153" s="95"/>
      <c r="U1153" s="95"/>
      <c r="V1153" s="95"/>
      <c r="W1153" s="95"/>
      <c r="X1153" s="95"/>
      <c r="Y1153" s="95"/>
      <c r="Z1153" s="95"/>
    </row>
    <row r="1154" ht="15.75" hidden="1" customHeight="1">
      <c r="A1154" s="108">
        <f>A1152+0.01</f>
        <v>8.89</v>
      </c>
      <c r="B1154" s="102" t="s">
        <v>753</v>
      </c>
      <c r="C1154" s="90" t="s">
        <v>720</v>
      </c>
      <c r="D1154" s="91" t="s">
        <v>506</v>
      </c>
      <c r="E1154" s="92" t="str">
        <f t="shared" si="2"/>
        <v>RO</v>
      </c>
      <c r="F1154" s="93"/>
      <c r="G1154" s="93"/>
      <c r="H1154" s="91">
        <f t="shared" ref="H1154:I1154" si="1086">+N($E1154)*N(F1154)</f>
        <v>0</v>
      </c>
      <c r="I1154" s="91">
        <f t="shared" si="1086"/>
        <v>0</v>
      </c>
      <c r="J1154" s="91">
        <f t="shared" si="4"/>
        <v>0</v>
      </c>
      <c r="K1154" s="93"/>
      <c r="L1154" s="94"/>
      <c r="M1154" s="95"/>
      <c r="N1154" s="95"/>
      <c r="O1154" s="95"/>
      <c r="P1154" s="95"/>
      <c r="Q1154" s="95"/>
      <c r="R1154" s="95"/>
      <c r="S1154" s="95"/>
      <c r="T1154" s="95"/>
      <c r="U1154" s="95"/>
      <c r="V1154" s="95"/>
      <c r="W1154" s="95"/>
      <c r="X1154" s="95"/>
      <c r="Y1154" s="95"/>
      <c r="Z1154" s="95"/>
    </row>
    <row r="1155" ht="15.75" hidden="1" customHeight="1">
      <c r="A1155" s="90"/>
      <c r="B1155" s="102"/>
      <c r="C1155" s="90"/>
      <c r="D1155" s="91"/>
      <c r="E1155" s="92" t="str">
        <f t="shared" si="2"/>
        <v/>
      </c>
      <c r="F1155" s="93"/>
      <c r="G1155" s="93"/>
      <c r="H1155" s="91">
        <f t="shared" ref="H1155:I1155" si="1087">+N($E1155)*N(F1155)</f>
        <v>0</v>
      </c>
      <c r="I1155" s="91">
        <f t="shared" si="1087"/>
        <v>0</v>
      </c>
      <c r="J1155" s="91">
        <f t="shared" si="4"/>
        <v>0</v>
      </c>
      <c r="K1155" s="93"/>
      <c r="L1155" s="94"/>
      <c r="M1155" s="95"/>
      <c r="N1155" s="95"/>
      <c r="O1155" s="95"/>
      <c r="P1155" s="95"/>
      <c r="Q1155" s="95"/>
      <c r="R1155" s="95"/>
      <c r="S1155" s="95"/>
      <c r="T1155" s="95"/>
      <c r="U1155" s="95"/>
      <c r="V1155" s="95"/>
      <c r="W1155" s="95"/>
      <c r="X1155" s="95"/>
      <c r="Y1155" s="95"/>
      <c r="Z1155" s="95"/>
    </row>
    <row r="1156" ht="15.75" hidden="1" customHeight="1">
      <c r="A1156" s="103" t="s">
        <v>254</v>
      </c>
      <c r="B1156" s="102" t="s">
        <v>874</v>
      </c>
      <c r="C1156" s="90"/>
      <c r="D1156" s="91"/>
      <c r="E1156" s="92" t="str">
        <f t="shared" si="2"/>
        <v/>
      </c>
      <c r="F1156" s="93"/>
      <c r="G1156" s="93"/>
      <c r="H1156" s="91">
        <f t="shared" ref="H1156:I1156" si="1088">+N($E1156)*N(F1156)</f>
        <v>0</v>
      </c>
      <c r="I1156" s="91">
        <f t="shared" si="1088"/>
        <v>0</v>
      </c>
      <c r="J1156" s="91">
        <f t="shared" si="4"/>
        <v>0</v>
      </c>
      <c r="K1156" s="93"/>
      <c r="L1156" s="94"/>
      <c r="M1156" s="95"/>
      <c r="N1156" s="95"/>
      <c r="O1156" s="95"/>
      <c r="P1156" s="95"/>
      <c r="Q1156" s="95"/>
      <c r="R1156" s="95"/>
      <c r="S1156" s="95"/>
      <c r="T1156" s="95"/>
      <c r="U1156" s="95"/>
      <c r="V1156" s="95"/>
      <c r="W1156" s="95"/>
      <c r="X1156" s="95"/>
      <c r="Y1156" s="95"/>
      <c r="Z1156" s="95"/>
    </row>
    <row r="1157" ht="15.75" hidden="1" customHeight="1">
      <c r="A1157" s="108">
        <f>A1154+0.01</f>
        <v>8.9</v>
      </c>
      <c r="B1157" s="102" t="s">
        <v>751</v>
      </c>
      <c r="C1157" s="90" t="s">
        <v>720</v>
      </c>
      <c r="D1157" s="91" t="s">
        <v>506</v>
      </c>
      <c r="E1157" s="92" t="str">
        <f t="shared" si="2"/>
        <v>RO</v>
      </c>
      <c r="F1157" s="93"/>
      <c r="G1157" s="93"/>
      <c r="H1157" s="91">
        <f t="shared" ref="H1157:I1157" si="1089">+N($E1157)*N(F1157)</f>
        <v>0</v>
      </c>
      <c r="I1157" s="91">
        <f t="shared" si="1089"/>
        <v>0</v>
      </c>
      <c r="J1157" s="91">
        <f t="shared" si="4"/>
        <v>0</v>
      </c>
      <c r="K1157" s="93"/>
      <c r="L1157" s="94"/>
      <c r="M1157" s="95"/>
      <c r="N1157" s="95"/>
      <c r="O1157" s="95"/>
      <c r="P1157" s="95"/>
      <c r="Q1157" s="95"/>
      <c r="R1157" s="95"/>
      <c r="S1157" s="95"/>
      <c r="T1157" s="95"/>
      <c r="U1157" s="95"/>
      <c r="V1157" s="95"/>
      <c r="W1157" s="95"/>
      <c r="X1157" s="95"/>
      <c r="Y1157" s="95"/>
      <c r="Z1157" s="95"/>
    </row>
    <row r="1158" ht="15.75" hidden="1" customHeight="1">
      <c r="A1158" s="90"/>
      <c r="B1158" s="102"/>
      <c r="C1158" s="90"/>
      <c r="D1158" s="91"/>
      <c r="E1158" s="92" t="str">
        <f t="shared" si="2"/>
        <v/>
      </c>
      <c r="F1158" s="93"/>
      <c r="G1158" s="93"/>
      <c r="H1158" s="91">
        <f t="shared" ref="H1158:I1158" si="1090">+N($E1158)*N(F1158)</f>
        <v>0</v>
      </c>
      <c r="I1158" s="91">
        <f t="shared" si="1090"/>
        <v>0</v>
      </c>
      <c r="J1158" s="91">
        <f t="shared" si="4"/>
        <v>0</v>
      </c>
      <c r="K1158" s="93"/>
      <c r="L1158" s="94"/>
      <c r="M1158" s="95"/>
      <c r="N1158" s="95"/>
      <c r="O1158" s="95"/>
      <c r="P1158" s="95"/>
      <c r="Q1158" s="95"/>
      <c r="R1158" s="95"/>
      <c r="S1158" s="95"/>
      <c r="T1158" s="95"/>
      <c r="U1158" s="95"/>
      <c r="V1158" s="95"/>
      <c r="W1158" s="95"/>
      <c r="X1158" s="95"/>
      <c r="Y1158" s="95"/>
      <c r="Z1158" s="95"/>
    </row>
    <row r="1159" ht="15.75" hidden="1" customHeight="1">
      <c r="A1159" s="108">
        <f>A1157+0.01</f>
        <v>8.91</v>
      </c>
      <c r="B1159" s="102" t="s">
        <v>752</v>
      </c>
      <c r="C1159" s="90" t="s">
        <v>720</v>
      </c>
      <c r="D1159" s="91" t="s">
        <v>506</v>
      </c>
      <c r="E1159" s="92" t="str">
        <f t="shared" si="2"/>
        <v>RO</v>
      </c>
      <c r="F1159" s="93"/>
      <c r="G1159" s="93"/>
      <c r="H1159" s="91">
        <f t="shared" ref="H1159:I1159" si="1091">+N($E1159)*N(F1159)</f>
        <v>0</v>
      </c>
      <c r="I1159" s="91">
        <f t="shared" si="1091"/>
        <v>0</v>
      </c>
      <c r="J1159" s="91">
        <f t="shared" si="4"/>
        <v>0</v>
      </c>
      <c r="K1159" s="93"/>
      <c r="L1159" s="94"/>
      <c r="M1159" s="95"/>
      <c r="N1159" s="95"/>
      <c r="O1159" s="95"/>
      <c r="P1159" s="95"/>
      <c r="Q1159" s="95"/>
      <c r="R1159" s="95"/>
      <c r="S1159" s="95"/>
      <c r="T1159" s="95"/>
      <c r="U1159" s="95"/>
      <c r="V1159" s="95"/>
      <c r="W1159" s="95"/>
      <c r="X1159" s="95"/>
      <c r="Y1159" s="95"/>
      <c r="Z1159" s="95"/>
    </row>
    <row r="1160" ht="15.75" hidden="1" customHeight="1">
      <c r="A1160" s="90"/>
      <c r="B1160" s="102"/>
      <c r="C1160" s="90"/>
      <c r="D1160" s="91"/>
      <c r="E1160" s="92" t="str">
        <f t="shared" si="2"/>
        <v/>
      </c>
      <c r="F1160" s="93"/>
      <c r="G1160" s="93"/>
      <c r="H1160" s="91">
        <f t="shared" ref="H1160:I1160" si="1092">+N($E1160)*N(F1160)</f>
        <v>0</v>
      </c>
      <c r="I1160" s="91">
        <f t="shared" si="1092"/>
        <v>0</v>
      </c>
      <c r="J1160" s="91">
        <f t="shared" si="4"/>
        <v>0</v>
      </c>
      <c r="K1160" s="93"/>
      <c r="L1160" s="94"/>
      <c r="M1160" s="95"/>
      <c r="N1160" s="95"/>
      <c r="O1160" s="95"/>
      <c r="P1160" s="95"/>
      <c r="Q1160" s="95"/>
      <c r="R1160" s="95"/>
      <c r="S1160" s="95"/>
      <c r="T1160" s="95"/>
      <c r="U1160" s="95"/>
      <c r="V1160" s="95"/>
      <c r="W1160" s="95"/>
      <c r="X1160" s="95"/>
      <c r="Y1160" s="95"/>
      <c r="Z1160" s="95"/>
    </row>
    <row r="1161" ht="15.75" hidden="1" customHeight="1">
      <c r="A1161" s="108">
        <f>A1159+0.01</f>
        <v>8.92</v>
      </c>
      <c r="B1161" s="102" t="s">
        <v>753</v>
      </c>
      <c r="C1161" s="90" t="s">
        <v>720</v>
      </c>
      <c r="D1161" s="91" t="s">
        <v>506</v>
      </c>
      <c r="E1161" s="92" t="str">
        <f t="shared" si="2"/>
        <v>RO</v>
      </c>
      <c r="F1161" s="93"/>
      <c r="G1161" s="93"/>
      <c r="H1161" s="91">
        <f t="shared" ref="H1161:I1161" si="1093">+N($E1161)*N(F1161)</f>
        <v>0</v>
      </c>
      <c r="I1161" s="91">
        <f t="shared" si="1093"/>
        <v>0</v>
      </c>
      <c r="J1161" s="91">
        <f t="shared" si="4"/>
        <v>0</v>
      </c>
      <c r="K1161" s="93"/>
      <c r="L1161" s="94"/>
      <c r="M1161" s="95"/>
      <c r="N1161" s="95"/>
      <c r="O1161" s="95"/>
      <c r="P1161" s="95"/>
      <c r="Q1161" s="95"/>
      <c r="R1161" s="95"/>
      <c r="S1161" s="95"/>
      <c r="T1161" s="95"/>
      <c r="U1161" s="95"/>
      <c r="V1161" s="95"/>
      <c r="W1161" s="95"/>
      <c r="X1161" s="95"/>
      <c r="Y1161" s="95"/>
      <c r="Z1161" s="95"/>
    </row>
    <row r="1162" ht="15.75" hidden="1" customHeight="1">
      <c r="A1162" s="90"/>
      <c r="B1162" s="102"/>
      <c r="C1162" s="90"/>
      <c r="D1162" s="91"/>
      <c r="E1162" s="92" t="str">
        <f t="shared" si="2"/>
        <v/>
      </c>
      <c r="F1162" s="93"/>
      <c r="G1162" s="93"/>
      <c r="H1162" s="91">
        <f t="shared" ref="H1162:I1162" si="1094">+N($E1162)*N(F1162)</f>
        <v>0</v>
      </c>
      <c r="I1162" s="91">
        <f t="shared" si="1094"/>
        <v>0</v>
      </c>
      <c r="J1162" s="91">
        <f t="shared" si="4"/>
        <v>0</v>
      </c>
      <c r="K1162" s="93"/>
      <c r="L1162" s="94"/>
      <c r="M1162" s="95"/>
      <c r="N1162" s="95"/>
      <c r="O1162" s="95"/>
      <c r="P1162" s="95"/>
      <c r="Q1162" s="95"/>
      <c r="R1162" s="95"/>
      <c r="S1162" s="95"/>
      <c r="T1162" s="95"/>
      <c r="U1162" s="95"/>
      <c r="V1162" s="95"/>
      <c r="W1162" s="95"/>
      <c r="X1162" s="95"/>
      <c r="Y1162" s="95"/>
      <c r="Z1162" s="95"/>
    </row>
    <row r="1163" ht="15.75" hidden="1" customHeight="1">
      <c r="A1163" s="103" t="s">
        <v>228</v>
      </c>
      <c r="B1163" s="102" t="s">
        <v>875</v>
      </c>
      <c r="C1163" s="90"/>
      <c r="D1163" s="91"/>
      <c r="E1163" s="92" t="str">
        <f t="shared" si="2"/>
        <v/>
      </c>
      <c r="F1163" s="93"/>
      <c r="G1163" s="93"/>
      <c r="H1163" s="91">
        <f t="shared" ref="H1163:I1163" si="1095">+N($E1163)*N(F1163)</f>
        <v>0</v>
      </c>
      <c r="I1163" s="91">
        <f t="shared" si="1095"/>
        <v>0</v>
      </c>
      <c r="J1163" s="91">
        <f t="shared" si="4"/>
        <v>0</v>
      </c>
      <c r="K1163" s="93"/>
      <c r="L1163" s="94"/>
      <c r="M1163" s="95"/>
      <c r="N1163" s="95"/>
      <c r="O1163" s="95"/>
      <c r="P1163" s="95"/>
      <c r="Q1163" s="95"/>
      <c r="R1163" s="95"/>
      <c r="S1163" s="95"/>
      <c r="T1163" s="95"/>
      <c r="U1163" s="95"/>
      <c r="V1163" s="95"/>
      <c r="W1163" s="95"/>
      <c r="X1163" s="95"/>
      <c r="Y1163" s="95"/>
      <c r="Z1163" s="95"/>
    </row>
    <row r="1164" ht="15.75" hidden="1" customHeight="1">
      <c r="A1164" s="108">
        <f>A1161+0.01</f>
        <v>8.93</v>
      </c>
      <c r="B1164" s="102" t="s">
        <v>751</v>
      </c>
      <c r="C1164" s="90" t="s">
        <v>720</v>
      </c>
      <c r="D1164" s="91" t="s">
        <v>506</v>
      </c>
      <c r="E1164" s="92" t="str">
        <f t="shared" si="2"/>
        <v>RO</v>
      </c>
      <c r="F1164" s="93"/>
      <c r="G1164" s="93"/>
      <c r="H1164" s="91">
        <f t="shared" ref="H1164:I1164" si="1096">+N($E1164)*N(F1164)</f>
        <v>0</v>
      </c>
      <c r="I1164" s="91">
        <f t="shared" si="1096"/>
        <v>0</v>
      </c>
      <c r="J1164" s="91">
        <f t="shared" si="4"/>
        <v>0</v>
      </c>
      <c r="K1164" s="93"/>
      <c r="L1164" s="94"/>
      <c r="M1164" s="95"/>
      <c r="N1164" s="95"/>
      <c r="O1164" s="95"/>
      <c r="P1164" s="95"/>
      <c r="Q1164" s="95"/>
      <c r="R1164" s="95"/>
      <c r="S1164" s="95"/>
      <c r="T1164" s="95"/>
      <c r="U1164" s="95"/>
      <c r="V1164" s="95"/>
      <c r="W1164" s="95"/>
      <c r="X1164" s="95"/>
      <c r="Y1164" s="95"/>
      <c r="Z1164" s="95"/>
    </row>
    <row r="1165" ht="15.75" hidden="1" customHeight="1">
      <c r="A1165" s="90"/>
      <c r="B1165" s="102"/>
      <c r="C1165" s="90"/>
      <c r="D1165" s="91"/>
      <c r="E1165" s="92" t="str">
        <f t="shared" si="2"/>
        <v/>
      </c>
      <c r="F1165" s="93"/>
      <c r="G1165" s="93"/>
      <c r="H1165" s="91">
        <f t="shared" ref="H1165:I1165" si="1097">+N($E1165)*N(F1165)</f>
        <v>0</v>
      </c>
      <c r="I1165" s="91">
        <f t="shared" si="1097"/>
        <v>0</v>
      </c>
      <c r="J1165" s="91">
        <f t="shared" si="4"/>
        <v>0</v>
      </c>
      <c r="K1165" s="93"/>
      <c r="L1165" s="94"/>
      <c r="M1165" s="95"/>
      <c r="N1165" s="95"/>
      <c r="O1165" s="95"/>
      <c r="P1165" s="95"/>
      <c r="Q1165" s="95"/>
      <c r="R1165" s="95"/>
      <c r="S1165" s="95"/>
      <c r="T1165" s="95"/>
      <c r="U1165" s="95"/>
      <c r="V1165" s="95"/>
      <c r="W1165" s="95"/>
      <c r="X1165" s="95"/>
      <c r="Y1165" s="95"/>
      <c r="Z1165" s="95"/>
    </row>
    <row r="1166" ht="15.75" hidden="1" customHeight="1">
      <c r="A1166" s="108">
        <f>A1164+0.01</f>
        <v>8.94</v>
      </c>
      <c r="B1166" s="102" t="s">
        <v>752</v>
      </c>
      <c r="C1166" s="90" t="s">
        <v>720</v>
      </c>
      <c r="D1166" s="91" t="s">
        <v>506</v>
      </c>
      <c r="E1166" s="92" t="str">
        <f t="shared" si="2"/>
        <v>RO</v>
      </c>
      <c r="F1166" s="93"/>
      <c r="G1166" s="93"/>
      <c r="H1166" s="91">
        <f t="shared" ref="H1166:I1166" si="1098">+N($E1166)*N(F1166)</f>
        <v>0</v>
      </c>
      <c r="I1166" s="91">
        <f t="shared" si="1098"/>
        <v>0</v>
      </c>
      <c r="J1166" s="91">
        <f t="shared" si="4"/>
        <v>0</v>
      </c>
      <c r="K1166" s="93"/>
      <c r="L1166" s="94"/>
      <c r="M1166" s="95"/>
      <c r="N1166" s="95"/>
      <c r="O1166" s="95"/>
      <c r="P1166" s="95"/>
      <c r="Q1166" s="95"/>
      <c r="R1166" s="95"/>
      <c r="S1166" s="95"/>
      <c r="T1166" s="95"/>
      <c r="U1166" s="95"/>
      <c r="V1166" s="95"/>
      <c r="W1166" s="95"/>
      <c r="X1166" s="95"/>
      <c r="Y1166" s="95"/>
      <c r="Z1166" s="95"/>
    </row>
    <row r="1167" ht="15.75" hidden="1" customHeight="1">
      <c r="A1167" s="90"/>
      <c r="B1167" s="102"/>
      <c r="C1167" s="90"/>
      <c r="D1167" s="91"/>
      <c r="E1167" s="92" t="str">
        <f t="shared" si="2"/>
        <v/>
      </c>
      <c r="F1167" s="93"/>
      <c r="G1167" s="93"/>
      <c r="H1167" s="91">
        <f t="shared" ref="H1167:I1167" si="1099">+N($E1167)*N(F1167)</f>
        <v>0</v>
      </c>
      <c r="I1167" s="91">
        <f t="shared" si="1099"/>
        <v>0</v>
      </c>
      <c r="J1167" s="91">
        <f t="shared" si="4"/>
        <v>0</v>
      </c>
      <c r="K1167" s="93"/>
      <c r="L1167" s="94"/>
      <c r="M1167" s="95"/>
      <c r="N1167" s="95"/>
      <c r="O1167" s="95"/>
      <c r="P1167" s="95"/>
      <c r="Q1167" s="95"/>
      <c r="R1167" s="95"/>
      <c r="S1167" s="95"/>
      <c r="T1167" s="95"/>
      <c r="U1167" s="95"/>
      <c r="V1167" s="95"/>
      <c r="W1167" s="95"/>
      <c r="X1167" s="95"/>
      <c r="Y1167" s="95"/>
      <c r="Z1167" s="95"/>
    </row>
    <row r="1168" ht="15.75" hidden="1" customHeight="1">
      <c r="A1168" s="108">
        <f>A1166+0.01</f>
        <v>8.95</v>
      </c>
      <c r="B1168" s="102" t="s">
        <v>753</v>
      </c>
      <c r="C1168" s="90" t="s">
        <v>720</v>
      </c>
      <c r="D1168" s="91" t="s">
        <v>506</v>
      </c>
      <c r="E1168" s="92" t="str">
        <f t="shared" si="2"/>
        <v>RO</v>
      </c>
      <c r="F1168" s="93"/>
      <c r="G1168" s="93"/>
      <c r="H1168" s="91">
        <f t="shared" ref="H1168:I1168" si="1100">+N($E1168)*N(F1168)</f>
        <v>0</v>
      </c>
      <c r="I1168" s="91">
        <f t="shared" si="1100"/>
        <v>0</v>
      </c>
      <c r="J1168" s="91">
        <f t="shared" si="4"/>
        <v>0</v>
      </c>
      <c r="K1168" s="93"/>
      <c r="L1168" s="94"/>
      <c r="M1168" s="95"/>
      <c r="N1168" s="95"/>
      <c r="O1168" s="95"/>
      <c r="P1168" s="95"/>
      <c r="Q1168" s="95"/>
      <c r="R1168" s="95"/>
      <c r="S1168" s="95"/>
      <c r="T1168" s="95"/>
      <c r="U1168" s="95"/>
      <c r="V1168" s="95"/>
      <c r="W1168" s="95"/>
      <c r="X1168" s="95"/>
      <c r="Y1168" s="95"/>
      <c r="Z1168" s="95"/>
    </row>
    <row r="1169" ht="15.75" hidden="1" customHeight="1">
      <c r="A1169" s="90"/>
      <c r="B1169" s="102"/>
      <c r="C1169" s="90"/>
      <c r="D1169" s="91"/>
      <c r="E1169" s="92" t="str">
        <f t="shared" si="2"/>
        <v/>
      </c>
      <c r="F1169" s="93"/>
      <c r="G1169" s="93"/>
      <c r="H1169" s="91">
        <f t="shared" ref="H1169:I1169" si="1101">+N($E1169)*N(F1169)</f>
        <v>0</v>
      </c>
      <c r="I1169" s="91">
        <f t="shared" si="1101"/>
        <v>0</v>
      </c>
      <c r="J1169" s="91">
        <f t="shared" si="4"/>
        <v>0</v>
      </c>
      <c r="K1169" s="93"/>
      <c r="L1169" s="94"/>
      <c r="M1169" s="95"/>
      <c r="N1169" s="95"/>
      <c r="O1169" s="95"/>
      <c r="P1169" s="95"/>
      <c r="Q1169" s="95"/>
      <c r="R1169" s="95"/>
      <c r="S1169" s="95"/>
      <c r="T1169" s="95"/>
      <c r="U1169" s="95"/>
      <c r="V1169" s="95"/>
      <c r="W1169" s="95"/>
      <c r="X1169" s="95"/>
      <c r="Y1169" s="95"/>
      <c r="Z1169" s="95"/>
    </row>
    <row r="1170" ht="15.75" hidden="1" customHeight="1">
      <c r="A1170" s="103" t="s">
        <v>254</v>
      </c>
      <c r="B1170" s="104" t="s">
        <v>876</v>
      </c>
      <c r="C1170" s="90"/>
      <c r="D1170" s="91"/>
      <c r="E1170" s="92" t="str">
        <f t="shared" si="2"/>
        <v/>
      </c>
      <c r="F1170" s="93"/>
      <c r="G1170" s="93"/>
      <c r="H1170" s="91">
        <f t="shared" ref="H1170:I1170" si="1102">+N($E1170)*N(F1170)</f>
        <v>0</v>
      </c>
      <c r="I1170" s="91">
        <f t="shared" si="1102"/>
        <v>0</v>
      </c>
      <c r="J1170" s="91">
        <f t="shared" si="4"/>
        <v>0</v>
      </c>
      <c r="K1170" s="93"/>
      <c r="L1170" s="94"/>
      <c r="M1170" s="95"/>
      <c r="N1170" s="95"/>
      <c r="O1170" s="95"/>
      <c r="P1170" s="95"/>
      <c r="Q1170" s="95"/>
      <c r="R1170" s="95"/>
      <c r="S1170" s="95"/>
      <c r="T1170" s="95"/>
      <c r="U1170" s="95"/>
      <c r="V1170" s="95"/>
      <c r="W1170" s="95"/>
      <c r="X1170" s="95"/>
      <c r="Y1170" s="95"/>
      <c r="Z1170" s="95"/>
    </row>
    <row r="1171" ht="15.75" hidden="1" customHeight="1">
      <c r="A1171" s="108">
        <f>A1168+0.01</f>
        <v>8.96</v>
      </c>
      <c r="B1171" s="102" t="s">
        <v>751</v>
      </c>
      <c r="C1171" s="90" t="s">
        <v>720</v>
      </c>
      <c r="D1171" s="91" t="s">
        <v>506</v>
      </c>
      <c r="E1171" s="92" t="str">
        <f t="shared" si="2"/>
        <v>RO</v>
      </c>
      <c r="F1171" s="93"/>
      <c r="G1171" s="93"/>
      <c r="H1171" s="91">
        <f t="shared" ref="H1171:I1171" si="1103">+N($E1171)*N(F1171)</f>
        <v>0</v>
      </c>
      <c r="I1171" s="91">
        <f t="shared" si="1103"/>
        <v>0</v>
      </c>
      <c r="J1171" s="91">
        <f t="shared" si="4"/>
        <v>0</v>
      </c>
      <c r="K1171" s="93"/>
      <c r="L1171" s="94"/>
      <c r="M1171" s="95"/>
      <c r="N1171" s="95"/>
      <c r="O1171" s="95"/>
      <c r="P1171" s="95"/>
      <c r="Q1171" s="95"/>
      <c r="R1171" s="95"/>
      <c r="S1171" s="95"/>
      <c r="T1171" s="95"/>
      <c r="U1171" s="95"/>
      <c r="V1171" s="95"/>
      <c r="W1171" s="95"/>
      <c r="X1171" s="95"/>
      <c r="Y1171" s="95"/>
      <c r="Z1171" s="95"/>
    </row>
    <row r="1172" ht="15.75" hidden="1" customHeight="1">
      <c r="A1172" s="90"/>
      <c r="B1172" s="102"/>
      <c r="C1172" s="90"/>
      <c r="D1172" s="91"/>
      <c r="E1172" s="92" t="str">
        <f t="shared" si="2"/>
        <v/>
      </c>
      <c r="F1172" s="93"/>
      <c r="G1172" s="93"/>
      <c r="H1172" s="91">
        <f t="shared" ref="H1172:I1172" si="1104">+N($E1172)*N(F1172)</f>
        <v>0</v>
      </c>
      <c r="I1172" s="91">
        <f t="shared" si="1104"/>
        <v>0</v>
      </c>
      <c r="J1172" s="91">
        <f t="shared" si="4"/>
        <v>0</v>
      </c>
      <c r="K1172" s="93"/>
      <c r="L1172" s="94"/>
      <c r="M1172" s="95"/>
      <c r="N1172" s="95"/>
      <c r="O1172" s="95"/>
      <c r="P1172" s="95"/>
      <c r="Q1172" s="95"/>
      <c r="R1172" s="95"/>
      <c r="S1172" s="95"/>
      <c r="T1172" s="95"/>
      <c r="U1172" s="95"/>
      <c r="V1172" s="95"/>
      <c r="W1172" s="95"/>
      <c r="X1172" s="95"/>
      <c r="Y1172" s="95"/>
      <c r="Z1172" s="95"/>
    </row>
    <row r="1173" ht="15.75" hidden="1" customHeight="1">
      <c r="A1173" s="108">
        <f>A1171+0.01</f>
        <v>8.97</v>
      </c>
      <c r="B1173" s="102" t="s">
        <v>752</v>
      </c>
      <c r="C1173" s="90" t="s">
        <v>720</v>
      </c>
      <c r="D1173" s="91" t="s">
        <v>506</v>
      </c>
      <c r="E1173" s="92" t="str">
        <f t="shared" si="2"/>
        <v>RO</v>
      </c>
      <c r="F1173" s="93"/>
      <c r="G1173" s="93"/>
      <c r="H1173" s="91">
        <f t="shared" ref="H1173:I1173" si="1105">+N($E1173)*N(F1173)</f>
        <v>0</v>
      </c>
      <c r="I1173" s="91">
        <f t="shared" si="1105"/>
        <v>0</v>
      </c>
      <c r="J1173" s="91">
        <f t="shared" si="4"/>
        <v>0</v>
      </c>
      <c r="K1173" s="93"/>
      <c r="L1173" s="94"/>
      <c r="M1173" s="95"/>
      <c r="N1173" s="95"/>
      <c r="O1173" s="95"/>
      <c r="P1173" s="95"/>
      <c r="Q1173" s="95"/>
      <c r="R1173" s="95"/>
      <c r="S1173" s="95"/>
      <c r="T1173" s="95"/>
      <c r="U1173" s="95"/>
      <c r="V1173" s="95"/>
      <c r="W1173" s="95"/>
      <c r="X1173" s="95"/>
      <c r="Y1173" s="95"/>
      <c r="Z1173" s="95"/>
    </row>
    <row r="1174" ht="15.75" hidden="1" customHeight="1">
      <c r="A1174" s="90"/>
      <c r="B1174" s="102"/>
      <c r="C1174" s="90"/>
      <c r="D1174" s="91"/>
      <c r="E1174" s="92" t="str">
        <f t="shared" si="2"/>
        <v/>
      </c>
      <c r="F1174" s="93"/>
      <c r="G1174" s="93"/>
      <c r="H1174" s="91">
        <f t="shared" ref="H1174:I1174" si="1106">+N($E1174)*N(F1174)</f>
        <v>0</v>
      </c>
      <c r="I1174" s="91">
        <f t="shared" si="1106"/>
        <v>0</v>
      </c>
      <c r="J1174" s="91">
        <f t="shared" si="4"/>
        <v>0</v>
      </c>
      <c r="K1174" s="93"/>
      <c r="L1174" s="94"/>
      <c r="M1174" s="95"/>
      <c r="N1174" s="95"/>
      <c r="O1174" s="95"/>
      <c r="P1174" s="95"/>
      <c r="Q1174" s="95"/>
      <c r="R1174" s="95"/>
      <c r="S1174" s="95"/>
      <c r="T1174" s="95"/>
      <c r="U1174" s="95"/>
      <c r="V1174" s="95"/>
      <c r="W1174" s="95"/>
      <c r="X1174" s="95"/>
      <c r="Y1174" s="95"/>
      <c r="Z1174" s="95"/>
    </row>
    <row r="1175" ht="15.75" hidden="1" customHeight="1">
      <c r="A1175" s="108">
        <f>A1173+0.01</f>
        <v>8.98</v>
      </c>
      <c r="B1175" s="102" t="s">
        <v>753</v>
      </c>
      <c r="C1175" s="90" t="s">
        <v>720</v>
      </c>
      <c r="D1175" s="91" t="s">
        <v>506</v>
      </c>
      <c r="E1175" s="92" t="str">
        <f t="shared" si="2"/>
        <v>RO</v>
      </c>
      <c r="F1175" s="93"/>
      <c r="G1175" s="93"/>
      <c r="H1175" s="91">
        <f t="shared" ref="H1175:I1175" si="1107">+N($E1175)*N(F1175)</f>
        <v>0</v>
      </c>
      <c r="I1175" s="91">
        <f t="shared" si="1107"/>
        <v>0</v>
      </c>
      <c r="J1175" s="91">
        <f t="shared" si="4"/>
        <v>0</v>
      </c>
      <c r="K1175" s="93"/>
      <c r="L1175" s="94"/>
      <c r="M1175" s="95"/>
      <c r="N1175" s="95"/>
      <c r="O1175" s="95"/>
      <c r="P1175" s="95"/>
      <c r="Q1175" s="95"/>
      <c r="R1175" s="95"/>
      <c r="S1175" s="95"/>
      <c r="T1175" s="95"/>
      <c r="U1175" s="95"/>
      <c r="V1175" s="95"/>
      <c r="W1175" s="95"/>
      <c r="X1175" s="95"/>
      <c r="Y1175" s="95"/>
      <c r="Z1175" s="95"/>
    </row>
    <row r="1176" ht="15.75" hidden="1" customHeight="1">
      <c r="A1176" s="90"/>
      <c r="B1176" s="102"/>
      <c r="C1176" s="90"/>
      <c r="D1176" s="91"/>
      <c r="E1176" s="92" t="str">
        <f t="shared" si="2"/>
        <v/>
      </c>
      <c r="F1176" s="93"/>
      <c r="G1176" s="93"/>
      <c r="H1176" s="91">
        <f t="shared" ref="H1176:I1176" si="1108">+N($E1176)*N(F1176)</f>
        <v>0</v>
      </c>
      <c r="I1176" s="91">
        <f t="shared" si="1108"/>
        <v>0</v>
      </c>
      <c r="J1176" s="91">
        <f t="shared" si="4"/>
        <v>0</v>
      </c>
      <c r="K1176" s="93"/>
      <c r="L1176" s="94"/>
      <c r="M1176" s="95"/>
      <c r="N1176" s="95"/>
      <c r="O1176" s="95"/>
      <c r="P1176" s="95"/>
      <c r="Q1176" s="95"/>
      <c r="R1176" s="95"/>
      <c r="S1176" s="95"/>
      <c r="T1176" s="95"/>
      <c r="U1176" s="95"/>
      <c r="V1176" s="95"/>
      <c r="W1176" s="95"/>
      <c r="X1176" s="95"/>
      <c r="Y1176" s="95"/>
      <c r="Z1176" s="95"/>
    </row>
    <row r="1177" ht="15.75" hidden="1" customHeight="1">
      <c r="A1177" s="103" t="s">
        <v>228</v>
      </c>
      <c r="B1177" s="102" t="s">
        <v>877</v>
      </c>
      <c r="C1177" s="90"/>
      <c r="D1177" s="91"/>
      <c r="E1177" s="92" t="str">
        <f t="shared" si="2"/>
        <v/>
      </c>
      <c r="F1177" s="93"/>
      <c r="G1177" s="93"/>
      <c r="H1177" s="91">
        <f t="shared" ref="H1177:I1177" si="1109">+N($E1177)*N(F1177)</f>
        <v>0</v>
      </c>
      <c r="I1177" s="91">
        <f t="shared" si="1109"/>
        <v>0</v>
      </c>
      <c r="J1177" s="91">
        <f t="shared" si="4"/>
        <v>0</v>
      </c>
      <c r="K1177" s="93"/>
      <c r="L1177" s="94"/>
      <c r="M1177" s="95"/>
      <c r="N1177" s="95"/>
      <c r="O1177" s="95"/>
      <c r="P1177" s="95"/>
      <c r="Q1177" s="95"/>
      <c r="R1177" s="95"/>
      <c r="S1177" s="95"/>
      <c r="T1177" s="95"/>
      <c r="U1177" s="95"/>
      <c r="V1177" s="95"/>
      <c r="W1177" s="95"/>
      <c r="X1177" s="95"/>
      <c r="Y1177" s="95"/>
      <c r="Z1177" s="95"/>
    </row>
    <row r="1178" ht="15.75" customHeight="1">
      <c r="A1178" s="108">
        <f>A1175+0.01</f>
        <v>8.99</v>
      </c>
      <c r="B1178" s="102" t="s">
        <v>751</v>
      </c>
      <c r="C1178" s="90" t="s">
        <v>720</v>
      </c>
      <c r="D1178" s="91">
        <v>50.0</v>
      </c>
      <c r="E1178" s="92">
        <f t="shared" si="2"/>
        <v>50</v>
      </c>
      <c r="F1178" s="105">
        <v>150.0</v>
      </c>
      <c r="G1178" s="105">
        <v>24.0</v>
      </c>
      <c r="H1178" s="91">
        <f t="shared" ref="H1178:I1178" si="1110">+N($E1178)*N(F1178)</f>
        <v>7500</v>
      </c>
      <c r="I1178" s="91">
        <f t="shared" si="1110"/>
        <v>1200</v>
      </c>
      <c r="J1178" s="91">
        <f t="shared" si="4"/>
        <v>8700</v>
      </c>
      <c r="K1178" s="93"/>
      <c r="L1178" s="106"/>
      <c r="M1178" s="95"/>
      <c r="N1178" s="95"/>
      <c r="O1178" s="95"/>
      <c r="P1178" s="95"/>
      <c r="Q1178" s="95"/>
      <c r="R1178" s="95"/>
      <c r="S1178" s="95"/>
      <c r="T1178" s="95"/>
      <c r="U1178" s="95"/>
      <c r="V1178" s="95"/>
      <c r="W1178" s="95"/>
      <c r="X1178" s="95"/>
      <c r="Y1178" s="95"/>
      <c r="Z1178" s="95"/>
    </row>
    <row r="1179" ht="15.75" hidden="1" customHeight="1">
      <c r="A1179" s="90"/>
      <c r="B1179" s="102"/>
      <c r="C1179" s="90"/>
      <c r="D1179" s="91"/>
      <c r="E1179" s="92" t="str">
        <f t="shared" si="2"/>
        <v/>
      </c>
      <c r="F1179" s="93"/>
      <c r="G1179" s="93"/>
      <c r="H1179" s="91">
        <f t="shared" ref="H1179:I1179" si="1111">+N($E1179)*N(F1179)</f>
        <v>0</v>
      </c>
      <c r="I1179" s="91">
        <f t="shared" si="1111"/>
        <v>0</v>
      </c>
      <c r="J1179" s="91">
        <f t="shared" si="4"/>
        <v>0</v>
      </c>
      <c r="K1179" s="93"/>
      <c r="L1179" s="94"/>
      <c r="M1179" s="95"/>
      <c r="N1179" s="95"/>
      <c r="O1179" s="95"/>
      <c r="P1179" s="95"/>
      <c r="Q1179" s="95"/>
      <c r="R1179" s="95"/>
      <c r="S1179" s="95"/>
      <c r="T1179" s="95"/>
      <c r="U1179" s="95"/>
      <c r="V1179" s="95"/>
      <c r="W1179" s="95"/>
      <c r="X1179" s="95"/>
      <c r="Y1179" s="95"/>
      <c r="Z1179" s="95"/>
    </row>
    <row r="1180" ht="15.75" customHeight="1">
      <c r="A1180" s="110">
        <f>A1178-0.89</f>
        <v>8.1</v>
      </c>
      <c r="B1180" s="102" t="s">
        <v>752</v>
      </c>
      <c r="C1180" s="90" t="s">
        <v>720</v>
      </c>
      <c r="D1180" s="91">
        <f>100+200</f>
        <v>300</v>
      </c>
      <c r="E1180" s="92">
        <f t="shared" si="2"/>
        <v>300</v>
      </c>
      <c r="F1180" s="105">
        <v>120.0</v>
      </c>
      <c r="G1180" s="105">
        <v>24.0</v>
      </c>
      <c r="H1180" s="91">
        <f t="shared" ref="H1180:I1180" si="1112">+N($E1180)*N(F1180)</f>
        <v>36000</v>
      </c>
      <c r="I1180" s="91">
        <f t="shared" si="1112"/>
        <v>7200</v>
      </c>
      <c r="J1180" s="91">
        <f t="shared" si="4"/>
        <v>43200</v>
      </c>
      <c r="K1180" s="93"/>
      <c r="L1180" s="106"/>
      <c r="M1180" s="95"/>
      <c r="N1180" s="95"/>
      <c r="O1180" s="95"/>
      <c r="P1180" s="95"/>
      <c r="Q1180" s="95"/>
      <c r="R1180" s="95"/>
      <c r="S1180" s="95"/>
      <c r="T1180" s="95"/>
      <c r="U1180" s="95"/>
      <c r="V1180" s="95"/>
      <c r="W1180" s="95"/>
      <c r="X1180" s="95"/>
      <c r="Y1180" s="95"/>
      <c r="Z1180" s="95"/>
    </row>
    <row r="1181" ht="15.75" hidden="1" customHeight="1">
      <c r="A1181" s="90"/>
      <c r="B1181" s="102"/>
      <c r="C1181" s="90"/>
      <c r="D1181" s="91"/>
      <c r="E1181" s="92" t="str">
        <f t="shared" si="2"/>
        <v/>
      </c>
      <c r="F1181" s="93"/>
      <c r="G1181" s="93"/>
      <c r="H1181" s="91">
        <f t="shared" ref="H1181:I1181" si="1113">+N($E1181)*N(F1181)</f>
        <v>0</v>
      </c>
      <c r="I1181" s="91">
        <f t="shared" si="1113"/>
        <v>0</v>
      </c>
      <c r="J1181" s="91">
        <f t="shared" si="4"/>
        <v>0</v>
      </c>
      <c r="K1181" s="93"/>
      <c r="L1181" s="94"/>
      <c r="M1181" s="95"/>
      <c r="N1181" s="95"/>
      <c r="O1181" s="95"/>
      <c r="P1181" s="95"/>
      <c r="Q1181" s="95"/>
      <c r="R1181" s="95"/>
      <c r="S1181" s="95"/>
      <c r="T1181" s="95"/>
      <c r="U1181" s="95"/>
      <c r="V1181" s="95"/>
      <c r="W1181" s="95"/>
      <c r="X1181" s="95"/>
      <c r="Y1181" s="95"/>
      <c r="Z1181" s="95"/>
    </row>
    <row r="1182" ht="15.75" hidden="1" customHeight="1">
      <c r="A1182" s="110">
        <f>A1180+0.001</f>
        <v>8.101</v>
      </c>
      <c r="B1182" s="102" t="s">
        <v>753</v>
      </c>
      <c r="C1182" s="90" t="s">
        <v>720</v>
      </c>
      <c r="D1182" s="91" t="s">
        <v>506</v>
      </c>
      <c r="E1182" s="92" t="str">
        <f t="shared" si="2"/>
        <v>RO</v>
      </c>
      <c r="F1182" s="93"/>
      <c r="G1182" s="93"/>
      <c r="H1182" s="91">
        <f t="shared" ref="H1182:I1182" si="1114">+N($E1182)*N(F1182)</f>
        <v>0</v>
      </c>
      <c r="I1182" s="91">
        <f t="shared" si="1114"/>
        <v>0</v>
      </c>
      <c r="J1182" s="91">
        <f t="shared" si="4"/>
        <v>0</v>
      </c>
      <c r="K1182" s="93"/>
      <c r="L1182" s="94"/>
      <c r="M1182" s="95"/>
      <c r="N1182" s="95"/>
      <c r="O1182" s="95"/>
      <c r="P1182" s="95"/>
      <c r="Q1182" s="95"/>
      <c r="R1182" s="95"/>
      <c r="S1182" s="95"/>
      <c r="T1182" s="95"/>
      <c r="U1182" s="95"/>
      <c r="V1182" s="95"/>
      <c r="W1182" s="95"/>
      <c r="X1182" s="95"/>
      <c r="Y1182" s="95"/>
      <c r="Z1182" s="95"/>
    </row>
    <row r="1183" ht="15.75" hidden="1" customHeight="1">
      <c r="A1183" s="90"/>
      <c r="B1183" s="102"/>
      <c r="C1183" s="90"/>
      <c r="D1183" s="91"/>
      <c r="E1183" s="92" t="str">
        <f t="shared" si="2"/>
        <v/>
      </c>
      <c r="F1183" s="93"/>
      <c r="G1183" s="93"/>
      <c r="H1183" s="91">
        <f t="shared" ref="H1183:I1183" si="1115">+N($E1183)*N(F1183)</f>
        <v>0</v>
      </c>
      <c r="I1183" s="91">
        <f t="shared" si="1115"/>
        <v>0</v>
      </c>
      <c r="J1183" s="91">
        <f t="shared" si="4"/>
        <v>0</v>
      </c>
      <c r="K1183" s="93"/>
      <c r="L1183" s="94"/>
      <c r="M1183" s="95"/>
      <c r="N1183" s="95"/>
      <c r="O1183" s="95"/>
      <c r="P1183" s="95"/>
      <c r="Q1183" s="95"/>
      <c r="R1183" s="95"/>
      <c r="S1183" s="95"/>
      <c r="T1183" s="95"/>
      <c r="U1183" s="95"/>
      <c r="V1183" s="95"/>
      <c r="W1183" s="95"/>
      <c r="X1183" s="95"/>
      <c r="Y1183" s="95"/>
      <c r="Z1183" s="95"/>
    </row>
    <row r="1184" ht="15.75" hidden="1" customHeight="1">
      <c r="A1184" s="103" t="s">
        <v>254</v>
      </c>
      <c r="B1184" s="102" t="s">
        <v>878</v>
      </c>
      <c r="C1184" s="90"/>
      <c r="D1184" s="91"/>
      <c r="E1184" s="92" t="str">
        <f t="shared" si="2"/>
        <v/>
      </c>
      <c r="F1184" s="93"/>
      <c r="G1184" s="93"/>
      <c r="H1184" s="91">
        <f t="shared" ref="H1184:I1184" si="1116">+N($E1184)*N(F1184)</f>
        <v>0</v>
      </c>
      <c r="I1184" s="91">
        <f t="shared" si="1116"/>
        <v>0</v>
      </c>
      <c r="J1184" s="91">
        <f t="shared" si="4"/>
        <v>0</v>
      </c>
      <c r="K1184" s="93"/>
      <c r="L1184" s="94"/>
      <c r="M1184" s="95"/>
      <c r="N1184" s="95"/>
      <c r="O1184" s="95"/>
      <c r="P1184" s="95"/>
      <c r="Q1184" s="95"/>
      <c r="R1184" s="95"/>
      <c r="S1184" s="95"/>
      <c r="T1184" s="95"/>
      <c r="U1184" s="95"/>
      <c r="V1184" s="95"/>
      <c r="W1184" s="95"/>
      <c r="X1184" s="95"/>
      <c r="Y1184" s="95"/>
      <c r="Z1184" s="95"/>
    </row>
    <row r="1185" ht="15.75" customHeight="1">
      <c r="A1185" s="110">
        <f>A1182+0.001</f>
        <v>8.102</v>
      </c>
      <c r="B1185" s="102" t="s">
        <v>751</v>
      </c>
      <c r="C1185" s="90" t="s">
        <v>720</v>
      </c>
      <c r="D1185" s="91">
        <v>50.0</v>
      </c>
      <c r="E1185" s="92">
        <f t="shared" si="2"/>
        <v>50</v>
      </c>
      <c r="F1185" s="105">
        <v>150.0</v>
      </c>
      <c r="G1185" s="105">
        <v>24.0</v>
      </c>
      <c r="H1185" s="91">
        <f t="shared" ref="H1185:I1185" si="1117">+N($E1185)*N(F1185)</f>
        <v>7500</v>
      </c>
      <c r="I1185" s="91">
        <f t="shared" si="1117"/>
        <v>1200</v>
      </c>
      <c r="J1185" s="91">
        <f t="shared" si="4"/>
        <v>8700</v>
      </c>
      <c r="K1185" s="93"/>
      <c r="L1185" s="106"/>
      <c r="M1185" s="95"/>
      <c r="N1185" s="95"/>
      <c r="O1185" s="95"/>
      <c r="P1185" s="95"/>
      <c r="Q1185" s="95"/>
      <c r="R1185" s="95"/>
      <c r="S1185" s="95"/>
      <c r="T1185" s="95"/>
      <c r="U1185" s="95"/>
      <c r="V1185" s="95"/>
      <c r="W1185" s="95"/>
      <c r="X1185" s="95"/>
      <c r="Y1185" s="95"/>
      <c r="Z1185" s="95"/>
    </row>
    <row r="1186" ht="15.75" hidden="1" customHeight="1">
      <c r="A1186" s="90"/>
      <c r="B1186" s="102"/>
      <c r="C1186" s="90"/>
      <c r="D1186" s="91"/>
      <c r="E1186" s="92" t="str">
        <f t="shared" si="2"/>
        <v/>
      </c>
      <c r="F1186" s="93"/>
      <c r="G1186" s="93"/>
      <c r="H1186" s="91">
        <f t="shared" ref="H1186:I1186" si="1118">+N($E1186)*N(F1186)</f>
        <v>0</v>
      </c>
      <c r="I1186" s="91">
        <f t="shared" si="1118"/>
        <v>0</v>
      </c>
      <c r="J1186" s="91">
        <f t="shared" si="4"/>
        <v>0</v>
      </c>
      <c r="K1186" s="93"/>
      <c r="L1186" s="94"/>
      <c r="M1186" s="95"/>
      <c r="N1186" s="95"/>
      <c r="O1186" s="95"/>
      <c r="P1186" s="95"/>
      <c r="Q1186" s="95"/>
      <c r="R1186" s="95"/>
      <c r="S1186" s="95"/>
      <c r="T1186" s="95"/>
      <c r="U1186" s="95"/>
      <c r="V1186" s="95"/>
      <c r="W1186" s="95"/>
      <c r="X1186" s="95"/>
      <c r="Y1186" s="95"/>
      <c r="Z1186" s="95"/>
    </row>
    <row r="1187" ht="15.75" customHeight="1">
      <c r="A1187" s="110">
        <f>A1185+0.001</f>
        <v>8.103</v>
      </c>
      <c r="B1187" s="102" t="s">
        <v>752</v>
      </c>
      <c r="C1187" s="90" t="s">
        <v>720</v>
      </c>
      <c r="D1187" s="91">
        <v>50.0</v>
      </c>
      <c r="E1187" s="92">
        <f t="shared" si="2"/>
        <v>50</v>
      </c>
      <c r="F1187" s="105">
        <v>120.0</v>
      </c>
      <c r="G1187" s="105">
        <v>24.0</v>
      </c>
      <c r="H1187" s="91">
        <f t="shared" ref="H1187:I1187" si="1119">+N($E1187)*N(F1187)</f>
        <v>6000</v>
      </c>
      <c r="I1187" s="91">
        <f t="shared" si="1119"/>
        <v>1200</v>
      </c>
      <c r="J1187" s="91">
        <f t="shared" si="4"/>
        <v>7200</v>
      </c>
      <c r="K1187" s="93"/>
      <c r="L1187" s="106"/>
      <c r="M1187" s="95"/>
      <c r="N1187" s="95"/>
      <c r="O1187" s="95"/>
      <c r="P1187" s="95"/>
      <c r="Q1187" s="95"/>
      <c r="R1187" s="95"/>
      <c r="S1187" s="95"/>
      <c r="T1187" s="95"/>
      <c r="U1187" s="95"/>
      <c r="V1187" s="95"/>
      <c r="W1187" s="95"/>
      <c r="X1187" s="95"/>
      <c r="Y1187" s="95"/>
      <c r="Z1187" s="95"/>
    </row>
    <row r="1188" ht="15.75" hidden="1" customHeight="1">
      <c r="A1188" s="90"/>
      <c r="B1188" s="102"/>
      <c r="C1188" s="90"/>
      <c r="D1188" s="91"/>
      <c r="E1188" s="92" t="str">
        <f t="shared" si="2"/>
        <v/>
      </c>
      <c r="F1188" s="93"/>
      <c r="G1188" s="93"/>
      <c r="H1188" s="91">
        <f t="shared" ref="H1188:I1188" si="1120">+N($E1188)*N(F1188)</f>
        <v>0</v>
      </c>
      <c r="I1188" s="91">
        <f t="shared" si="1120"/>
        <v>0</v>
      </c>
      <c r="J1188" s="91">
        <f t="shared" si="4"/>
        <v>0</v>
      </c>
      <c r="K1188" s="93"/>
      <c r="L1188" s="94"/>
      <c r="M1188" s="95"/>
      <c r="N1188" s="95"/>
      <c r="O1188" s="95"/>
      <c r="P1188" s="95"/>
      <c r="Q1188" s="95"/>
      <c r="R1188" s="95"/>
      <c r="S1188" s="95"/>
      <c r="T1188" s="95"/>
      <c r="U1188" s="95"/>
      <c r="V1188" s="95"/>
      <c r="W1188" s="95"/>
      <c r="X1188" s="95"/>
      <c r="Y1188" s="95"/>
      <c r="Z1188" s="95"/>
    </row>
    <row r="1189" ht="15.75" hidden="1" customHeight="1">
      <c r="A1189" s="110">
        <f>A1187+0.001</f>
        <v>8.104</v>
      </c>
      <c r="B1189" s="102" t="s">
        <v>753</v>
      </c>
      <c r="C1189" s="90" t="s">
        <v>720</v>
      </c>
      <c r="D1189" s="91" t="s">
        <v>506</v>
      </c>
      <c r="E1189" s="92" t="str">
        <f t="shared" si="2"/>
        <v>RO</v>
      </c>
      <c r="F1189" s="93"/>
      <c r="G1189" s="93"/>
      <c r="H1189" s="91">
        <f t="shared" ref="H1189:I1189" si="1121">+N($E1189)*N(F1189)</f>
        <v>0</v>
      </c>
      <c r="I1189" s="91">
        <f t="shared" si="1121"/>
        <v>0</v>
      </c>
      <c r="J1189" s="91">
        <f t="shared" si="4"/>
        <v>0</v>
      </c>
      <c r="K1189" s="93"/>
      <c r="L1189" s="94"/>
      <c r="M1189" s="95"/>
      <c r="N1189" s="95"/>
      <c r="O1189" s="95"/>
      <c r="P1189" s="95"/>
      <c r="Q1189" s="95"/>
      <c r="R1189" s="95"/>
      <c r="S1189" s="95"/>
      <c r="T1189" s="95"/>
      <c r="U1189" s="95"/>
      <c r="V1189" s="95"/>
      <c r="W1189" s="95"/>
      <c r="X1189" s="95"/>
      <c r="Y1189" s="95"/>
      <c r="Z1189" s="95"/>
    </row>
    <row r="1190" ht="15.75" hidden="1" customHeight="1">
      <c r="A1190" s="90"/>
      <c r="B1190" s="102"/>
      <c r="C1190" s="90"/>
      <c r="D1190" s="91"/>
      <c r="E1190" s="92" t="str">
        <f t="shared" si="2"/>
        <v/>
      </c>
      <c r="F1190" s="93"/>
      <c r="G1190" s="93"/>
      <c r="H1190" s="91">
        <f t="shared" ref="H1190:I1190" si="1122">+N($E1190)*N(F1190)</f>
        <v>0</v>
      </c>
      <c r="I1190" s="91">
        <f t="shared" si="1122"/>
        <v>0</v>
      </c>
      <c r="J1190" s="91">
        <f t="shared" si="4"/>
        <v>0</v>
      </c>
      <c r="K1190" s="93"/>
      <c r="L1190" s="94"/>
      <c r="M1190" s="95"/>
      <c r="N1190" s="95"/>
      <c r="O1190" s="95"/>
      <c r="P1190" s="95"/>
      <c r="Q1190" s="95"/>
      <c r="R1190" s="95"/>
      <c r="S1190" s="95"/>
      <c r="T1190" s="95"/>
      <c r="U1190" s="95"/>
      <c r="V1190" s="95"/>
      <c r="W1190" s="95"/>
      <c r="X1190" s="95"/>
      <c r="Y1190" s="95"/>
      <c r="Z1190" s="95"/>
    </row>
    <row r="1191" ht="15.75" hidden="1" customHeight="1">
      <c r="A1191" s="103" t="s">
        <v>271</v>
      </c>
      <c r="B1191" s="102" t="s">
        <v>899</v>
      </c>
      <c r="C1191" s="90"/>
      <c r="D1191" s="91"/>
      <c r="E1191" s="92" t="str">
        <f t="shared" si="2"/>
        <v/>
      </c>
      <c r="F1191" s="93"/>
      <c r="G1191" s="93"/>
      <c r="H1191" s="91">
        <f t="shared" ref="H1191:I1191" si="1123">+N($E1191)*N(F1191)</f>
        <v>0</v>
      </c>
      <c r="I1191" s="91">
        <f t="shared" si="1123"/>
        <v>0</v>
      </c>
      <c r="J1191" s="91">
        <f t="shared" si="4"/>
        <v>0</v>
      </c>
      <c r="K1191" s="93"/>
      <c r="L1191" s="94"/>
      <c r="M1191" s="95"/>
      <c r="N1191" s="95"/>
      <c r="O1191" s="95"/>
      <c r="P1191" s="95"/>
      <c r="Q1191" s="95"/>
      <c r="R1191" s="95"/>
      <c r="S1191" s="95"/>
      <c r="T1191" s="95"/>
      <c r="U1191" s="95"/>
      <c r="V1191" s="95"/>
      <c r="W1191" s="95"/>
      <c r="X1191" s="95"/>
      <c r="Y1191" s="95"/>
      <c r="Z1191" s="95"/>
    </row>
    <row r="1192" ht="15.75" hidden="1" customHeight="1">
      <c r="A1192" s="90"/>
      <c r="B1192" s="102" t="s">
        <v>880</v>
      </c>
      <c r="C1192" s="90"/>
      <c r="D1192" s="91"/>
      <c r="E1192" s="92" t="str">
        <f t="shared" si="2"/>
        <v/>
      </c>
      <c r="F1192" s="93"/>
      <c r="G1192" s="93"/>
      <c r="H1192" s="91">
        <f t="shared" ref="H1192:I1192" si="1124">+N($E1192)*N(F1192)</f>
        <v>0</v>
      </c>
      <c r="I1192" s="91">
        <f t="shared" si="1124"/>
        <v>0</v>
      </c>
      <c r="J1192" s="91">
        <f t="shared" si="4"/>
        <v>0</v>
      </c>
      <c r="K1192" s="93"/>
      <c r="L1192" s="94"/>
      <c r="M1192" s="95"/>
      <c r="N1192" s="95"/>
      <c r="O1192" s="95"/>
      <c r="P1192" s="95"/>
      <c r="Q1192" s="95"/>
      <c r="R1192" s="95"/>
      <c r="S1192" s="95"/>
      <c r="T1192" s="95"/>
      <c r="U1192" s="95"/>
      <c r="V1192" s="95"/>
      <c r="W1192" s="95"/>
      <c r="X1192" s="95"/>
      <c r="Y1192" s="95"/>
      <c r="Z1192" s="95"/>
    </row>
    <row r="1193" ht="15.75" hidden="1" customHeight="1">
      <c r="A1193" s="90"/>
      <c r="B1193" s="102"/>
      <c r="C1193" s="90"/>
      <c r="D1193" s="91"/>
      <c r="E1193" s="92" t="str">
        <f t="shared" si="2"/>
        <v/>
      </c>
      <c r="F1193" s="93"/>
      <c r="G1193" s="93"/>
      <c r="H1193" s="91">
        <f t="shared" ref="H1193:I1193" si="1125">+N($E1193)*N(F1193)</f>
        <v>0</v>
      </c>
      <c r="I1193" s="91">
        <f t="shared" si="1125"/>
        <v>0</v>
      </c>
      <c r="J1193" s="91">
        <f t="shared" si="4"/>
        <v>0</v>
      </c>
      <c r="K1193" s="93"/>
      <c r="L1193" s="94"/>
      <c r="M1193" s="95"/>
      <c r="N1193" s="95"/>
      <c r="O1193" s="95"/>
      <c r="P1193" s="95"/>
      <c r="Q1193" s="95"/>
      <c r="R1193" s="95"/>
      <c r="S1193" s="95"/>
      <c r="T1193" s="95"/>
      <c r="U1193" s="95"/>
      <c r="V1193" s="95"/>
      <c r="W1193" s="95"/>
      <c r="X1193" s="95"/>
      <c r="Y1193" s="95"/>
      <c r="Z1193" s="95"/>
    </row>
    <row r="1194" ht="15.75" customHeight="1">
      <c r="A1194" s="110">
        <f>A1189+0.001</f>
        <v>8.105</v>
      </c>
      <c r="B1194" s="102" t="s">
        <v>900</v>
      </c>
      <c r="C1194" s="90" t="s">
        <v>720</v>
      </c>
      <c r="D1194" s="91">
        <v>10.0</v>
      </c>
      <c r="E1194" s="92">
        <f t="shared" si="2"/>
        <v>10</v>
      </c>
      <c r="F1194" s="105">
        <v>1750.0</v>
      </c>
      <c r="G1194" s="105">
        <v>225.0</v>
      </c>
      <c r="H1194" s="91">
        <f t="shared" ref="H1194:I1194" si="1126">+N($E1194)*N(F1194)</f>
        <v>17500</v>
      </c>
      <c r="I1194" s="91">
        <f t="shared" si="1126"/>
        <v>2250</v>
      </c>
      <c r="J1194" s="91">
        <f t="shared" si="4"/>
        <v>19750</v>
      </c>
      <c r="K1194" s="93"/>
      <c r="L1194" s="106"/>
      <c r="M1194" s="95"/>
      <c r="N1194" s="95"/>
      <c r="O1194" s="95"/>
      <c r="P1194" s="95"/>
      <c r="Q1194" s="95"/>
      <c r="R1194" s="95"/>
      <c r="S1194" s="95"/>
      <c r="T1194" s="95"/>
      <c r="U1194" s="95"/>
      <c r="V1194" s="95"/>
      <c r="W1194" s="95"/>
      <c r="X1194" s="95"/>
      <c r="Y1194" s="95"/>
      <c r="Z1194" s="95"/>
    </row>
    <row r="1195" ht="15.75" customHeight="1">
      <c r="A1195" s="110">
        <f>A1194+0.001</f>
        <v>8.106</v>
      </c>
      <c r="B1195" s="102" t="s">
        <v>901</v>
      </c>
      <c r="C1195" s="90" t="s">
        <v>556</v>
      </c>
      <c r="D1195" s="91">
        <v>4.0</v>
      </c>
      <c r="E1195" s="92">
        <f t="shared" si="2"/>
        <v>4</v>
      </c>
      <c r="F1195" s="105">
        <v>458.0</v>
      </c>
      <c r="G1195" s="105">
        <v>98.0</v>
      </c>
      <c r="H1195" s="91">
        <f t="shared" ref="H1195:I1195" si="1127">+N($E1195)*N(F1195)</f>
        <v>1832</v>
      </c>
      <c r="I1195" s="91">
        <f t="shared" si="1127"/>
        <v>392</v>
      </c>
      <c r="J1195" s="91">
        <f t="shared" si="4"/>
        <v>2224</v>
      </c>
      <c r="K1195" s="93"/>
      <c r="L1195" s="106"/>
      <c r="M1195" s="95"/>
      <c r="N1195" s="95"/>
      <c r="O1195" s="95"/>
      <c r="P1195" s="95"/>
      <c r="Q1195" s="95"/>
      <c r="R1195" s="95"/>
      <c r="S1195" s="95"/>
      <c r="T1195" s="95"/>
      <c r="U1195" s="95"/>
      <c r="V1195" s="95"/>
      <c r="W1195" s="95"/>
      <c r="X1195" s="95"/>
      <c r="Y1195" s="95"/>
      <c r="Z1195" s="95"/>
    </row>
    <row r="1196" ht="15.75" hidden="1" customHeight="1">
      <c r="A1196" s="90"/>
      <c r="B1196" s="102"/>
      <c r="C1196" s="90"/>
      <c r="D1196" s="91"/>
      <c r="E1196" s="92" t="str">
        <f t="shared" si="2"/>
        <v/>
      </c>
      <c r="F1196" s="93"/>
      <c r="G1196" s="93"/>
      <c r="H1196" s="91">
        <f t="shared" ref="H1196:I1196" si="1128">+N($E1196)*N(F1196)</f>
        <v>0</v>
      </c>
      <c r="I1196" s="91">
        <f t="shared" si="1128"/>
        <v>0</v>
      </c>
      <c r="J1196" s="91">
        <f t="shared" si="4"/>
        <v>0</v>
      </c>
      <c r="K1196" s="93"/>
      <c r="L1196" s="94"/>
      <c r="M1196" s="95"/>
      <c r="N1196" s="95"/>
      <c r="O1196" s="95"/>
      <c r="P1196" s="95"/>
      <c r="Q1196" s="95"/>
      <c r="R1196" s="95"/>
      <c r="S1196" s="95"/>
      <c r="T1196" s="95"/>
      <c r="U1196" s="95"/>
      <c r="V1196" s="95"/>
      <c r="W1196" s="95"/>
      <c r="X1196" s="95"/>
      <c r="Y1196" s="95"/>
      <c r="Z1196" s="95"/>
    </row>
    <row r="1197" ht="15.75" customHeight="1">
      <c r="A1197" s="110">
        <f>A1195+0.001</f>
        <v>8.107</v>
      </c>
      <c r="B1197" s="102" t="s">
        <v>902</v>
      </c>
      <c r="C1197" s="90" t="s">
        <v>720</v>
      </c>
      <c r="D1197" s="91">
        <v>10.0</v>
      </c>
      <c r="E1197" s="92">
        <f t="shared" si="2"/>
        <v>10</v>
      </c>
      <c r="F1197" s="105">
        <v>1275.0</v>
      </c>
      <c r="G1197" s="105">
        <v>147.0</v>
      </c>
      <c r="H1197" s="91">
        <f t="shared" ref="H1197:I1197" si="1129">+N($E1197)*N(F1197)</f>
        <v>12750</v>
      </c>
      <c r="I1197" s="91">
        <f t="shared" si="1129"/>
        <v>1470</v>
      </c>
      <c r="J1197" s="91">
        <f t="shared" si="4"/>
        <v>14220</v>
      </c>
      <c r="K1197" s="93"/>
      <c r="L1197" s="106"/>
      <c r="M1197" s="95"/>
      <c r="N1197" s="95"/>
      <c r="O1197" s="95"/>
      <c r="P1197" s="95"/>
      <c r="Q1197" s="95"/>
      <c r="R1197" s="95"/>
      <c r="S1197" s="95"/>
      <c r="T1197" s="95"/>
      <c r="U1197" s="95"/>
      <c r="V1197" s="95"/>
      <c r="W1197" s="95"/>
      <c r="X1197" s="95"/>
      <c r="Y1197" s="95"/>
      <c r="Z1197" s="95"/>
    </row>
    <row r="1198" ht="15.75" customHeight="1">
      <c r="A1198" s="110">
        <f>A1197+0.001</f>
        <v>8.108</v>
      </c>
      <c r="B1198" s="102" t="s">
        <v>884</v>
      </c>
      <c r="C1198" s="90" t="s">
        <v>556</v>
      </c>
      <c r="D1198" s="91">
        <v>4.0</v>
      </c>
      <c r="E1198" s="92">
        <f t="shared" si="2"/>
        <v>4</v>
      </c>
      <c r="F1198" s="105">
        <v>370.0</v>
      </c>
      <c r="G1198" s="105">
        <v>81.0</v>
      </c>
      <c r="H1198" s="91">
        <f t="shared" ref="H1198:I1198" si="1130">+N($E1198)*N(F1198)</f>
        <v>1480</v>
      </c>
      <c r="I1198" s="91">
        <f t="shared" si="1130"/>
        <v>324</v>
      </c>
      <c r="J1198" s="91">
        <f t="shared" si="4"/>
        <v>1804</v>
      </c>
      <c r="K1198" s="93"/>
      <c r="L1198" s="106"/>
      <c r="M1198" s="95"/>
      <c r="N1198" s="95"/>
      <c r="O1198" s="95"/>
      <c r="P1198" s="95"/>
      <c r="Q1198" s="95"/>
      <c r="R1198" s="95"/>
      <c r="S1198" s="95"/>
      <c r="T1198" s="95"/>
      <c r="U1198" s="95"/>
      <c r="V1198" s="95"/>
      <c r="W1198" s="95"/>
      <c r="X1198" s="95"/>
      <c r="Y1198" s="95"/>
      <c r="Z1198" s="95"/>
    </row>
    <row r="1199" ht="15.75" hidden="1" customHeight="1">
      <c r="A1199" s="90"/>
      <c r="B1199" s="102"/>
      <c r="C1199" s="90"/>
      <c r="D1199" s="91"/>
      <c r="E1199" s="92" t="str">
        <f t="shared" si="2"/>
        <v/>
      </c>
      <c r="F1199" s="93"/>
      <c r="G1199" s="93"/>
      <c r="H1199" s="91">
        <f t="shared" ref="H1199:I1199" si="1131">+N($E1199)*N(F1199)</f>
        <v>0</v>
      </c>
      <c r="I1199" s="91">
        <f t="shared" si="1131"/>
        <v>0</v>
      </c>
      <c r="J1199" s="91">
        <f t="shared" si="4"/>
        <v>0</v>
      </c>
      <c r="K1199" s="93"/>
      <c r="L1199" s="94"/>
      <c r="M1199" s="95"/>
      <c r="N1199" s="95"/>
      <c r="O1199" s="95"/>
      <c r="P1199" s="95"/>
      <c r="Q1199" s="95"/>
      <c r="R1199" s="95"/>
      <c r="S1199" s="95"/>
      <c r="T1199" s="95"/>
      <c r="U1199" s="95"/>
      <c r="V1199" s="95"/>
      <c r="W1199" s="95"/>
      <c r="X1199" s="95"/>
      <c r="Y1199" s="95"/>
      <c r="Z1199" s="95"/>
    </row>
    <row r="1200" ht="15.75" hidden="1" customHeight="1">
      <c r="A1200" s="110">
        <f>A1198+0.001</f>
        <v>8.109</v>
      </c>
      <c r="B1200" s="102" t="s">
        <v>885</v>
      </c>
      <c r="C1200" s="90" t="s">
        <v>720</v>
      </c>
      <c r="D1200" s="91" t="s">
        <v>506</v>
      </c>
      <c r="E1200" s="92" t="str">
        <f t="shared" si="2"/>
        <v>RO</v>
      </c>
      <c r="F1200" s="105">
        <v>740.0</v>
      </c>
      <c r="G1200" s="105">
        <v>90.0</v>
      </c>
      <c r="H1200" s="91">
        <f t="shared" ref="H1200:I1200" si="1132">+N($E1200)*N(F1200)</f>
        <v>0</v>
      </c>
      <c r="I1200" s="91">
        <f t="shared" si="1132"/>
        <v>0</v>
      </c>
      <c r="J1200" s="91">
        <f t="shared" si="4"/>
        <v>0</v>
      </c>
      <c r="K1200" s="93"/>
      <c r="L1200" s="94"/>
      <c r="M1200" s="95"/>
      <c r="N1200" s="95"/>
      <c r="O1200" s="95"/>
      <c r="P1200" s="95"/>
      <c r="Q1200" s="95"/>
      <c r="R1200" s="95"/>
      <c r="S1200" s="95"/>
      <c r="T1200" s="95"/>
      <c r="U1200" s="95"/>
      <c r="V1200" s="95"/>
      <c r="W1200" s="95"/>
      <c r="X1200" s="95"/>
      <c r="Y1200" s="95"/>
      <c r="Z1200" s="95"/>
    </row>
    <row r="1201" ht="15.75" hidden="1" customHeight="1">
      <c r="A1201" s="110">
        <f>A1200+0.001</f>
        <v>8.11</v>
      </c>
      <c r="B1201" s="102" t="s">
        <v>886</v>
      </c>
      <c r="C1201" s="90" t="s">
        <v>556</v>
      </c>
      <c r="D1201" s="91" t="s">
        <v>506</v>
      </c>
      <c r="E1201" s="92" t="str">
        <f t="shared" si="2"/>
        <v>RO</v>
      </c>
      <c r="F1201" s="93"/>
      <c r="G1201" s="93"/>
      <c r="H1201" s="91">
        <f t="shared" ref="H1201:I1201" si="1133">+N($E1201)*N(F1201)</f>
        <v>0</v>
      </c>
      <c r="I1201" s="91">
        <f t="shared" si="1133"/>
        <v>0</v>
      </c>
      <c r="J1201" s="91">
        <f t="shared" si="4"/>
        <v>0</v>
      </c>
      <c r="K1201" s="93"/>
      <c r="L1201" s="94"/>
      <c r="M1201" s="95"/>
      <c r="N1201" s="95"/>
      <c r="O1201" s="95"/>
      <c r="P1201" s="95"/>
      <c r="Q1201" s="95"/>
      <c r="R1201" s="95"/>
      <c r="S1201" s="95"/>
      <c r="T1201" s="95"/>
      <c r="U1201" s="95"/>
      <c r="V1201" s="95"/>
      <c r="W1201" s="95"/>
      <c r="X1201" s="95"/>
      <c r="Y1201" s="95"/>
      <c r="Z1201" s="95"/>
    </row>
    <row r="1202" ht="15.75" hidden="1" customHeight="1">
      <c r="A1202" s="90"/>
      <c r="B1202" s="102"/>
      <c r="C1202" s="90"/>
      <c r="D1202" s="91"/>
      <c r="E1202" s="92" t="str">
        <f t="shared" si="2"/>
        <v/>
      </c>
      <c r="F1202" s="93"/>
      <c r="G1202" s="93"/>
      <c r="H1202" s="91">
        <f t="shared" ref="H1202:I1202" si="1134">+N($E1202)*N(F1202)</f>
        <v>0</v>
      </c>
      <c r="I1202" s="91">
        <f t="shared" si="1134"/>
        <v>0</v>
      </c>
      <c r="J1202" s="91">
        <f t="shared" si="4"/>
        <v>0</v>
      </c>
      <c r="K1202" s="93"/>
      <c r="L1202" s="94"/>
      <c r="M1202" s="95"/>
      <c r="N1202" s="95"/>
      <c r="O1202" s="95"/>
      <c r="P1202" s="95"/>
      <c r="Q1202" s="95"/>
      <c r="R1202" s="95"/>
      <c r="S1202" s="95"/>
      <c r="T1202" s="95"/>
      <c r="U1202" s="95"/>
      <c r="V1202" s="95"/>
      <c r="W1202" s="95"/>
      <c r="X1202" s="95"/>
      <c r="Y1202" s="95"/>
      <c r="Z1202" s="95"/>
    </row>
    <row r="1203" ht="15.75" customHeight="1">
      <c r="A1203" s="110">
        <f>A1201+0.001</f>
        <v>8.111</v>
      </c>
      <c r="B1203" s="102" t="s">
        <v>903</v>
      </c>
      <c r="C1203" s="90" t="s">
        <v>720</v>
      </c>
      <c r="D1203" s="91">
        <v>6.0</v>
      </c>
      <c r="E1203" s="92">
        <f t="shared" si="2"/>
        <v>6</v>
      </c>
      <c r="F1203" s="105">
        <v>1438.0</v>
      </c>
      <c r="G1203" s="105">
        <v>230.0</v>
      </c>
      <c r="H1203" s="91">
        <f t="shared" ref="H1203:I1203" si="1135">+N($E1203)*N(F1203)</f>
        <v>8628</v>
      </c>
      <c r="I1203" s="91">
        <f t="shared" si="1135"/>
        <v>1380</v>
      </c>
      <c r="J1203" s="91">
        <f t="shared" si="4"/>
        <v>10008</v>
      </c>
      <c r="K1203" s="93"/>
      <c r="L1203" s="106"/>
      <c r="M1203" s="95"/>
      <c r="N1203" s="95"/>
      <c r="O1203" s="95"/>
      <c r="P1203" s="95"/>
      <c r="Q1203" s="95"/>
      <c r="R1203" s="95"/>
      <c r="S1203" s="95"/>
      <c r="T1203" s="95"/>
      <c r="U1203" s="95"/>
      <c r="V1203" s="95"/>
      <c r="W1203" s="95"/>
      <c r="X1203" s="95"/>
      <c r="Y1203" s="95"/>
      <c r="Z1203" s="95"/>
    </row>
    <row r="1204" ht="15.75" hidden="1" customHeight="1">
      <c r="A1204" s="90"/>
      <c r="B1204" s="88"/>
      <c r="C1204" s="90"/>
      <c r="D1204" s="91"/>
      <c r="E1204" s="92" t="str">
        <f t="shared" si="2"/>
        <v/>
      </c>
      <c r="F1204" s="93"/>
      <c r="G1204" s="93"/>
      <c r="H1204" s="91">
        <f t="shared" ref="H1204:I1204" si="1136">+N($E1204)*N(F1204)</f>
        <v>0</v>
      </c>
      <c r="I1204" s="91">
        <f t="shared" si="1136"/>
        <v>0</v>
      </c>
      <c r="J1204" s="91">
        <f t="shared" si="4"/>
        <v>0</v>
      </c>
      <c r="K1204" s="93"/>
      <c r="L1204" s="94"/>
      <c r="M1204" s="95"/>
      <c r="N1204" s="95"/>
      <c r="O1204" s="95"/>
      <c r="P1204" s="95"/>
      <c r="Q1204" s="95"/>
      <c r="R1204" s="95"/>
      <c r="S1204" s="95"/>
      <c r="T1204" s="95"/>
      <c r="U1204" s="95"/>
      <c r="V1204" s="95"/>
      <c r="W1204" s="95"/>
      <c r="X1204" s="95"/>
      <c r="Y1204" s="95"/>
      <c r="Z1204" s="95"/>
    </row>
    <row r="1205" ht="15.75" hidden="1" customHeight="1">
      <c r="A1205" s="110">
        <f>A1203+0.001</f>
        <v>8.112</v>
      </c>
      <c r="B1205" s="102" t="s">
        <v>888</v>
      </c>
      <c r="C1205" s="90" t="s">
        <v>720</v>
      </c>
      <c r="D1205" s="91" t="s">
        <v>506</v>
      </c>
      <c r="E1205" s="92" t="str">
        <f t="shared" si="2"/>
        <v>RO</v>
      </c>
      <c r="F1205" s="93"/>
      <c r="G1205" s="93"/>
      <c r="H1205" s="91">
        <f t="shared" ref="H1205:I1205" si="1137">+N($E1205)*N(F1205)</f>
        <v>0</v>
      </c>
      <c r="I1205" s="91">
        <f t="shared" si="1137"/>
        <v>0</v>
      </c>
      <c r="J1205" s="91">
        <f t="shared" si="4"/>
        <v>0</v>
      </c>
      <c r="K1205" s="93"/>
      <c r="L1205" s="94"/>
      <c r="M1205" s="95"/>
      <c r="N1205" s="95"/>
      <c r="O1205" s="95"/>
      <c r="P1205" s="95"/>
      <c r="Q1205" s="95"/>
      <c r="R1205" s="95"/>
      <c r="S1205" s="95"/>
      <c r="T1205" s="95"/>
      <c r="U1205" s="95"/>
      <c r="V1205" s="95"/>
      <c r="W1205" s="95"/>
      <c r="X1205" s="95"/>
      <c r="Y1205" s="95"/>
      <c r="Z1205" s="95"/>
    </row>
    <row r="1206" ht="15.75" hidden="1" customHeight="1">
      <c r="A1206" s="90"/>
      <c r="B1206" s="102"/>
      <c r="C1206" s="90"/>
      <c r="D1206" s="91"/>
      <c r="E1206" s="92" t="str">
        <f t="shared" si="2"/>
        <v/>
      </c>
      <c r="F1206" s="93"/>
      <c r="G1206" s="93"/>
      <c r="H1206" s="91">
        <f t="shared" ref="H1206:I1206" si="1138">+N($E1206)*N(F1206)</f>
        <v>0</v>
      </c>
      <c r="I1206" s="91">
        <f t="shared" si="1138"/>
        <v>0</v>
      </c>
      <c r="J1206" s="91">
        <f t="shared" si="4"/>
        <v>0</v>
      </c>
      <c r="K1206" s="93"/>
      <c r="L1206" s="94"/>
      <c r="M1206" s="95"/>
      <c r="N1206" s="95"/>
      <c r="O1206" s="95"/>
      <c r="P1206" s="95"/>
      <c r="Q1206" s="95"/>
      <c r="R1206" s="95"/>
      <c r="S1206" s="95"/>
      <c r="T1206" s="95"/>
      <c r="U1206" s="95"/>
      <c r="V1206" s="95"/>
      <c r="W1206" s="95"/>
      <c r="X1206" s="95"/>
      <c r="Y1206" s="95"/>
      <c r="Z1206" s="95"/>
    </row>
    <row r="1207" ht="15.75" hidden="1" customHeight="1">
      <c r="A1207" s="103"/>
      <c r="B1207" s="88"/>
      <c r="C1207" s="103"/>
      <c r="D1207" s="92"/>
      <c r="E1207" s="92" t="str">
        <f t="shared" si="2"/>
        <v/>
      </c>
      <c r="F1207" s="93"/>
      <c r="G1207" s="93"/>
      <c r="H1207" s="92">
        <f t="shared" ref="H1207:I1207" si="1139">+N($E1207)*N(F1207)</f>
        <v>0</v>
      </c>
      <c r="I1207" s="92">
        <f t="shared" si="1139"/>
        <v>0</v>
      </c>
      <c r="J1207" s="92">
        <f t="shared" si="4"/>
        <v>0</v>
      </c>
      <c r="K1207" s="93"/>
      <c r="L1207" s="94"/>
      <c r="M1207" s="95"/>
      <c r="N1207" s="95"/>
      <c r="O1207" s="95"/>
      <c r="P1207" s="95"/>
      <c r="Q1207" s="95"/>
      <c r="R1207" s="95"/>
      <c r="S1207" s="95"/>
      <c r="T1207" s="95"/>
      <c r="U1207" s="95"/>
      <c r="V1207" s="95"/>
      <c r="W1207" s="95"/>
      <c r="X1207" s="95"/>
      <c r="Y1207" s="95"/>
      <c r="Z1207" s="95"/>
    </row>
    <row r="1208" ht="15.75" hidden="1" customHeight="1">
      <c r="A1208" s="90"/>
      <c r="B1208" s="102"/>
      <c r="C1208" s="90"/>
      <c r="D1208" s="91"/>
      <c r="E1208" s="92" t="str">
        <f t="shared" si="2"/>
        <v/>
      </c>
      <c r="F1208" s="93"/>
      <c r="G1208" s="93"/>
      <c r="H1208" s="91">
        <f t="shared" ref="H1208:I1208" si="1140">+N($E1208)*N(F1208)</f>
        <v>0</v>
      </c>
      <c r="I1208" s="91">
        <f t="shared" si="1140"/>
        <v>0</v>
      </c>
      <c r="J1208" s="91">
        <f t="shared" si="4"/>
        <v>0</v>
      </c>
      <c r="K1208" s="93"/>
      <c r="L1208" s="94"/>
      <c r="M1208" s="95"/>
      <c r="N1208" s="95"/>
      <c r="O1208" s="95"/>
      <c r="P1208" s="95"/>
      <c r="Q1208" s="95"/>
      <c r="R1208" s="95"/>
      <c r="S1208" s="95"/>
      <c r="T1208" s="95"/>
      <c r="U1208" s="95"/>
      <c r="V1208" s="95"/>
      <c r="W1208" s="95"/>
      <c r="X1208" s="95"/>
      <c r="Y1208" s="95"/>
      <c r="Z1208" s="95"/>
    </row>
    <row r="1209" ht="15.75" hidden="1" customHeight="1">
      <c r="A1209" s="90" t="str">
        <f>ROMAN(9)</f>
        <v>IX</v>
      </c>
      <c r="B1209" s="88" t="s">
        <v>904</v>
      </c>
      <c r="C1209" s="90"/>
      <c r="D1209" s="91"/>
      <c r="E1209" s="92" t="str">
        <f t="shared" si="2"/>
        <v/>
      </c>
      <c r="F1209" s="93"/>
      <c r="G1209" s="93"/>
      <c r="H1209" s="91">
        <f t="shared" ref="H1209:I1209" si="1141">+N($E1209)*N(F1209)</f>
        <v>0</v>
      </c>
      <c r="I1209" s="91">
        <f t="shared" si="1141"/>
        <v>0</v>
      </c>
      <c r="J1209" s="91">
        <f t="shared" si="4"/>
        <v>0</v>
      </c>
      <c r="K1209" s="93"/>
      <c r="L1209" s="94"/>
      <c r="M1209" s="95"/>
      <c r="N1209" s="95"/>
      <c r="O1209" s="95"/>
      <c r="P1209" s="95"/>
      <c r="Q1209" s="95"/>
      <c r="R1209" s="95"/>
      <c r="S1209" s="95"/>
      <c r="T1209" s="95"/>
      <c r="U1209" s="95"/>
      <c r="V1209" s="95"/>
      <c r="W1209" s="95"/>
      <c r="X1209" s="95"/>
      <c r="Y1209" s="95"/>
      <c r="Z1209" s="95"/>
    </row>
    <row r="1210" ht="15.75" hidden="1" customHeight="1">
      <c r="A1210" s="90"/>
      <c r="B1210" s="102"/>
      <c r="C1210" s="90"/>
      <c r="D1210" s="91"/>
      <c r="E1210" s="92" t="str">
        <f t="shared" si="2"/>
        <v/>
      </c>
      <c r="F1210" s="93"/>
      <c r="G1210" s="93"/>
      <c r="H1210" s="91">
        <f t="shared" ref="H1210:I1210" si="1142">+N($E1210)*N(F1210)</f>
        <v>0</v>
      </c>
      <c r="I1210" s="91">
        <f t="shared" si="1142"/>
        <v>0</v>
      </c>
      <c r="J1210" s="91">
        <f t="shared" si="4"/>
        <v>0</v>
      </c>
      <c r="K1210" s="93"/>
      <c r="L1210" s="94"/>
      <c r="M1210" s="95"/>
      <c r="N1210" s="95"/>
      <c r="O1210" s="95"/>
      <c r="P1210" s="95"/>
      <c r="Q1210" s="95"/>
      <c r="R1210" s="95"/>
      <c r="S1210" s="95"/>
      <c r="T1210" s="95"/>
      <c r="U1210" s="95"/>
      <c r="V1210" s="95"/>
      <c r="W1210" s="95"/>
      <c r="X1210" s="95"/>
      <c r="Y1210" s="95"/>
      <c r="Z1210" s="95"/>
    </row>
    <row r="1211" ht="15.75" hidden="1" customHeight="1">
      <c r="A1211" s="90" t="s">
        <v>103</v>
      </c>
      <c r="B1211" s="102" t="s">
        <v>905</v>
      </c>
      <c r="C1211" s="90"/>
      <c r="D1211" s="91"/>
      <c r="E1211" s="92" t="str">
        <f t="shared" si="2"/>
        <v/>
      </c>
      <c r="F1211" s="93"/>
      <c r="G1211" s="93"/>
      <c r="H1211" s="91">
        <f t="shared" ref="H1211:I1211" si="1143">+N($E1211)*N(F1211)</f>
        <v>0</v>
      </c>
      <c r="I1211" s="91">
        <f t="shared" si="1143"/>
        <v>0</v>
      </c>
      <c r="J1211" s="91">
        <f t="shared" si="4"/>
        <v>0</v>
      </c>
      <c r="K1211" s="93"/>
      <c r="L1211" s="94"/>
      <c r="M1211" s="95"/>
      <c r="N1211" s="95"/>
      <c r="O1211" s="95"/>
      <c r="P1211" s="95"/>
      <c r="Q1211" s="95"/>
      <c r="R1211" s="95"/>
      <c r="S1211" s="95"/>
      <c r="T1211" s="95"/>
      <c r="U1211" s="95"/>
      <c r="V1211" s="95"/>
      <c r="W1211" s="95"/>
      <c r="X1211" s="95"/>
      <c r="Y1211" s="95"/>
      <c r="Z1211" s="95"/>
    </row>
    <row r="1212" ht="15.75" hidden="1" customHeight="1">
      <c r="A1212" s="90"/>
      <c r="B1212" s="102" t="s">
        <v>906</v>
      </c>
      <c r="C1212" s="90"/>
      <c r="D1212" s="91"/>
      <c r="E1212" s="92" t="str">
        <f t="shared" si="2"/>
        <v/>
      </c>
      <c r="F1212" s="93"/>
      <c r="G1212" s="93"/>
      <c r="H1212" s="91">
        <f t="shared" ref="H1212:I1212" si="1144">+N($E1212)*N(F1212)</f>
        <v>0</v>
      </c>
      <c r="I1212" s="91">
        <f t="shared" si="1144"/>
        <v>0</v>
      </c>
      <c r="J1212" s="91">
        <f t="shared" si="4"/>
        <v>0</v>
      </c>
      <c r="K1212" s="93"/>
      <c r="L1212" s="94"/>
      <c r="M1212" s="95"/>
      <c r="N1212" s="95"/>
      <c r="O1212" s="95"/>
      <c r="P1212" s="95"/>
      <c r="Q1212" s="95"/>
      <c r="R1212" s="95"/>
      <c r="S1212" s="95"/>
      <c r="T1212" s="95"/>
      <c r="U1212" s="95"/>
      <c r="V1212" s="95"/>
      <c r="W1212" s="95"/>
      <c r="X1212" s="95"/>
      <c r="Y1212" s="95"/>
      <c r="Z1212" s="95"/>
    </row>
    <row r="1213" ht="15.75" hidden="1" customHeight="1">
      <c r="A1213" s="90"/>
      <c r="B1213" s="102" t="s">
        <v>907</v>
      </c>
      <c r="C1213" s="90"/>
      <c r="D1213" s="91"/>
      <c r="E1213" s="92" t="str">
        <f t="shared" si="2"/>
        <v/>
      </c>
      <c r="F1213" s="93"/>
      <c r="G1213" s="93"/>
      <c r="H1213" s="91">
        <f t="shared" ref="H1213:I1213" si="1145">+N($E1213)*N(F1213)</f>
        <v>0</v>
      </c>
      <c r="I1213" s="91">
        <f t="shared" si="1145"/>
        <v>0</v>
      </c>
      <c r="J1213" s="91">
        <f t="shared" si="4"/>
        <v>0</v>
      </c>
      <c r="K1213" s="93"/>
      <c r="L1213" s="94"/>
      <c r="M1213" s="95"/>
      <c r="N1213" s="95"/>
      <c r="O1213" s="95"/>
      <c r="P1213" s="95"/>
      <c r="Q1213" s="95"/>
      <c r="R1213" s="95"/>
      <c r="S1213" s="95"/>
      <c r="T1213" s="95"/>
      <c r="U1213" s="95"/>
      <c r="V1213" s="95"/>
      <c r="W1213" s="95"/>
      <c r="X1213" s="95"/>
      <c r="Y1213" s="95"/>
      <c r="Z1213" s="95"/>
    </row>
    <row r="1214" ht="15.75" hidden="1" customHeight="1">
      <c r="A1214" s="90"/>
      <c r="B1214" s="102" t="s">
        <v>908</v>
      </c>
      <c r="C1214" s="90"/>
      <c r="D1214" s="91"/>
      <c r="E1214" s="92" t="str">
        <f t="shared" si="2"/>
        <v/>
      </c>
      <c r="F1214" s="93"/>
      <c r="G1214" s="93"/>
      <c r="H1214" s="91">
        <f t="shared" ref="H1214:I1214" si="1146">+N($E1214)*N(F1214)</f>
        <v>0</v>
      </c>
      <c r="I1214" s="91">
        <f t="shared" si="1146"/>
        <v>0</v>
      </c>
      <c r="J1214" s="91">
        <f t="shared" si="4"/>
        <v>0</v>
      </c>
      <c r="K1214" s="93"/>
      <c r="L1214" s="94"/>
      <c r="M1214" s="95"/>
      <c r="N1214" s="95"/>
      <c r="O1214" s="95"/>
      <c r="P1214" s="95"/>
      <c r="Q1214" s="95"/>
      <c r="R1214" s="95"/>
      <c r="S1214" s="95"/>
      <c r="T1214" s="95"/>
      <c r="U1214" s="95"/>
      <c r="V1214" s="95"/>
      <c r="W1214" s="95"/>
      <c r="X1214" s="95"/>
      <c r="Y1214" s="95"/>
      <c r="Z1214" s="95"/>
    </row>
    <row r="1215" ht="15.75" hidden="1" customHeight="1">
      <c r="A1215" s="90">
        <v>9.1</v>
      </c>
      <c r="B1215" s="102" t="s">
        <v>909</v>
      </c>
      <c r="C1215" s="90" t="s">
        <v>556</v>
      </c>
      <c r="D1215" s="91" t="s">
        <v>506</v>
      </c>
      <c r="E1215" s="92" t="str">
        <f t="shared" si="2"/>
        <v>RO</v>
      </c>
      <c r="F1215" s="93"/>
      <c r="G1215" s="93"/>
      <c r="H1215" s="91">
        <f t="shared" ref="H1215:I1215" si="1147">+N($E1215)*N(F1215)</f>
        <v>0</v>
      </c>
      <c r="I1215" s="91">
        <f t="shared" si="1147"/>
        <v>0</v>
      </c>
      <c r="J1215" s="91">
        <f t="shared" si="4"/>
        <v>0</v>
      </c>
      <c r="K1215" s="93"/>
      <c r="L1215" s="94"/>
      <c r="M1215" s="95"/>
      <c r="N1215" s="95"/>
      <c r="O1215" s="95"/>
      <c r="P1215" s="95"/>
      <c r="Q1215" s="95"/>
      <c r="R1215" s="95"/>
      <c r="S1215" s="95"/>
      <c r="T1215" s="95"/>
      <c r="U1215" s="95"/>
      <c r="V1215" s="95"/>
      <c r="W1215" s="95"/>
      <c r="X1215" s="95"/>
      <c r="Y1215" s="95"/>
      <c r="Z1215" s="95"/>
    </row>
    <row r="1216" ht="15.75" hidden="1" customHeight="1">
      <c r="A1216" s="90"/>
      <c r="B1216" s="102"/>
      <c r="C1216" s="90"/>
      <c r="D1216" s="91"/>
      <c r="E1216" s="92" t="str">
        <f t="shared" si="2"/>
        <v/>
      </c>
      <c r="F1216" s="93"/>
      <c r="G1216" s="93"/>
      <c r="H1216" s="91">
        <f t="shared" ref="H1216:I1216" si="1148">+N($E1216)*N(F1216)</f>
        <v>0</v>
      </c>
      <c r="I1216" s="91">
        <f t="shared" si="1148"/>
        <v>0</v>
      </c>
      <c r="J1216" s="91">
        <f t="shared" si="4"/>
        <v>0</v>
      </c>
      <c r="K1216" s="93"/>
      <c r="L1216" s="94"/>
      <c r="M1216" s="95"/>
      <c r="N1216" s="95"/>
      <c r="O1216" s="95"/>
      <c r="P1216" s="95"/>
      <c r="Q1216" s="95"/>
      <c r="R1216" s="95"/>
      <c r="S1216" s="95"/>
      <c r="T1216" s="95"/>
      <c r="U1216" s="95"/>
      <c r="V1216" s="95"/>
      <c r="W1216" s="95"/>
      <c r="X1216" s="95"/>
      <c r="Y1216" s="95"/>
      <c r="Z1216" s="95"/>
    </row>
    <row r="1217" ht="15.75" customHeight="1">
      <c r="A1217" s="90">
        <f>A1215+0.1</f>
        <v>9.2</v>
      </c>
      <c r="B1217" s="102" t="s">
        <v>910</v>
      </c>
      <c r="C1217" s="90" t="s">
        <v>556</v>
      </c>
      <c r="D1217" s="91">
        <f>4-2</f>
        <v>2</v>
      </c>
      <c r="E1217" s="92">
        <f t="shared" si="2"/>
        <v>2</v>
      </c>
      <c r="F1217" s="105">
        <v>13176.0</v>
      </c>
      <c r="G1217" s="105">
        <v>2198.0</v>
      </c>
      <c r="H1217" s="91">
        <f t="shared" ref="H1217:I1217" si="1149">+N($E1217)*N(F1217)</f>
        <v>26352</v>
      </c>
      <c r="I1217" s="91">
        <f t="shared" si="1149"/>
        <v>4396</v>
      </c>
      <c r="J1217" s="91">
        <f t="shared" si="4"/>
        <v>30748</v>
      </c>
      <c r="K1217" s="93"/>
      <c r="L1217" s="106"/>
      <c r="M1217" s="95"/>
      <c r="N1217" s="95"/>
      <c r="O1217" s="95"/>
      <c r="P1217" s="95"/>
      <c r="Q1217" s="95"/>
      <c r="R1217" s="95"/>
      <c r="S1217" s="95"/>
      <c r="T1217" s="95"/>
      <c r="U1217" s="95"/>
      <c r="V1217" s="95"/>
      <c r="W1217" s="95"/>
      <c r="X1217" s="95"/>
      <c r="Y1217" s="95"/>
      <c r="Z1217" s="95"/>
    </row>
    <row r="1218" ht="15.75" hidden="1" customHeight="1">
      <c r="A1218" s="90"/>
      <c r="B1218" s="102"/>
      <c r="C1218" s="90"/>
      <c r="D1218" s="91"/>
      <c r="E1218" s="92" t="str">
        <f t="shared" si="2"/>
        <v/>
      </c>
      <c r="F1218" s="93"/>
      <c r="G1218" s="93"/>
      <c r="H1218" s="91">
        <f t="shared" ref="H1218:I1218" si="1150">+N($E1218)*N(F1218)</f>
        <v>0</v>
      </c>
      <c r="I1218" s="91">
        <f t="shared" si="1150"/>
        <v>0</v>
      </c>
      <c r="J1218" s="91">
        <f t="shared" si="4"/>
        <v>0</v>
      </c>
      <c r="K1218" s="93"/>
      <c r="L1218" s="94"/>
      <c r="M1218" s="95"/>
      <c r="N1218" s="95"/>
      <c r="O1218" s="95"/>
      <c r="P1218" s="95"/>
      <c r="Q1218" s="95"/>
      <c r="R1218" s="95"/>
      <c r="S1218" s="95"/>
      <c r="T1218" s="95"/>
      <c r="U1218" s="95"/>
      <c r="V1218" s="95"/>
      <c r="W1218" s="95"/>
      <c r="X1218" s="95"/>
      <c r="Y1218" s="95"/>
      <c r="Z1218" s="95"/>
    </row>
    <row r="1219" ht="15.75" hidden="1" customHeight="1">
      <c r="A1219" s="103" t="s">
        <v>171</v>
      </c>
      <c r="B1219" s="88" t="s">
        <v>911</v>
      </c>
      <c r="C1219" s="90"/>
      <c r="D1219" s="91"/>
      <c r="E1219" s="92" t="str">
        <f t="shared" si="2"/>
        <v/>
      </c>
      <c r="F1219" s="93"/>
      <c r="G1219" s="93"/>
      <c r="H1219" s="91">
        <f t="shared" ref="H1219:I1219" si="1151">+N($E1219)*N(F1219)</f>
        <v>0</v>
      </c>
      <c r="I1219" s="91">
        <f t="shared" si="1151"/>
        <v>0</v>
      </c>
      <c r="J1219" s="91">
        <f t="shared" si="4"/>
        <v>0</v>
      </c>
      <c r="K1219" s="93"/>
      <c r="L1219" s="94"/>
      <c r="M1219" s="95"/>
      <c r="N1219" s="95"/>
      <c r="O1219" s="95"/>
      <c r="P1219" s="95"/>
      <c r="Q1219" s="95"/>
      <c r="R1219" s="95"/>
      <c r="S1219" s="95"/>
      <c r="T1219" s="95"/>
      <c r="U1219" s="95"/>
      <c r="V1219" s="95"/>
      <c r="W1219" s="95"/>
      <c r="X1219" s="95"/>
      <c r="Y1219" s="95"/>
      <c r="Z1219" s="95"/>
    </row>
    <row r="1220" ht="15.75" hidden="1" customHeight="1">
      <c r="A1220" s="90"/>
      <c r="B1220" s="102" t="s">
        <v>912</v>
      </c>
      <c r="C1220" s="90"/>
      <c r="D1220" s="91"/>
      <c r="E1220" s="92" t="str">
        <f t="shared" si="2"/>
        <v/>
      </c>
      <c r="F1220" s="93"/>
      <c r="G1220" s="93"/>
      <c r="H1220" s="91">
        <f t="shared" ref="H1220:I1220" si="1152">+N($E1220)*N(F1220)</f>
        <v>0</v>
      </c>
      <c r="I1220" s="91">
        <f t="shared" si="1152"/>
        <v>0</v>
      </c>
      <c r="J1220" s="91">
        <f t="shared" si="4"/>
        <v>0</v>
      </c>
      <c r="K1220" s="93"/>
      <c r="L1220" s="94"/>
      <c r="M1220" s="95"/>
      <c r="N1220" s="95"/>
      <c r="O1220" s="95"/>
      <c r="P1220" s="95"/>
      <c r="Q1220" s="95"/>
      <c r="R1220" s="95"/>
      <c r="S1220" s="95"/>
      <c r="T1220" s="95"/>
      <c r="U1220" s="95"/>
      <c r="V1220" s="95"/>
      <c r="W1220" s="95"/>
      <c r="X1220" s="95"/>
      <c r="Y1220" s="95"/>
      <c r="Z1220" s="95"/>
    </row>
    <row r="1221" ht="15.75" hidden="1" customHeight="1">
      <c r="A1221" s="90"/>
      <c r="B1221" s="102"/>
      <c r="C1221" s="90"/>
      <c r="D1221" s="91"/>
      <c r="E1221" s="92" t="str">
        <f t="shared" si="2"/>
        <v/>
      </c>
      <c r="F1221" s="93"/>
      <c r="G1221" s="93"/>
      <c r="H1221" s="91">
        <f t="shared" ref="H1221:I1221" si="1153">+N($E1221)*N(F1221)</f>
        <v>0</v>
      </c>
      <c r="I1221" s="91">
        <f t="shared" si="1153"/>
        <v>0</v>
      </c>
      <c r="J1221" s="91">
        <f t="shared" si="4"/>
        <v>0</v>
      </c>
      <c r="K1221" s="93"/>
      <c r="L1221" s="94"/>
      <c r="M1221" s="95"/>
      <c r="N1221" s="95"/>
      <c r="O1221" s="95"/>
      <c r="P1221" s="95"/>
      <c r="Q1221" s="95"/>
      <c r="R1221" s="95"/>
      <c r="S1221" s="95"/>
      <c r="T1221" s="95"/>
      <c r="U1221" s="95"/>
      <c r="V1221" s="95"/>
      <c r="W1221" s="95"/>
      <c r="X1221" s="95"/>
      <c r="Y1221" s="95"/>
      <c r="Z1221" s="95"/>
    </row>
    <row r="1222" ht="15.75" hidden="1" customHeight="1">
      <c r="A1222" s="90">
        <f>A1217+0.1</f>
        <v>9.3</v>
      </c>
      <c r="B1222" s="102" t="s">
        <v>913</v>
      </c>
      <c r="C1222" s="90" t="s">
        <v>720</v>
      </c>
      <c r="D1222" s="91" t="s">
        <v>506</v>
      </c>
      <c r="E1222" s="92" t="str">
        <f t="shared" si="2"/>
        <v>RO</v>
      </c>
      <c r="F1222" s="93"/>
      <c r="G1222" s="93"/>
      <c r="H1222" s="91">
        <f t="shared" ref="H1222:I1222" si="1154">+N($E1222)*N(F1222)</f>
        <v>0</v>
      </c>
      <c r="I1222" s="91">
        <f t="shared" si="1154"/>
        <v>0</v>
      </c>
      <c r="J1222" s="91">
        <f t="shared" si="4"/>
        <v>0</v>
      </c>
      <c r="K1222" s="93"/>
      <c r="L1222" s="94"/>
      <c r="M1222" s="95"/>
      <c r="N1222" s="95"/>
      <c r="O1222" s="95"/>
      <c r="P1222" s="95"/>
      <c r="Q1222" s="95"/>
      <c r="R1222" s="95"/>
      <c r="S1222" s="95"/>
      <c r="T1222" s="95"/>
      <c r="U1222" s="95"/>
      <c r="V1222" s="95"/>
      <c r="W1222" s="95"/>
      <c r="X1222" s="95"/>
      <c r="Y1222" s="95"/>
      <c r="Z1222" s="95"/>
    </row>
    <row r="1223" ht="15.75" hidden="1" customHeight="1">
      <c r="A1223" s="90"/>
      <c r="B1223" s="102"/>
      <c r="C1223" s="90"/>
      <c r="D1223" s="91"/>
      <c r="E1223" s="92" t="str">
        <f t="shared" si="2"/>
        <v/>
      </c>
      <c r="F1223" s="93"/>
      <c r="G1223" s="93"/>
      <c r="H1223" s="91">
        <f t="shared" ref="H1223:I1223" si="1155">+N($E1223)*N(F1223)</f>
        <v>0</v>
      </c>
      <c r="I1223" s="91">
        <f t="shared" si="1155"/>
        <v>0</v>
      </c>
      <c r="J1223" s="91">
        <f t="shared" si="4"/>
        <v>0</v>
      </c>
      <c r="K1223" s="93"/>
      <c r="L1223" s="94"/>
      <c r="M1223" s="95"/>
      <c r="N1223" s="95"/>
      <c r="O1223" s="95"/>
      <c r="P1223" s="95"/>
      <c r="Q1223" s="95"/>
      <c r="R1223" s="95"/>
      <c r="S1223" s="95"/>
      <c r="T1223" s="95"/>
      <c r="U1223" s="95"/>
      <c r="V1223" s="95"/>
      <c r="W1223" s="95"/>
      <c r="X1223" s="95"/>
      <c r="Y1223" s="95"/>
      <c r="Z1223" s="95"/>
    </row>
    <row r="1224" ht="15.75" customHeight="1">
      <c r="A1224" s="90">
        <f>A1222+0.1</f>
        <v>9.4</v>
      </c>
      <c r="B1224" s="102" t="s">
        <v>914</v>
      </c>
      <c r="C1224" s="90" t="s">
        <v>720</v>
      </c>
      <c r="D1224" s="91">
        <v>150.0</v>
      </c>
      <c r="E1224" s="92">
        <f t="shared" si="2"/>
        <v>150</v>
      </c>
      <c r="F1224" s="105">
        <v>81.0</v>
      </c>
      <c r="G1224" s="105">
        <v>29.0</v>
      </c>
      <c r="H1224" s="91">
        <f t="shared" ref="H1224:I1224" si="1156">+N($E1224)*N(F1224)</f>
        <v>12150</v>
      </c>
      <c r="I1224" s="91">
        <f t="shared" si="1156"/>
        <v>4350</v>
      </c>
      <c r="J1224" s="91">
        <f t="shared" si="4"/>
        <v>16500</v>
      </c>
      <c r="K1224" s="93"/>
      <c r="L1224" s="106"/>
      <c r="M1224" s="95"/>
      <c r="N1224" s="95"/>
      <c r="O1224" s="95"/>
      <c r="P1224" s="95"/>
      <c r="Q1224" s="95"/>
      <c r="R1224" s="95"/>
      <c r="S1224" s="95"/>
      <c r="T1224" s="95"/>
      <c r="U1224" s="95"/>
      <c r="V1224" s="95"/>
      <c r="W1224" s="95"/>
      <c r="X1224" s="95"/>
      <c r="Y1224" s="95"/>
      <c r="Z1224" s="95"/>
    </row>
    <row r="1225" ht="15.75" hidden="1" customHeight="1">
      <c r="A1225" s="90"/>
      <c r="B1225" s="102"/>
      <c r="C1225" s="90"/>
      <c r="D1225" s="91"/>
      <c r="E1225" s="92" t="str">
        <f t="shared" si="2"/>
        <v/>
      </c>
      <c r="F1225" s="93"/>
      <c r="G1225" s="93"/>
      <c r="H1225" s="91">
        <f t="shared" ref="H1225:I1225" si="1157">+N($E1225)*N(F1225)</f>
        <v>0</v>
      </c>
      <c r="I1225" s="91">
        <f t="shared" si="1157"/>
        <v>0</v>
      </c>
      <c r="J1225" s="91">
        <f t="shared" si="4"/>
        <v>0</v>
      </c>
      <c r="K1225" s="93"/>
      <c r="L1225" s="94"/>
      <c r="M1225" s="95"/>
      <c r="N1225" s="95"/>
      <c r="O1225" s="95"/>
      <c r="P1225" s="95"/>
      <c r="Q1225" s="95"/>
      <c r="R1225" s="95"/>
      <c r="S1225" s="95"/>
      <c r="T1225" s="95"/>
      <c r="U1225" s="95"/>
      <c r="V1225" s="95"/>
      <c r="W1225" s="95"/>
      <c r="X1225" s="95"/>
      <c r="Y1225" s="95"/>
      <c r="Z1225" s="95"/>
    </row>
    <row r="1226" ht="15.75" customHeight="1">
      <c r="A1226" s="90">
        <f>A1224+0.1</f>
        <v>9.5</v>
      </c>
      <c r="B1226" s="102" t="s">
        <v>915</v>
      </c>
      <c r="C1226" s="90" t="s">
        <v>720</v>
      </c>
      <c r="D1226" s="91">
        <v>200.0</v>
      </c>
      <c r="E1226" s="92">
        <f t="shared" si="2"/>
        <v>200</v>
      </c>
      <c r="F1226" s="105">
        <v>112.0</v>
      </c>
      <c r="G1226" s="105">
        <v>32.0</v>
      </c>
      <c r="H1226" s="91">
        <f t="shared" ref="H1226:I1226" si="1158">+N($E1226)*N(F1226)</f>
        <v>22400</v>
      </c>
      <c r="I1226" s="91">
        <f t="shared" si="1158"/>
        <v>6400</v>
      </c>
      <c r="J1226" s="91">
        <f t="shared" si="4"/>
        <v>28800</v>
      </c>
      <c r="K1226" s="93"/>
      <c r="L1226" s="106"/>
      <c r="M1226" s="95"/>
      <c r="N1226" s="95"/>
      <c r="O1226" s="95"/>
      <c r="P1226" s="95"/>
      <c r="Q1226" s="95"/>
      <c r="R1226" s="95"/>
      <c r="S1226" s="95"/>
      <c r="T1226" s="95"/>
      <c r="U1226" s="95"/>
      <c r="V1226" s="95"/>
      <c r="W1226" s="95"/>
      <c r="X1226" s="95"/>
      <c r="Y1226" s="95"/>
      <c r="Z1226" s="95"/>
    </row>
    <row r="1227" ht="15.75" hidden="1" customHeight="1">
      <c r="A1227" s="90"/>
      <c r="B1227" s="102"/>
      <c r="C1227" s="90"/>
      <c r="D1227" s="91"/>
      <c r="E1227" s="92" t="str">
        <f t="shared" si="2"/>
        <v/>
      </c>
      <c r="F1227" s="93"/>
      <c r="G1227" s="93"/>
      <c r="H1227" s="91">
        <f t="shared" ref="H1227:I1227" si="1159">+N($E1227)*N(F1227)</f>
        <v>0</v>
      </c>
      <c r="I1227" s="91">
        <f t="shared" si="1159"/>
        <v>0</v>
      </c>
      <c r="J1227" s="91">
        <f t="shared" si="4"/>
        <v>0</v>
      </c>
      <c r="K1227" s="93"/>
      <c r="L1227" s="94"/>
      <c r="M1227" s="95"/>
      <c r="N1227" s="95"/>
      <c r="O1227" s="95"/>
      <c r="P1227" s="95"/>
      <c r="Q1227" s="95"/>
      <c r="R1227" s="95"/>
      <c r="S1227" s="95"/>
      <c r="T1227" s="95"/>
      <c r="U1227" s="95"/>
      <c r="V1227" s="95"/>
      <c r="W1227" s="95"/>
      <c r="X1227" s="95"/>
      <c r="Y1227" s="95"/>
      <c r="Z1227" s="95"/>
    </row>
    <row r="1228" ht="15.75" hidden="1" customHeight="1">
      <c r="A1228" s="90">
        <f>A1226+0.1</f>
        <v>9.6</v>
      </c>
      <c r="B1228" s="102" t="s">
        <v>916</v>
      </c>
      <c r="C1228" s="90" t="s">
        <v>720</v>
      </c>
      <c r="D1228" s="91" t="s">
        <v>506</v>
      </c>
      <c r="E1228" s="92" t="str">
        <f t="shared" si="2"/>
        <v>RO</v>
      </c>
      <c r="F1228" s="93"/>
      <c r="G1228" s="93"/>
      <c r="H1228" s="91">
        <f t="shared" ref="H1228:I1228" si="1160">+N($E1228)*N(F1228)</f>
        <v>0</v>
      </c>
      <c r="I1228" s="91">
        <f t="shared" si="1160"/>
        <v>0</v>
      </c>
      <c r="J1228" s="91">
        <f t="shared" si="4"/>
        <v>0</v>
      </c>
      <c r="K1228" s="93"/>
      <c r="L1228" s="94"/>
      <c r="M1228" s="95"/>
      <c r="N1228" s="95"/>
      <c r="O1228" s="95"/>
      <c r="P1228" s="95"/>
      <c r="Q1228" s="95"/>
      <c r="R1228" s="95"/>
      <c r="S1228" s="95"/>
      <c r="T1228" s="95"/>
      <c r="U1228" s="95"/>
      <c r="V1228" s="95"/>
      <c r="W1228" s="95"/>
      <c r="X1228" s="95"/>
      <c r="Y1228" s="95"/>
      <c r="Z1228" s="95"/>
    </row>
    <row r="1229" ht="15.75" hidden="1" customHeight="1">
      <c r="A1229" s="90"/>
      <c r="B1229" s="102"/>
      <c r="C1229" s="90"/>
      <c r="D1229" s="91"/>
      <c r="E1229" s="92" t="str">
        <f t="shared" si="2"/>
        <v/>
      </c>
      <c r="F1229" s="93"/>
      <c r="G1229" s="93"/>
      <c r="H1229" s="91">
        <f t="shared" ref="H1229:I1229" si="1161">+N($E1229)*N(F1229)</f>
        <v>0</v>
      </c>
      <c r="I1229" s="91">
        <f t="shared" si="1161"/>
        <v>0</v>
      </c>
      <c r="J1229" s="91">
        <f t="shared" si="4"/>
        <v>0</v>
      </c>
      <c r="K1229" s="93"/>
      <c r="L1229" s="94"/>
      <c r="M1229" s="95"/>
      <c r="N1229" s="95"/>
      <c r="O1229" s="95"/>
      <c r="P1229" s="95"/>
      <c r="Q1229" s="95"/>
      <c r="R1229" s="95"/>
      <c r="S1229" s="95"/>
      <c r="T1229" s="95"/>
      <c r="U1229" s="95"/>
      <c r="V1229" s="95"/>
      <c r="W1229" s="95"/>
      <c r="X1229" s="95"/>
      <c r="Y1229" s="95"/>
      <c r="Z1229" s="95"/>
    </row>
    <row r="1230" ht="15.75" hidden="1" customHeight="1">
      <c r="A1230" s="90">
        <f>A1228+0.1</f>
        <v>9.7</v>
      </c>
      <c r="B1230" s="102" t="s">
        <v>917</v>
      </c>
      <c r="C1230" s="90" t="s">
        <v>720</v>
      </c>
      <c r="D1230" s="91" t="s">
        <v>506</v>
      </c>
      <c r="E1230" s="92" t="str">
        <f t="shared" si="2"/>
        <v>RO</v>
      </c>
      <c r="F1230" s="93"/>
      <c r="G1230" s="93"/>
      <c r="H1230" s="91">
        <f t="shared" ref="H1230:I1230" si="1162">+N($E1230)*N(F1230)</f>
        <v>0</v>
      </c>
      <c r="I1230" s="91">
        <f t="shared" si="1162"/>
        <v>0</v>
      </c>
      <c r="J1230" s="91">
        <f t="shared" si="4"/>
        <v>0</v>
      </c>
      <c r="K1230" s="93"/>
      <c r="L1230" s="94"/>
      <c r="M1230" s="95"/>
      <c r="N1230" s="95"/>
      <c r="O1230" s="95"/>
      <c r="P1230" s="95"/>
      <c r="Q1230" s="95"/>
      <c r="R1230" s="95"/>
      <c r="S1230" s="95"/>
      <c r="T1230" s="95"/>
      <c r="U1230" s="95"/>
      <c r="V1230" s="95"/>
      <c r="W1230" s="95"/>
      <c r="X1230" s="95"/>
      <c r="Y1230" s="95"/>
      <c r="Z1230" s="95"/>
    </row>
    <row r="1231" ht="15.75" hidden="1" customHeight="1">
      <c r="A1231" s="90"/>
      <c r="B1231" s="102"/>
      <c r="C1231" s="90"/>
      <c r="D1231" s="91"/>
      <c r="E1231" s="92" t="str">
        <f t="shared" si="2"/>
        <v/>
      </c>
      <c r="F1231" s="93"/>
      <c r="G1231" s="93"/>
      <c r="H1231" s="91">
        <f t="shared" ref="H1231:I1231" si="1163">+N($E1231)*N(F1231)</f>
        <v>0</v>
      </c>
      <c r="I1231" s="91">
        <f t="shared" si="1163"/>
        <v>0</v>
      </c>
      <c r="J1231" s="91">
        <f t="shared" si="4"/>
        <v>0</v>
      </c>
      <c r="K1231" s="93"/>
      <c r="L1231" s="94"/>
      <c r="M1231" s="95"/>
      <c r="N1231" s="95"/>
      <c r="O1231" s="95"/>
      <c r="P1231" s="95"/>
      <c r="Q1231" s="95"/>
      <c r="R1231" s="95"/>
      <c r="S1231" s="95"/>
      <c r="T1231" s="95"/>
      <c r="U1231" s="95"/>
      <c r="V1231" s="95"/>
      <c r="W1231" s="95"/>
      <c r="X1231" s="95"/>
      <c r="Y1231" s="95"/>
      <c r="Z1231" s="95"/>
    </row>
    <row r="1232" ht="15.75" customHeight="1">
      <c r="A1232" s="90">
        <f>A1230+0.1</f>
        <v>9.8</v>
      </c>
      <c r="B1232" s="102" t="s">
        <v>918</v>
      </c>
      <c r="C1232" s="90" t="s">
        <v>556</v>
      </c>
      <c r="D1232" s="91">
        <v>2.0</v>
      </c>
      <c r="E1232" s="92">
        <f t="shared" si="2"/>
        <v>2</v>
      </c>
      <c r="F1232" s="105">
        <v>2746.0</v>
      </c>
      <c r="G1232" s="105">
        <v>441.0</v>
      </c>
      <c r="H1232" s="91">
        <f t="shared" ref="H1232:I1232" si="1164">+N($E1232)*N(F1232)</f>
        <v>5492</v>
      </c>
      <c r="I1232" s="91">
        <f t="shared" si="1164"/>
        <v>882</v>
      </c>
      <c r="J1232" s="91">
        <f t="shared" si="4"/>
        <v>6374</v>
      </c>
      <c r="K1232" s="93"/>
      <c r="L1232" s="106"/>
      <c r="M1232" s="95"/>
      <c r="N1232" s="95"/>
      <c r="O1232" s="95"/>
      <c r="P1232" s="95"/>
      <c r="Q1232" s="95"/>
      <c r="R1232" s="95"/>
      <c r="S1232" s="95"/>
      <c r="T1232" s="95"/>
      <c r="U1232" s="95"/>
      <c r="V1232" s="95"/>
      <c r="W1232" s="95"/>
      <c r="X1232" s="95"/>
      <c r="Y1232" s="95"/>
      <c r="Z1232" s="95"/>
    </row>
    <row r="1233" ht="15.75" hidden="1" customHeight="1">
      <c r="A1233" s="90"/>
      <c r="B1233" s="102"/>
      <c r="C1233" s="90"/>
      <c r="D1233" s="91"/>
      <c r="E1233" s="92" t="str">
        <f t="shared" si="2"/>
        <v/>
      </c>
      <c r="F1233" s="93"/>
      <c r="G1233" s="93"/>
      <c r="H1233" s="91">
        <f t="shared" ref="H1233:I1233" si="1165">+N($E1233)*N(F1233)</f>
        <v>0</v>
      </c>
      <c r="I1233" s="91">
        <f t="shared" si="1165"/>
        <v>0</v>
      </c>
      <c r="J1233" s="91">
        <f t="shared" si="4"/>
        <v>0</v>
      </c>
      <c r="K1233" s="93"/>
      <c r="L1233" s="94"/>
      <c r="M1233" s="95"/>
      <c r="N1233" s="95"/>
      <c r="O1233" s="95"/>
      <c r="P1233" s="95"/>
      <c r="Q1233" s="95"/>
      <c r="R1233" s="95"/>
      <c r="S1233" s="95"/>
      <c r="T1233" s="95"/>
      <c r="U1233" s="95"/>
      <c r="V1233" s="95"/>
      <c r="W1233" s="95"/>
      <c r="X1233" s="95"/>
      <c r="Y1233" s="95"/>
      <c r="Z1233" s="95"/>
    </row>
    <row r="1234" ht="15.75" hidden="1" customHeight="1">
      <c r="A1234" s="90">
        <f>A1232+0.1</f>
        <v>9.9</v>
      </c>
      <c r="B1234" s="102" t="s">
        <v>919</v>
      </c>
      <c r="C1234" s="90" t="s">
        <v>556</v>
      </c>
      <c r="D1234" s="91" t="s">
        <v>506</v>
      </c>
      <c r="E1234" s="92" t="str">
        <f t="shared" si="2"/>
        <v>RO</v>
      </c>
      <c r="F1234" s="93"/>
      <c r="G1234" s="93"/>
      <c r="H1234" s="91">
        <f t="shared" ref="H1234:I1234" si="1166">+N($E1234)*N(F1234)</f>
        <v>0</v>
      </c>
      <c r="I1234" s="91">
        <f t="shared" si="1166"/>
        <v>0</v>
      </c>
      <c r="J1234" s="91">
        <f t="shared" si="4"/>
        <v>0</v>
      </c>
      <c r="K1234" s="93"/>
      <c r="L1234" s="94"/>
      <c r="M1234" s="95"/>
      <c r="N1234" s="95"/>
      <c r="O1234" s="95"/>
      <c r="P1234" s="95"/>
      <c r="Q1234" s="95"/>
      <c r="R1234" s="95"/>
      <c r="S1234" s="95"/>
      <c r="T1234" s="95"/>
      <c r="U1234" s="95"/>
      <c r="V1234" s="95"/>
      <c r="W1234" s="95"/>
      <c r="X1234" s="95"/>
      <c r="Y1234" s="95"/>
      <c r="Z1234" s="95"/>
    </row>
    <row r="1235" ht="15.75" hidden="1" customHeight="1">
      <c r="A1235" s="90"/>
      <c r="B1235" s="102"/>
      <c r="C1235" s="90"/>
      <c r="D1235" s="91"/>
      <c r="E1235" s="92" t="str">
        <f t="shared" si="2"/>
        <v/>
      </c>
      <c r="F1235" s="93"/>
      <c r="G1235" s="93"/>
      <c r="H1235" s="91">
        <f t="shared" ref="H1235:I1235" si="1167">+N($E1235)*N(F1235)</f>
        <v>0</v>
      </c>
      <c r="I1235" s="91">
        <f t="shared" si="1167"/>
        <v>0</v>
      </c>
      <c r="J1235" s="91">
        <f t="shared" si="4"/>
        <v>0</v>
      </c>
      <c r="K1235" s="93"/>
      <c r="L1235" s="94"/>
      <c r="M1235" s="95"/>
      <c r="N1235" s="95"/>
      <c r="O1235" s="95"/>
      <c r="P1235" s="95"/>
      <c r="Q1235" s="95"/>
      <c r="R1235" s="95"/>
      <c r="S1235" s="95"/>
      <c r="T1235" s="95"/>
      <c r="U1235" s="95"/>
      <c r="V1235" s="95"/>
      <c r="W1235" s="95"/>
      <c r="X1235" s="95"/>
      <c r="Y1235" s="95"/>
      <c r="Z1235" s="95"/>
    </row>
    <row r="1236" ht="15.75" hidden="1" customHeight="1">
      <c r="A1236" s="108">
        <f>A1234-0.8</f>
        <v>9.1</v>
      </c>
      <c r="B1236" s="102" t="s">
        <v>920</v>
      </c>
      <c r="C1236" s="90" t="s">
        <v>556</v>
      </c>
      <c r="D1236" s="91" t="s">
        <v>506</v>
      </c>
      <c r="E1236" s="92" t="str">
        <f t="shared" si="2"/>
        <v>RO</v>
      </c>
      <c r="F1236" s="93"/>
      <c r="G1236" s="93"/>
      <c r="H1236" s="91">
        <f t="shared" ref="H1236:I1236" si="1168">+N($E1236)*N(F1236)</f>
        <v>0</v>
      </c>
      <c r="I1236" s="91">
        <f t="shared" si="1168"/>
        <v>0</v>
      </c>
      <c r="J1236" s="91">
        <f t="shared" si="4"/>
        <v>0</v>
      </c>
      <c r="K1236" s="93"/>
      <c r="L1236" s="94"/>
      <c r="M1236" s="95"/>
      <c r="N1236" s="95"/>
      <c r="O1236" s="95"/>
      <c r="P1236" s="95"/>
      <c r="Q1236" s="95"/>
      <c r="R1236" s="95"/>
      <c r="S1236" s="95"/>
      <c r="T1236" s="95"/>
      <c r="U1236" s="95"/>
      <c r="V1236" s="95"/>
      <c r="W1236" s="95"/>
      <c r="X1236" s="95"/>
      <c r="Y1236" s="95"/>
      <c r="Z1236" s="95"/>
    </row>
    <row r="1237" ht="15.75" hidden="1" customHeight="1">
      <c r="A1237" s="90"/>
      <c r="B1237" s="102"/>
      <c r="C1237" s="90"/>
      <c r="D1237" s="91"/>
      <c r="E1237" s="92" t="str">
        <f t="shared" si="2"/>
        <v/>
      </c>
      <c r="F1237" s="93"/>
      <c r="G1237" s="93"/>
      <c r="H1237" s="91">
        <f t="shared" ref="H1237:I1237" si="1169">+N($E1237)*N(F1237)</f>
        <v>0</v>
      </c>
      <c r="I1237" s="91">
        <f t="shared" si="1169"/>
        <v>0</v>
      </c>
      <c r="J1237" s="91">
        <f t="shared" si="4"/>
        <v>0</v>
      </c>
      <c r="K1237" s="93"/>
      <c r="L1237" s="94"/>
      <c r="M1237" s="95"/>
      <c r="N1237" s="95"/>
      <c r="O1237" s="95"/>
      <c r="P1237" s="95"/>
      <c r="Q1237" s="95"/>
      <c r="R1237" s="95"/>
      <c r="S1237" s="95"/>
      <c r="T1237" s="95"/>
      <c r="U1237" s="95"/>
      <c r="V1237" s="95"/>
      <c r="W1237" s="95"/>
      <c r="X1237" s="95"/>
      <c r="Y1237" s="95"/>
      <c r="Z1237" s="95"/>
    </row>
    <row r="1238" ht="15.75" hidden="1" customHeight="1">
      <c r="A1238" s="108">
        <f>A1236+0.01</f>
        <v>9.11</v>
      </c>
      <c r="B1238" s="102" t="s">
        <v>921</v>
      </c>
      <c r="C1238" s="90" t="s">
        <v>556</v>
      </c>
      <c r="D1238" s="91" t="s">
        <v>506</v>
      </c>
      <c r="E1238" s="92" t="str">
        <f t="shared" si="2"/>
        <v>RO</v>
      </c>
      <c r="F1238" s="93"/>
      <c r="G1238" s="93"/>
      <c r="H1238" s="91">
        <f t="shared" ref="H1238:I1238" si="1170">+N($E1238)*N(F1238)</f>
        <v>0</v>
      </c>
      <c r="I1238" s="91">
        <f t="shared" si="1170"/>
        <v>0</v>
      </c>
      <c r="J1238" s="91">
        <f t="shared" si="4"/>
        <v>0</v>
      </c>
      <c r="K1238" s="93"/>
      <c r="L1238" s="94"/>
      <c r="M1238" s="95"/>
      <c r="N1238" s="95"/>
      <c r="O1238" s="95"/>
      <c r="P1238" s="95"/>
      <c r="Q1238" s="95"/>
      <c r="R1238" s="95"/>
      <c r="S1238" s="95"/>
      <c r="T1238" s="95"/>
      <c r="U1238" s="95"/>
      <c r="V1238" s="95"/>
      <c r="W1238" s="95"/>
      <c r="X1238" s="95"/>
      <c r="Y1238" s="95"/>
      <c r="Z1238" s="95"/>
    </row>
    <row r="1239" ht="15.75" hidden="1" customHeight="1">
      <c r="A1239" s="90"/>
      <c r="B1239" s="102"/>
      <c r="C1239" s="90"/>
      <c r="D1239" s="91"/>
      <c r="E1239" s="92" t="str">
        <f t="shared" si="2"/>
        <v/>
      </c>
      <c r="F1239" s="93"/>
      <c r="G1239" s="93"/>
      <c r="H1239" s="91">
        <f t="shared" ref="H1239:I1239" si="1171">+N($E1239)*N(F1239)</f>
        <v>0</v>
      </c>
      <c r="I1239" s="91">
        <f t="shared" si="1171"/>
        <v>0</v>
      </c>
      <c r="J1239" s="91">
        <f t="shared" si="4"/>
        <v>0</v>
      </c>
      <c r="K1239" s="93"/>
      <c r="L1239" s="94"/>
      <c r="M1239" s="95"/>
      <c r="N1239" s="95"/>
      <c r="O1239" s="95"/>
      <c r="P1239" s="95"/>
      <c r="Q1239" s="95"/>
      <c r="R1239" s="95"/>
      <c r="S1239" s="95"/>
      <c r="T1239" s="95"/>
      <c r="U1239" s="95"/>
      <c r="V1239" s="95"/>
      <c r="W1239" s="95"/>
      <c r="X1239" s="95"/>
      <c r="Y1239" s="95"/>
      <c r="Z1239" s="95"/>
    </row>
    <row r="1240" ht="15.75" hidden="1" customHeight="1">
      <c r="A1240" s="108">
        <f>A1238+0.01</f>
        <v>9.12</v>
      </c>
      <c r="B1240" s="102" t="s">
        <v>922</v>
      </c>
      <c r="C1240" s="90" t="s">
        <v>720</v>
      </c>
      <c r="D1240" s="91" t="s">
        <v>506</v>
      </c>
      <c r="E1240" s="92" t="str">
        <f t="shared" si="2"/>
        <v>RO</v>
      </c>
      <c r="F1240" s="93"/>
      <c r="G1240" s="93"/>
      <c r="H1240" s="91">
        <f t="shared" ref="H1240:I1240" si="1172">+N($E1240)*N(F1240)</f>
        <v>0</v>
      </c>
      <c r="I1240" s="91">
        <f t="shared" si="1172"/>
        <v>0</v>
      </c>
      <c r="J1240" s="91">
        <f t="shared" si="4"/>
        <v>0</v>
      </c>
      <c r="K1240" s="93"/>
      <c r="L1240" s="94"/>
      <c r="M1240" s="95"/>
      <c r="N1240" s="95"/>
      <c r="O1240" s="95"/>
      <c r="P1240" s="95"/>
      <c r="Q1240" s="95"/>
      <c r="R1240" s="95"/>
      <c r="S1240" s="95"/>
      <c r="T1240" s="95"/>
      <c r="U1240" s="95"/>
      <c r="V1240" s="95"/>
      <c r="W1240" s="95"/>
      <c r="X1240" s="95"/>
      <c r="Y1240" s="95"/>
      <c r="Z1240" s="95"/>
    </row>
    <row r="1241" ht="15.75" hidden="1" customHeight="1">
      <c r="A1241" s="90"/>
      <c r="B1241" s="102"/>
      <c r="C1241" s="90"/>
      <c r="D1241" s="91"/>
      <c r="E1241" s="92" t="str">
        <f t="shared" si="2"/>
        <v/>
      </c>
      <c r="F1241" s="93"/>
      <c r="G1241" s="93"/>
      <c r="H1241" s="91">
        <f t="shared" ref="H1241:I1241" si="1173">+N($E1241)*N(F1241)</f>
        <v>0</v>
      </c>
      <c r="I1241" s="91">
        <f t="shared" si="1173"/>
        <v>0</v>
      </c>
      <c r="J1241" s="91">
        <f t="shared" si="4"/>
        <v>0</v>
      </c>
      <c r="K1241" s="93"/>
      <c r="L1241" s="94"/>
      <c r="M1241" s="95"/>
      <c r="N1241" s="95"/>
      <c r="O1241" s="95"/>
      <c r="P1241" s="95"/>
      <c r="Q1241" s="95"/>
      <c r="R1241" s="95"/>
      <c r="S1241" s="95"/>
      <c r="T1241" s="95"/>
      <c r="U1241" s="95"/>
      <c r="V1241" s="95"/>
      <c r="W1241" s="95"/>
      <c r="X1241" s="95"/>
      <c r="Y1241" s="95"/>
      <c r="Z1241" s="95"/>
    </row>
    <row r="1242" ht="15.75" hidden="1" customHeight="1">
      <c r="A1242" s="108">
        <f>A1240+0.01</f>
        <v>9.13</v>
      </c>
      <c r="B1242" s="102" t="s">
        <v>923</v>
      </c>
      <c r="C1242" s="90" t="s">
        <v>720</v>
      </c>
      <c r="D1242" s="91" t="s">
        <v>506</v>
      </c>
      <c r="E1242" s="92" t="str">
        <f t="shared" si="2"/>
        <v>RO</v>
      </c>
      <c r="F1242" s="93"/>
      <c r="G1242" s="93"/>
      <c r="H1242" s="91">
        <f t="shared" ref="H1242:I1242" si="1174">+N($E1242)*N(F1242)</f>
        <v>0</v>
      </c>
      <c r="I1242" s="91">
        <f t="shared" si="1174"/>
        <v>0</v>
      </c>
      <c r="J1242" s="91">
        <f t="shared" si="4"/>
        <v>0</v>
      </c>
      <c r="K1242" s="93"/>
      <c r="L1242" s="94"/>
      <c r="M1242" s="95"/>
      <c r="N1242" s="95"/>
      <c r="O1242" s="95"/>
      <c r="P1242" s="95"/>
      <c r="Q1242" s="95"/>
      <c r="R1242" s="95"/>
      <c r="S1242" s="95"/>
      <c r="T1242" s="95"/>
      <c r="U1242" s="95"/>
      <c r="V1242" s="95"/>
      <c r="W1242" s="95"/>
      <c r="X1242" s="95"/>
      <c r="Y1242" s="95"/>
      <c r="Z1242" s="95"/>
    </row>
    <row r="1243" ht="15.75" hidden="1" customHeight="1">
      <c r="A1243" s="90"/>
      <c r="B1243" s="102"/>
      <c r="C1243" s="90"/>
      <c r="D1243" s="91"/>
      <c r="E1243" s="92" t="str">
        <f t="shared" si="2"/>
        <v/>
      </c>
      <c r="F1243" s="93"/>
      <c r="G1243" s="93"/>
      <c r="H1243" s="91">
        <f t="shared" ref="H1243:I1243" si="1175">+N($E1243)*N(F1243)</f>
        <v>0</v>
      </c>
      <c r="I1243" s="91">
        <f t="shared" si="1175"/>
        <v>0</v>
      </c>
      <c r="J1243" s="91">
        <f t="shared" si="4"/>
        <v>0</v>
      </c>
      <c r="K1243" s="93"/>
      <c r="L1243" s="94"/>
      <c r="M1243" s="95"/>
      <c r="N1243" s="95"/>
      <c r="O1243" s="95"/>
      <c r="P1243" s="95"/>
      <c r="Q1243" s="95"/>
      <c r="R1243" s="95"/>
      <c r="S1243" s="95"/>
      <c r="T1243" s="95"/>
      <c r="U1243" s="95"/>
      <c r="V1243" s="95"/>
      <c r="W1243" s="95"/>
      <c r="X1243" s="95"/>
      <c r="Y1243" s="95"/>
      <c r="Z1243" s="95"/>
    </row>
    <row r="1244" ht="15.75" hidden="1" customHeight="1">
      <c r="A1244" s="108">
        <f>A1242+0.01</f>
        <v>9.14</v>
      </c>
      <c r="B1244" s="102" t="s">
        <v>924</v>
      </c>
      <c r="C1244" s="90" t="s">
        <v>720</v>
      </c>
      <c r="D1244" s="91" t="s">
        <v>506</v>
      </c>
      <c r="E1244" s="92" t="str">
        <f t="shared" si="2"/>
        <v>RO</v>
      </c>
      <c r="F1244" s="93"/>
      <c r="G1244" s="93"/>
      <c r="H1244" s="91">
        <f t="shared" ref="H1244:I1244" si="1176">+N($E1244)*N(F1244)</f>
        <v>0</v>
      </c>
      <c r="I1244" s="91">
        <f t="shared" si="1176"/>
        <v>0</v>
      </c>
      <c r="J1244" s="91">
        <f t="shared" si="4"/>
        <v>0</v>
      </c>
      <c r="K1244" s="93"/>
      <c r="L1244" s="94"/>
      <c r="M1244" s="95"/>
      <c r="N1244" s="95"/>
      <c r="O1244" s="95"/>
      <c r="P1244" s="95"/>
      <c r="Q1244" s="95"/>
      <c r="R1244" s="95"/>
      <c r="S1244" s="95"/>
      <c r="T1244" s="95"/>
      <c r="U1244" s="95"/>
      <c r="V1244" s="95"/>
      <c r="W1244" s="95"/>
      <c r="X1244" s="95"/>
      <c r="Y1244" s="95"/>
      <c r="Z1244" s="95"/>
    </row>
    <row r="1245" ht="15.75" hidden="1" customHeight="1">
      <c r="A1245" s="90"/>
      <c r="B1245" s="102"/>
      <c r="C1245" s="90"/>
      <c r="D1245" s="91"/>
      <c r="E1245" s="92" t="str">
        <f t="shared" si="2"/>
        <v/>
      </c>
      <c r="F1245" s="93"/>
      <c r="G1245" s="93"/>
      <c r="H1245" s="91">
        <f t="shared" ref="H1245:I1245" si="1177">+N($E1245)*N(F1245)</f>
        <v>0</v>
      </c>
      <c r="I1245" s="91">
        <f t="shared" si="1177"/>
        <v>0</v>
      </c>
      <c r="J1245" s="91">
        <f t="shared" si="4"/>
        <v>0</v>
      </c>
      <c r="K1245" s="93"/>
      <c r="L1245" s="94"/>
      <c r="M1245" s="95"/>
      <c r="N1245" s="95"/>
      <c r="O1245" s="95"/>
      <c r="P1245" s="95"/>
      <c r="Q1245" s="95"/>
      <c r="R1245" s="95"/>
      <c r="S1245" s="95"/>
      <c r="T1245" s="95"/>
      <c r="U1245" s="95"/>
      <c r="V1245" s="95"/>
      <c r="W1245" s="95"/>
      <c r="X1245" s="95"/>
      <c r="Y1245" s="95"/>
      <c r="Z1245" s="95"/>
    </row>
    <row r="1246" ht="15.75" hidden="1" customHeight="1">
      <c r="A1246" s="108">
        <f>A1244+0.01</f>
        <v>9.15</v>
      </c>
      <c r="B1246" s="102" t="s">
        <v>925</v>
      </c>
      <c r="C1246" s="90" t="s">
        <v>720</v>
      </c>
      <c r="D1246" s="91" t="s">
        <v>506</v>
      </c>
      <c r="E1246" s="92" t="str">
        <f t="shared" si="2"/>
        <v>RO</v>
      </c>
      <c r="F1246" s="93"/>
      <c r="G1246" s="93"/>
      <c r="H1246" s="91">
        <f t="shared" ref="H1246:I1246" si="1178">+N($E1246)*N(F1246)</f>
        <v>0</v>
      </c>
      <c r="I1246" s="91">
        <f t="shared" si="1178"/>
        <v>0</v>
      </c>
      <c r="J1246" s="91">
        <f t="shared" si="4"/>
        <v>0</v>
      </c>
      <c r="K1246" s="93"/>
      <c r="L1246" s="94"/>
      <c r="M1246" s="95"/>
      <c r="N1246" s="95"/>
      <c r="O1246" s="95"/>
      <c r="P1246" s="95"/>
      <c r="Q1246" s="95"/>
      <c r="R1246" s="95"/>
      <c r="S1246" s="95"/>
      <c r="T1246" s="95"/>
      <c r="U1246" s="95"/>
      <c r="V1246" s="95"/>
      <c r="W1246" s="95"/>
      <c r="X1246" s="95"/>
      <c r="Y1246" s="95"/>
      <c r="Z1246" s="95"/>
    </row>
    <row r="1247" ht="15.75" hidden="1" customHeight="1">
      <c r="A1247" s="90"/>
      <c r="B1247" s="102"/>
      <c r="C1247" s="90"/>
      <c r="D1247" s="91"/>
      <c r="E1247" s="92" t="str">
        <f t="shared" si="2"/>
        <v/>
      </c>
      <c r="F1247" s="93"/>
      <c r="G1247" s="93"/>
      <c r="H1247" s="91">
        <f t="shared" ref="H1247:I1247" si="1179">+N($E1247)*N(F1247)</f>
        <v>0</v>
      </c>
      <c r="I1247" s="91">
        <f t="shared" si="1179"/>
        <v>0</v>
      </c>
      <c r="J1247" s="91">
        <f t="shared" si="4"/>
        <v>0</v>
      </c>
      <c r="K1247" s="93"/>
      <c r="L1247" s="94"/>
      <c r="M1247" s="95"/>
      <c r="N1247" s="95"/>
      <c r="O1247" s="95"/>
      <c r="P1247" s="95"/>
      <c r="Q1247" s="95"/>
      <c r="R1247" s="95"/>
      <c r="S1247" s="95"/>
      <c r="T1247" s="95"/>
      <c r="U1247" s="95"/>
      <c r="V1247" s="95"/>
      <c r="W1247" s="95"/>
      <c r="X1247" s="95"/>
      <c r="Y1247" s="95"/>
      <c r="Z1247" s="95"/>
    </row>
    <row r="1248" ht="15.75" hidden="1" customHeight="1">
      <c r="A1248" s="108">
        <f>A1246+0.01</f>
        <v>9.16</v>
      </c>
      <c r="B1248" s="102" t="s">
        <v>926</v>
      </c>
      <c r="C1248" s="90" t="s">
        <v>720</v>
      </c>
      <c r="D1248" s="91" t="s">
        <v>506</v>
      </c>
      <c r="E1248" s="92" t="str">
        <f t="shared" si="2"/>
        <v>RO</v>
      </c>
      <c r="F1248" s="93"/>
      <c r="G1248" s="93"/>
      <c r="H1248" s="91">
        <f t="shared" ref="H1248:I1248" si="1180">+N($E1248)*N(F1248)</f>
        <v>0</v>
      </c>
      <c r="I1248" s="91">
        <f t="shared" si="1180"/>
        <v>0</v>
      </c>
      <c r="J1248" s="91">
        <f t="shared" si="4"/>
        <v>0</v>
      </c>
      <c r="K1248" s="93"/>
      <c r="L1248" s="94"/>
      <c r="M1248" s="95"/>
      <c r="N1248" s="95"/>
      <c r="O1248" s="95"/>
      <c r="P1248" s="95"/>
      <c r="Q1248" s="95"/>
      <c r="R1248" s="95"/>
      <c r="S1248" s="95"/>
      <c r="T1248" s="95"/>
      <c r="U1248" s="95"/>
      <c r="V1248" s="95"/>
      <c r="W1248" s="95"/>
      <c r="X1248" s="95"/>
      <c r="Y1248" s="95"/>
      <c r="Z1248" s="95"/>
    </row>
    <row r="1249" ht="15.75" hidden="1" customHeight="1">
      <c r="A1249" s="90"/>
      <c r="B1249" s="102"/>
      <c r="C1249" s="90"/>
      <c r="D1249" s="91"/>
      <c r="E1249" s="92" t="str">
        <f t="shared" si="2"/>
        <v/>
      </c>
      <c r="F1249" s="93"/>
      <c r="G1249" s="93"/>
      <c r="H1249" s="91">
        <f t="shared" ref="H1249:I1249" si="1181">+N($E1249)*N(F1249)</f>
        <v>0</v>
      </c>
      <c r="I1249" s="91">
        <f t="shared" si="1181"/>
        <v>0</v>
      </c>
      <c r="J1249" s="91">
        <f t="shared" si="4"/>
        <v>0</v>
      </c>
      <c r="K1249" s="93"/>
      <c r="L1249" s="94"/>
      <c r="M1249" s="95"/>
      <c r="N1249" s="95"/>
      <c r="O1249" s="95"/>
      <c r="P1249" s="95"/>
      <c r="Q1249" s="95"/>
      <c r="R1249" s="95"/>
      <c r="S1249" s="95"/>
      <c r="T1249" s="95"/>
      <c r="U1249" s="95"/>
      <c r="V1249" s="95"/>
      <c r="W1249" s="95"/>
      <c r="X1249" s="95"/>
      <c r="Y1249" s="95"/>
      <c r="Z1249" s="95"/>
    </row>
    <row r="1250" ht="15.75" hidden="1" customHeight="1">
      <c r="A1250" s="103" t="s">
        <v>183</v>
      </c>
      <c r="B1250" s="88" t="s">
        <v>927</v>
      </c>
      <c r="C1250" s="90"/>
      <c r="D1250" s="91"/>
      <c r="E1250" s="92" t="str">
        <f t="shared" si="2"/>
        <v/>
      </c>
      <c r="F1250" s="93"/>
      <c r="G1250" s="93"/>
      <c r="H1250" s="91">
        <f t="shared" ref="H1250:I1250" si="1182">+N($E1250)*N(F1250)</f>
        <v>0</v>
      </c>
      <c r="I1250" s="91">
        <f t="shared" si="1182"/>
        <v>0</v>
      </c>
      <c r="J1250" s="91">
        <f t="shared" si="4"/>
        <v>0</v>
      </c>
      <c r="K1250" s="93"/>
      <c r="L1250" s="94"/>
      <c r="M1250" s="95"/>
      <c r="N1250" s="95"/>
      <c r="O1250" s="95"/>
      <c r="P1250" s="95"/>
      <c r="Q1250" s="95"/>
      <c r="R1250" s="95"/>
      <c r="S1250" s="95"/>
      <c r="T1250" s="95"/>
      <c r="U1250" s="95"/>
      <c r="V1250" s="95"/>
      <c r="W1250" s="95"/>
      <c r="X1250" s="95"/>
      <c r="Y1250" s="95"/>
      <c r="Z1250" s="95"/>
    </row>
    <row r="1251" ht="15.75" hidden="1" customHeight="1">
      <c r="A1251" s="90"/>
      <c r="B1251" s="102" t="s">
        <v>928</v>
      </c>
      <c r="C1251" s="90"/>
      <c r="D1251" s="91"/>
      <c r="E1251" s="92" t="str">
        <f t="shared" si="2"/>
        <v/>
      </c>
      <c r="F1251" s="93"/>
      <c r="G1251" s="93"/>
      <c r="H1251" s="91">
        <f t="shared" ref="H1251:I1251" si="1183">+N($E1251)*N(F1251)</f>
        <v>0</v>
      </c>
      <c r="I1251" s="91">
        <f t="shared" si="1183"/>
        <v>0</v>
      </c>
      <c r="J1251" s="91">
        <f t="shared" si="4"/>
        <v>0</v>
      </c>
      <c r="K1251" s="93"/>
      <c r="L1251" s="94"/>
      <c r="M1251" s="95"/>
      <c r="N1251" s="95"/>
      <c r="O1251" s="95"/>
      <c r="P1251" s="95"/>
      <c r="Q1251" s="95"/>
      <c r="R1251" s="95"/>
      <c r="S1251" s="95"/>
      <c r="T1251" s="95"/>
      <c r="U1251" s="95"/>
      <c r="V1251" s="95"/>
      <c r="W1251" s="95"/>
      <c r="X1251" s="95"/>
      <c r="Y1251" s="95"/>
      <c r="Z1251" s="95"/>
    </row>
    <row r="1252" ht="15.75" hidden="1" customHeight="1">
      <c r="A1252" s="90"/>
      <c r="B1252" s="102" t="s">
        <v>929</v>
      </c>
      <c r="C1252" s="90"/>
      <c r="D1252" s="91"/>
      <c r="E1252" s="92" t="str">
        <f t="shared" si="2"/>
        <v/>
      </c>
      <c r="F1252" s="93"/>
      <c r="G1252" s="93"/>
      <c r="H1252" s="91">
        <f t="shared" ref="H1252:I1252" si="1184">+N($E1252)*N(F1252)</f>
        <v>0</v>
      </c>
      <c r="I1252" s="91">
        <f t="shared" si="1184"/>
        <v>0</v>
      </c>
      <c r="J1252" s="91">
        <f t="shared" si="4"/>
        <v>0</v>
      </c>
      <c r="K1252" s="93"/>
      <c r="L1252" s="94"/>
      <c r="M1252" s="95"/>
      <c r="N1252" s="95"/>
      <c r="O1252" s="95"/>
      <c r="P1252" s="95"/>
      <c r="Q1252" s="95"/>
      <c r="R1252" s="95"/>
      <c r="S1252" s="95"/>
      <c r="T1252" s="95"/>
      <c r="U1252" s="95"/>
      <c r="V1252" s="95"/>
      <c r="W1252" s="95"/>
      <c r="X1252" s="95"/>
      <c r="Y1252" s="95"/>
      <c r="Z1252" s="95"/>
    </row>
    <row r="1253" ht="15.75" hidden="1" customHeight="1">
      <c r="A1253" s="90"/>
      <c r="B1253" s="102"/>
      <c r="C1253" s="90"/>
      <c r="D1253" s="91"/>
      <c r="E1253" s="92" t="str">
        <f t="shared" si="2"/>
        <v/>
      </c>
      <c r="F1253" s="93"/>
      <c r="G1253" s="93"/>
      <c r="H1253" s="91">
        <f t="shared" ref="H1253:I1253" si="1185">+N($E1253)*N(F1253)</f>
        <v>0</v>
      </c>
      <c r="I1253" s="91">
        <f t="shared" si="1185"/>
        <v>0</v>
      </c>
      <c r="J1253" s="91">
        <f t="shared" si="4"/>
        <v>0</v>
      </c>
      <c r="K1253" s="93"/>
      <c r="L1253" s="94"/>
      <c r="M1253" s="95"/>
      <c r="N1253" s="95"/>
      <c r="O1253" s="95"/>
      <c r="P1253" s="95"/>
      <c r="Q1253" s="95"/>
      <c r="R1253" s="95"/>
      <c r="S1253" s="95"/>
      <c r="T1253" s="95"/>
      <c r="U1253" s="95"/>
      <c r="V1253" s="95"/>
      <c r="W1253" s="95"/>
      <c r="X1253" s="95"/>
      <c r="Y1253" s="95"/>
      <c r="Z1253" s="95"/>
    </row>
    <row r="1254" ht="15.75" hidden="1" customHeight="1">
      <c r="A1254" s="108">
        <f>A1248+0.01</f>
        <v>9.17</v>
      </c>
      <c r="B1254" s="102" t="s">
        <v>580</v>
      </c>
      <c r="C1254" s="90" t="s">
        <v>720</v>
      </c>
      <c r="D1254" s="91" t="s">
        <v>506</v>
      </c>
      <c r="E1254" s="92" t="str">
        <f t="shared" si="2"/>
        <v>RO</v>
      </c>
      <c r="F1254" s="93"/>
      <c r="G1254" s="93"/>
      <c r="H1254" s="91">
        <f t="shared" ref="H1254:I1254" si="1186">+N($E1254)*N(F1254)</f>
        <v>0</v>
      </c>
      <c r="I1254" s="91">
        <f t="shared" si="1186"/>
        <v>0</v>
      </c>
      <c r="J1254" s="91">
        <f t="shared" si="4"/>
        <v>0</v>
      </c>
      <c r="K1254" s="93"/>
      <c r="L1254" s="94"/>
      <c r="M1254" s="95"/>
      <c r="N1254" s="95"/>
      <c r="O1254" s="95"/>
      <c r="P1254" s="95"/>
      <c r="Q1254" s="95"/>
      <c r="R1254" s="95"/>
      <c r="S1254" s="95"/>
      <c r="T1254" s="95"/>
      <c r="U1254" s="95"/>
      <c r="V1254" s="95"/>
      <c r="W1254" s="95"/>
      <c r="X1254" s="95"/>
      <c r="Y1254" s="95"/>
      <c r="Z1254" s="95"/>
    </row>
    <row r="1255" ht="15.75" hidden="1" customHeight="1">
      <c r="A1255" s="108">
        <f>A1254+0.01</f>
        <v>9.18</v>
      </c>
      <c r="B1255" s="102" t="s">
        <v>555</v>
      </c>
      <c r="C1255" s="90" t="s">
        <v>556</v>
      </c>
      <c r="D1255" s="91" t="s">
        <v>506</v>
      </c>
      <c r="E1255" s="92" t="str">
        <f t="shared" si="2"/>
        <v>RO</v>
      </c>
      <c r="F1255" s="93"/>
      <c r="G1255" s="93"/>
      <c r="H1255" s="91">
        <f t="shared" ref="H1255:I1255" si="1187">+N($E1255)*N(F1255)</f>
        <v>0</v>
      </c>
      <c r="I1255" s="91">
        <f t="shared" si="1187"/>
        <v>0</v>
      </c>
      <c r="J1255" s="91">
        <f t="shared" si="4"/>
        <v>0</v>
      </c>
      <c r="K1255" s="93"/>
      <c r="L1255" s="94"/>
      <c r="M1255" s="95"/>
      <c r="N1255" s="95"/>
      <c r="O1255" s="95"/>
      <c r="P1255" s="95"/>
      <c r="Q1255" s="95"/>
      <c r="R1255" s="95"/>
      <c r="S1255" s="95"/>
      <c r="T1255" s="95"/>
      <c r="U1255" s="95"/>
      <c r="V1255" s="95"/>
      <c r="W1255" s="95"/>
      <c r="X1255" s="95"/>
      <c r="Y1255" s="95"/>
      <c r="Z1255" s="95"/>
    </row>
    <row r="1256" ht="15.75" hidden="1" customHeight="1">
      <c r="A1256" s="90"/>
      <c r="B1256" s="102"/>
      <c r="C1256" s="90"/>
      <c r="D1256" s="91"/>
      <c r="E1256" s="92" t="str">
        <f t="shared" si="2"/>
        <v/>
      </c>
      <c r="F1256" s="93"/>
      <c r="G1256" s="93"/>
      <c r="H1256" s="91">
        <f t="shared" ref="H1256:I1256" si="1188">+N($E1256)*N(F1256)</f>
        <v>0</v>
      </c>
      <c r="I1256" s="91">
        <f t="shared" si="1188"/>
        <v>0</v>
      </c>
      <c r="J1256" s="91">
        <f t="shared" si="4"/>
        <v>0</v>
      </c>
      <c r="K1256" s="93"/>
      <c r="L1256" s="94"/>
      <c r="M1256" s="95"/>
      <c r="N1256" s="95"/>
      <c r="O1256" s="95"/>
      <c r="P1256" s="95"/>
      <c r="Q1256" s="95"/>
      <c r="R1256" s="95"/>
      <c r="S1256" s="95"/>
      <c r="T1256" s="95"/>
      <c r="U1256" s="95"/>
      <c r="V1256" s="95"/>
      <c r="W1256" s="95"/>
      <c r="X1256" s="95"/>
      <c r="Y1256" s="95"/>
      <c r="Z1256" s="95"/>
    </row>
    <row r="1257" ht="15.75" hidden="1" customHeight="1">
      <c r="A1257" s="108">
        <f>A1255+0.01</f>
        <v>9.19</v>
      </c>
      <c r="B1257" s="102" t="s">
        <v>581</v>
      </c>
      <c r="C1257" s="90" t="s">
        <v>720</v>
      </c>
      <c r="D1257" s="91" t="s">
        <v>506</v>
      </c>
      <c r="E1257" s="92" t="str">
        <f t="shared" si="2"/>
        <v>RO</v>
      </c>
      <c r="F1257" s="93"/>
      <c r="G1257" s="93"/>
      <c r="H1257" s="91">
        <f t="shared" ref="H1257:I1257" si="1189">+N($E1257)*N(F1257)</f>
        <v>0</v>
      </c>
      <c r="I1257" s="91">
        <f t="shared" si="1189"/>
        <v>0</v>
      </c>
      <c r="J1257" s="91">
        <f t="shared" si="4"/>
        <v>0</v>
      </c>
      <c r="K1257" s="93"/>
      <c r="L1257" s="94"/>
      <c r="M1257" s="95"/>
      <c r="N1257" s="95"/>
      <c r="O1257" s="95"/>
      <c r="P1257" s="95"/>
      <c r="Q1257" s="95"/>
      <c r="R1257" s="95"/>
      <c r="S1257" s="95"/>
      <c r="T1257" s="95"/>
      <c r="U1257" s="95"/>
      <c r="V1257" s="95"/>
      <c r="W1257" s="95"/>
      <c r="X1257" s="95"/>
      <c r="Y1257" s="95"/>
      <c r="Z1257" s="95"/>
    </row>
    <row r="1258" ht="15.75" hidden="1" customHeight="1">
      <c r="A1258" s="108">
        <f>A1257+0.01</f>
        <v>9.2</v>
      </c>
      <c r="B1258" s="102" t="s">
        <v>555</v>
      </c>
      <c r="C1258" s="90" t="s">
        <v>556</v>
      </c>
      <c r="D1258" s="91" t="s">
        <v>506</v>
      </c>
      <c r="E1258" s="92" t="str">
        <f t="shared" si="2"/>
        <v>RO</v>
      </c>
      <c r="F1258" s="93"/>
      <c r="G1258" s="93"/>
      <c r="H1258" s="91">
        <f t="shared" ref="H1258:I1258" si="1190">+N($E1258)*N(F1258)</f>
        <v>0</v>
      </c>
      <c r="I1258" s="91">
        <f t="shared" si="1190"/>
        <v>0</v>
      </c>
      <c r="J1258" s="91">
        <f t="shared" si="4"/>
        <v>0</v>
      </c>
      <c r="K1258" s="93"/>
      <c r="L1258" s="94"/>
      <c r="M1258" s="95"/>
      <c r="N1258" s="95"/>
      <c r="O1258" s="95"/>
      <c r="P1258" s="95"/>
      <c r="Q1258" s="95"/>
      <c r="R1258" s="95"/>
      <c r="S1258" s="95"/>
      <c r="T1258" s="95"/>
      <c r="U1258" s="95"/>
      <c r="V1258" s="95"/>
      <c r="W1258" s="95"/>
      <c r="X1258" s="95"/>
      <c r="Y1258" s="95"/>
      <c r="Z1258" s="95"/>
    </row>
    <row r="1259" ht="15.75" hidden="1" customHeight="1">
      <c r="A1259" s="90"/>
      <c r="B1259" s="102"/>
      <c r="C1259" s="90"/>
      <c r="D1259" s="91"/>
      <c r="E1259" s="92" t="str">
        <f t="shared" si="2"/>
        <v/>
      </c>
      <c r="F1259" s="93"/>
      <c r="G1259" s="93"/>
      <c r="H1259" s="91">
        <f t="shared" ref="H1259:I1259" si="1191">+N($E1259)*N(F1259)</f>
        <v>0</v>
      </c>
      <c r="I1259" s="91">
        <f t="shared" si="1191"/>
        <v>0</v>
      </c>
      <c r="J1259" s="91">
        <f t="shared" si="4"/>
        <v>0</v>
      </c>
      <c r="K1259" s="93"/>
      <c r="L1259" s="94"/>
      <c r="M1259" s="95"/>
      <c r="N1259" s="95"/>
      <c r="O1259" s="95"/>
      <c r="P1259" s="95"/>
      <c r="Q1259" s="95"/>
      <c r="R1259" s="95"/>
      <c r="S1259" s="95"/>
      <c r="T1259" s="95"/>
      <c r="U1259" s="95"/>
      <c r="V1259" s="95"/>
      <c r="W1259" s="95"/>
      <c r="X1259" s="95"/>
      <c r="Y1259" s="95"/>
      <c r="Z1259" s="95"/>
    </row>
    <row r="1260" ht="15.75" hidden="1" customHeight="1">
      <c r="A1260" s="108">
        <f>A1258+0.01</f>
        <v>9.21</v>
      </c>
      <c r="B1260" s="102" t="s">
        <v>582</v>
      </c>
      <c r="C1260" s="90" t="s">
        <v>720</v>
      </c>
      <c r="D1260" s="91" t="s">
        <v>506</v>
      </c>
      <c r="E1260" s="92" t="str">
        <f t="shared" si="2"/>
        <v>RO</v>
      </c>
      <c r="F1260" s="93"/>
      <c r="G1260" s="93"/>
      <c r="H1260" s="91">
        <f t="shared" ref="H1260:I1260" si="1192">+N($E1260)*N(F1260)</f>
        <v>0</v>
      </c>
      <c r="I1260" s="91">
        <f t="shared" si="1192"/>
        <v>0</v>
      </c>
      <c r="J1260" s="91">
        <f t="shared" si="4"/>
        <v>0</v>
      </c>
      <c r="K1260" s="93"/>
      <c r="L1260" s="94"/>
      <c r="M1260" s="95"/>
      <c r="N1260" s="95"/>
      <c r="O1260" s="95"/>
      <c r="P1260" s="95"/>
      <c r="Q1260" s="95"/>
      <c r="R1260" s="95"/>
      <c r="S1260" s="95"/>
      <c r="T1260" s="95"/>
      <c r="U1260" s="95"/>
      <c r="V1260" s="95"/>
      <c r="W1260" s="95"/>
      <c r="X1260" s="95"/>
      <c r="Y1260" s="95"/>
      <c r="Z1260" s="95"/>
    </row>
    <row r="1261" ht="15.75" hidden="1" customHeight="1">
      <c r="A1261" s="108">
        <f>A1260+0.01</f>
        <v>9.22</v>
      </c>
      <c r="B1261" s="102" t="s">
        <v>555</v>
      </c>
      <c r="C1261" s="90" t="s">
        <v>556</v>
      </c>
      <c r="D1261" s="91" t="s">
        <v>506</v>
      </c>
      <c r="E1261" s="92" t="str">
        <f t="shared" si="2"/>
        <v>RO</v>
      </c>
      <c r="F1261" s="93"/>
      <c r="G1261" s="93"/>
      <c r="H1261" s="91">
        <f t="shared" ref="H1261:I1261" si="1193">+N($E1261)*N(F1261)</f>
        <v>0</v>
      </c>
      <c r="I1261" s="91">
        <f t="shared" si="1193"/>
        <v>0</v>
      </c>
      <c r="J1261" s="91">
        <f t="shared" si="4"/>
        <v>0</v>
      </c>
      <c r="K1261" s="93"/>
      <c r="L1261" s="94"/>
      <c r="M1261" s="95"/>
      <c r="N1261" s="95"/>
      <c r="O1261" s="95"/>
      <c r="P1261" s="95"/>
      <c r="Q1261" s="95"/>
      <c r="R1261" s="95"/>
      <c r="S1261" s="95"/>
      <c r="T1261" s="95"/>
      <c r="U1261" s="95"/>
      <c r="V1261" s="95"/>
      <c r="W1261" s="95"/>
      <c r="X1261" s="95"/>
      <c r="Y1261" s="95"/>
      <c r="Z1261" s="95"/>
    </row>
    <row r="1262" ht="15.75" hidden="1" customHeight="1">
      <c r="A1262" s="90"/>
      <c r="B1262" s="102"/>
      <c r="C1262" s="90"/>
      <c r="D1262" s="91"/>
      <c r="E1262" s="92" t="str">
        <f t="shared" si="2"/>
        <v/>
      </c>
      <c r="F1262" s="93"/>
      <c r="G1262" s="93"/>
      <c r="H1262" s="91">
        <f t="shared" ref="H1262:I1262" si="1194">+N($E1262)*N(F1262)</f>
        <v>0</v>
      </c>
      <c r="I1262" s="91">
        <f t="shared" si="1194"/>
        <v>0</v>
      </c>
      <c r="J1262" s="91">
        <f t="shared" si="4"/>
        <v>0</v>
      </c>
      <c r="K1262" s="93"/>
      <c r="L1262" s="94"/>
      <c r="M1262" s="95"/>
      <c r="N1262" s="95"/>
      <c r="O1262" s="95"/>
      <c r="P1262" s="95"/>
      <c r="Q1262" s="95"/>
      <c r="R1262" s="95"/>
      <c r="S1262" s="95"/>
      <c r="T1262" s="95"/>
      <c r="U1262" s="95"/>
      <c r="V1262" s="95"/>
      <c r="W1262" s="95"/>
      <c r="X1262" s="95"/>
      <c r="Y1262" s="95"/>
      <c r="Z1262" s="95"/>
    </row>
    <row r="1263" ht="15.75" hidden="1" customHeight="1">
      <c r="A1263" s="108">
        <f>A1261+0.01</f>
        <v>9.23</v>
      </c>
      <c r="B1263" s="102" t="s">
        <v>583</v>
      </c>
      <c r="C1263" s="90" t="s">
        <v>720</v>
      </c>
      <c r="D1263" s="91" t="s">
        <v>506</v>
      </c>
      <c r="E1263" s="92" t="str">
        <f t="shared" si="2"/>
        <v>RO</v>
      </c>
      <c r="F1263" s="93"/>
      <c r="G1263" s="93"/>
      <c r="H1263" s="91">
        <f t="shared" ref="H1263:I1263" si="1195">+N($E1263)*N(F1263)</f>
        <v>0</v>
      </c>
      <c r="I1263" s="91">
        <f t="shared" si="1195"/>
        <v>0</v>
      </c>
      <c r="J1263" s="91">
        <f t="shared" si="4"/>
        <v>0</v>
      </c>
      <c r="K1263" s="93"/>
      <c r="L1263" s="94"/>
      <c r="M1263" s="95"/>
      <c r="N1263" s="95"/>
      <c r="O1263" s="95"/>
      <c r="P1263" s="95"/>
      <c r="Q1263" s="95"/>
      <c r="R1263" s="95"/>
      <c r="S1263" s="95"/>
      <c r="T1263" s="95"/>
      <c r="U1263" s="95"/>
      <c r="V1263" s="95"/>
      <c r="W1263" s="95"/>
      <c r="X1263" s="95"/>
      <c r="Y1263" s="95"/>
      <c r="Z1263" s="95"/>
    </row>
    <row r="1264" ht="15.75" hidden="1" customHeight="1">
      <c r="A1264" s="108">
        <f>A1263+0.01</f>
        <v>9.24</v>
      </c>
      <c r="B1264" s="102" t="s">
        <v>555</v>
      </c>
      <c r="C1264" s="90" t="s">
        <v>556</v>
      </c>
      <c r="D1264" s="91" t="s">
        <v>506</v>
      </c>
      <c r="E1264" s="92" t="str">
        <f t="shared" si="2"/>
        <v>RO</v>
      </c>
      <c r="F1264" s="93"/>
      <c r="G1264" s="93"/>
      <c r="H1264" s="91">
        <f t="shared" ref="H1264:I1264" si="1196">+N($E1264)*N(F1264)</f>
        <v>0</v>
      </c>
      <c r="I1264" s="91">
        <f t="shared" si="1196"/>
        <v>0</v>
      </c>
      <c r="J1264" s="91">
        <f t="shared" si="4"/>
        <v>0</v>
      </c>
      <c r="K1264" s="93"/>
      <c r="L1264" s="94"/>
      <c r="M1264" s="95"/>
      <c r="N1264" s="95"/>
      <c r="O1264" s="95"/>
      <c r="P1264" s="95"/>
      <c r="Q1264" s="95"/>
      <c r="R1264" s="95"/>
      <c r="S1264" s="95"/>
      <c r="T1264" s="95"/>
      <c r="U1264" s="95"/>
      <c r="V1264" s="95"/>
      <c r="W1264" s="95"/>
      <c r="X1264" s="95"/>
      <c r="Y1264" s="95"/>
      <c r="Z1264" s="95"/>
    </row>
    <row r="1265" ht="15.75" hidden="1" customHeight="1">
      <c r="A1265" s="90"/>
      <c r="B1265" s="102"/>
      <c r="C1265" s="90"/>
      <c r="D1265" s="91"/>
      <c r="E1265" s="92" t="str">
        <f t="shared" si="2"/>
        <v/>
      </c>
      <c r="F1265" s="93"/>
      <c r="G1265" s="93"/>
      <c r="H1265" s="91">
        <f t="shared" ref="H1265:I1265" si="1197">+N($E1265)*N(F1265)</f>
        <v>0</v>
      </c>
      <c r="I1265" s="91">
        <f t="shared" si="1197"/>
        <v>0</v>
      </c>
      <c r="J1265" s="91">
        <f t="shared" si="4"/>
        <v>0</v>
      </c>
      <c r="K1265" s="93"/>
      <c r="L1265" s="94"/>
      <c r="M1265" s="95"/>
      <c r="N1265" s="95"/>
      <c r="O1265" s="95"/>
      <c r="P1265" s="95"/>
      <c r="Q1265" s="95"/>
      <c r="R1265" s="95"/>
      <c r="S1265" s="95"/>
      <c r="T1265" s="95"/>
      <c r="U1265" s="95"/>
      <c r="V1265" s="95"/>
      <c r="W1265" s="95"/>
      <c r="X1265" s="95"/>
      <c r="Y1265" s="95"/>
      <c r="Z1265" s="95"/>
    </row>
    <row r="1266" ht="15.75" hidden="1" customHeight="1">
      <c r="A1266" s="108">
        <f>A1264+0.01</f>
        <v>9.25</v>
      </c>
      <c r="B1266" s="102" t="s">
        <v>584</v>
      </c>
      <c r="C1266" s="90" t="s">
        <v>720</v>
      </c>
      <c r="D1266" s="91" t="s">
        <v>506</v>
      </c>
      <c r="E1266" s="92" t="str">
        <f t="shared" si="2"/>
        <v>RO</v>
      </c>
      <c r="F1266" s="93"/>
      <c r="G1266" s="93"/>
      <c r="H1266" s="91">
        <f t="shared" ref="H1266:I1266" si="1198">+N($E1266)*N(F1266)</f>
        <v>0</v>
      </c>
      <c r="I1266" s="91">
        <f t="shared" si="1198"/>
        <v>0</v>
      </c>
      <c r="J1266" s="91">
        <f t="shared" si="4"/>
        <v>0</v>
      </c>
      <c r="K1266" s="93"/>
      <c r="L1266" s="94"/>
      <c r="M1266" s="95"/>
      <c r="N1266" s="95"/>
      <c r="O1266" s="95"/>
      <c r="P1266" s="95"/>
      <c r="Q1266" s="95"/>
      <c r="R1266" s="95"/>
      <c r="S1266" s="95"/>
      <c r="T1266" s="95"/>
      <c r="U1266" s="95"/>
      <c r="V1266" s="95"/>
      <c r="W1266" s="95"/>
      <c r="X1266" s="95"/>
      <c r="Y1266" s="95"/>
      <c r="Z1266" s="95"/>
    </row>
    <row r="1267" ht="15.75" hidden="1" customHeight="1">
      <c r="A1267" s="108">
        <f>A1266+0.01</f>
        <v>9.26</v>
      </c>
      <c r="B1267" s="102" t="s">
        <v>555</v>
      </c>
      <c r="C1267" s="90" t="s">
        <v>556</v>
      </c>
      <c r="D1267" s="91" t="s">
        <v>506</v>
      </c>
      <c r="E1267" s="92" t="str">
        <f t="shared" si="2"/>
        <v>RO</v>
      </c>
      <c r="F1267" s="93"/>
      <c r="G1267" s="93"/>
      <c r="H1267" s="91">
        <f t="shared" ref="H1267:I1267" si="1199">+N($E1267)*N(F1267)</f>
        <v>0</v>
      </c>
      <c r="I1267" s="91">
        <f t="shared" si="1199"/>
        <v>0</v>
      </c>
      <c r="J1267" s="91">
        <f t="shared" si="4"/>
        <v>0</v>
      </c>
      <c r="K1267" s="93"/>
      <c r="L1267" s="94"/>
      <c r="M1267" s="95"/>
      <c r="N1267" s="95"/>
      <c r="O1267" s="95"/>
      <c r="P1267" s="95"/>
      <c r="Q1267" s="95"/>
      <c r="R1267" s="95"/>
      <c r="S1267" s="95"/>
      <c r="T1267" s="95"/>
      <c r="U1267" s="95"/>
      <c r="V1267" s="95"/>
      <c r="W1267" s="95"/>
      <c r="X1267" s="95"/>
      <c r="Y1267" s="95"/>
      <c r="Z1267" s="95"/>
    </row>
    <row r="1268" ht="15.75" hidden="1" customHeight="1">
      <c r="A1268" s="90"/>
      <c r="B1268" s="102"/>
      <c r="C1268" s="90"/>
      <c r="D1268" s="91"/>
      <c r="E1268" s="92" t="str">
        <f t="shared" si="2"/>
        <v/>
      </c>
      <c r="F1268" s="93"/>
      <c r="G1268" s="93"/>
      <c r="H1268" s="91">
        <f t="shared" ref="H1268:I1268" si="1200">+N($E1268)*N(F1268)</f>
        <v>0</v>
      </c>
      <c r="I1268" s="91">
        <f t="shared" si="1200"/>
        <v>0</v>
      </c>
      <c r="J1268" s="91">
        <f t="shared" si="4"/>
        <v>0</v>
      </c>
      <c r="K1268" s="93"/>
      <c r="L1268" s="94"/>
      <c r="M1268" s="95"/>
      <c r="N1268" s="95"/>
      <c r="O1268" s="95"/>
      <c r="P1268" s="95"/>
      <c r="Q1268" s="95"/>
      <c r="R1268" s="95"/>
      <c r="S1268" s="95"/>
      <c r="T1268" s="95"/>
      <c r="U1268" s="95"/>
      <c r="V1268" s="95"/>
      <c r="W1268" s="95"/>
      <c r="X1268" s="95"/>
      <c r="Y1268" s="95"/>
      <c r="Z1268" s="95"/>
    </row>
    <row r="1269" ht="15.75" hidden="1" customHeight="1">
      <c r="A1269" s="108">
        <f>A1267+0.01</f>
        <v>9.27</v>
      </c>
      <c r="B1269" s="102" t="s">
        <v>585</v>
      </c>
      <c r="C1269" s="90" t="s">
        <v>554</v>
      </c>
      <c r="D1269" s="91" t="s">
        <v>506</v>
      </c>
      <c r="E1269" s="92" t="str">
        <f t="shared" si="2"/>
        <v>RO</v>
      </c>
      <c r="F1269" s="93"/>
      <c r="G1269" s="93"/>
      <c r="H1269" s="91">
        <f t="shared" ref="H1269:I1269" si="1201">+N($E1269)*N(F1269)</f>
        <v>0</v>
      </c>
      <c r="I1269" s="91">
        <f t="shared" si="1201"/>
        <v>0</v>
      </c>
      <c r="J1269" s="91">
        <f t="shared" si="4"/>
        <v>0</v>
      </c>
      <c r="K1269" s="93"/>
      <c r="L1269" s="94"/>
      <c r="M1269" s="95"/>
      <c r="N1269" s="95"/>
      <c r="O1269" s="95"/>
      <c r="P1269" s="95"/>
      <c r="Q1269" s="95"/>
      <c r="R1269" s="95"/>
      <c r="S1269" s="95"/>
      <c r="T1269" s="95"/>
      <c r="U1269" s="95"/>
      <c r="V1269" s="95"/>
      <c r="W1269" s="95"/>
      <c r="X1269" s="95"/>
      <c r="Y1269" s="95"/>
      <c r="Z1269" s="95"/>
    </row>
    <row r="1270" ht="15.75" hidden="1" customHeight="1">
      <c r="A1270" s="108">
        <f>A1269+0.01</f>
        <v>9.28</v>
      </c>
      <c r="B1270" s="102" t="s">
        <v>555</v>
      </c>
      <c r="C1270" s="90" t="s">
        <v>556</v>
      </c>
      <c r="D1270" s="91" t="s">
        <v>506</v>
      </c>
      <c r="E1270" s="92" t="str">
        <f t="shared" si="2"/>
        <v>RO</v>
      </c>
      <c r="F1270" s="93"/>
      <c r="G1270" s="93"/>
      <c r="H1270" s="91">
        <f t="shared" ref="H1270:I1270" si="1202">+N($E1270)*N(F1270)</f>
        <v>0</v>
      </c>
      <c r="I1270" s="91">
        <f t="shared" si="1202"/>
        <v>0</v>
      </c>
      <c r="J1270" s="91">
        <f t="shared" si="4"/>
        <v>0</v>
      </c>
      <c r="K1270" s="93"/>
      <c r="L1270" s="94"/>
      <c r="M1270" s="95"/>
      <c r="N1270" s="95"/>
      <c r="O1270" s="95"/>
      <c r="P1270" s="95"/>
      <c r="Q1270" s="95"/>
      <c r="R1270" s="95"/>
      <c r="S1270" s="95"/>
      <c r="T1270" s="95"/>
      <c r="U1270" s="95"/>
      <c r="V1270" s="95"/>
      <c r="W1270" s="95"/>
      <c r="X1270" s="95"/>
      <c r="Y1270" s="95"/>
      <c r="Z1270" s="95"/>
    </row>
    <row r="1271" ht="15.75" hidden="1" customHeight="1">
      <c r="A1271" s="90"/>
      <c r="B1271" s="102"/>
      <c r="C1271" s="90"/>
      <c r="D1271" s="91"/>
      <c r="E1271" s="92" t="str">
        <f t="shared" si="2"/>
        <v/>
      </c>
      <c r="F1271" s="93"/>
      <c r="G1271" s="93"/>
      <c r="H1271" s="91">
        <f t="shared" ref="H1271:I1271" si="1203">+N($E1271)*N(F1271)</f>
        <v>0</v>
      </c>
      <c r="I1271" s="91">
        <f t="shared" si="1203"/>
        <v>0</v>
      </c>
      <c r="J1271" s="91">
        <f t="shared" si="4"/>
        <v>0</v>
      </c>
      <c r="K1271" s="93"/>
      <c r="L1271" s="94"/>
      <c r="M1271" s="95"/>
      <c r="N1271" s="95"/>
      <c r="O1271" s="95"/>
      <c r="P1271" s="95"/>
      <c r="Q1271" s="95"/>
      <c r="R1271" s="95"/>
      <c r="S1271" s="95"/>
      <c r="T1271" s="95"/>
      <c r="U1271" s="95"/>
      <c r="V1271" s="95"/>
      <c r="W1271" s="95"/>
      <c r="X1271" s="95"/>
      <c r="Y1271" s="95"/>
      <c r="Z1271" s="95"/>
    </row>
    <row r="1272" ht="15.75" hidden="1" customHeight="1">
      <c r="A1272" s="108">
        <f>A1270+0.01</f>
        <v>9.29</v>
      </c>
      <c r="B1272" s="102" t="s">
        <v>586</v>
      </c>
      <c r="C1272" s="90" t="s">
        <v>720</v>
      </c>
      <c r="D1272" s="91" t="s">
        <v>506</v>
      </c>
      <c r="E1272" s="92" t="str">
        <f t="shared" si="2"/>
        <v>RO</v>
      </c>
      <c r="F1272" s="93"/>
      <c r="G1272" s="93"/>
      <c r="H1272" s="91">
        <f t="shared" ref="H1272:I1272" si="1204">+N($E1272)*N(F1272)</f>
        <v>0</v>
      </c>
      <c r="I1272" s="91">
        <f t="shared" si="1204"/>
        <v>0</v>
      </c>
      <c r="J1272" s="91">
        <f t="shared" si="4"/>
        <v>0</v>
      </c>
      <c r="K1272" s="93"/>
      <c r="L1272" s="94"/>
      <c r="M1272" s="95"/>
      <c r="N1272" s="95"/>
      <c r="O1272" s="95"/>
      <c r="P1272" s="95"/>
      <c r="Q1272" s="95"/>
      <c r="R1272" s="95"/>
      <c r="S1272" s="95"/>
      <c r="T1272" s="95"/>
      <c r="U1272" s="95"/>
      <c r="V1272" s="95"/>
      <c r="W1272" s="95"/>
      <c r="X1272" s="95"/>
      <c r="Y1272" s="95"/>
      <c r="Z1272" s="95"/>
    </row>
    <row r="1273" ht="15.75" hidden="1" customHeight="1">
      <c r="A1273" s="108">
        <f>A1272+0.01</f>
        <v>9.3</v>
      </c>
      <c r="B1273" s="102" t="s">
        <v>555</v>
      </c>
      <c r="C1273" s="90" t="s">
        <v>556</v>
      </c>
      <c r="D1273" s="91" t="s">
        <v>506</v>
      </c>
      <c r="E1273" s="92" t="str">
        <f t="shared" si="2"/>
        <v>RO</v>
      </c>
      <c r="F1273" s="93"/>
      <c r="G1273" s="93"/>
      <c r="H1273" s="91">
        <f t="shared" ref="H1273:I1273" si="1205">+N($E1273)*N(F1273)</f>
        <v>0</v>
      </c>
      <c r="I1273" s="91">
        <f t="shared" si="1205"/>
        <v>0</v>
      </c>
      <c r="J1273" s="91">
        <f t="shared" si="4"/>
        <v>0</v>
      </c>
      <c r="K1273" s="93"/>
      <c r="L1273" s="94"/>
      <c r="M1273" s="95"/>
      <c r="N1273" s="95"/>
      <c r="O1273" s="95"/>
      <c r="P1273" s="95"/>
      <c r="Q1273" s="95"/>
      <c r="R1273" s="95"/>
      <c r="S1273" s="95"/>
      <c r="T1273" s="95"/>
      <c r="U1273" s="95"/>
      <c r="V1273" s="95"/>
      <c r="W1273" s="95"/>
      <c r="X1273" s="95"/>
      <c r="Y1273" s="95"/>
      <c r="Z1273" s="95"/>
    </row>
    <row r="1274" ht="15.75" hidden="1" customHeight="1">
      <c r="A1274" s="90"/>
      <c r="B1274" s="102"/>
      <c r="C1274" s="90"/>
      <c r="D1274" s="91"/>
      <c r="E1274" s="92" t="str">
        <f t="shared" si="2"/>
        <v/>
      </c>
      <c r="F1274" s="93"/>
      <c r="G1274" s="93"/>
      <c r="H1274" s="91">
        <f t="shared" ref="H1274:I1274" si="1206">+N($E1274)*N(F1274)</f>
        <v>0</v>
      </c>
      <c r="I1274" s="91">
        <f t="shared" si="1206"/>
        <v>0</v>
      </c>
      <c r="J1274" s="91">
        <f t="shared" si="4"/>
        <v>0</v>
      </c>
      <c r="K1274" s="93"/>
      <c r="L1274" s="94"/>
      <c r="M1274" s="95"/>
      <c r="N1274" s="95"/>
      <c r="O1274" s="95"/>
      <c r="P1274" s="95"/>
      <c r="Q1274" s="95"/>
      <c r="R1274" s="95"/>
      <c r="S1274" s="95"/>
      <c r="T1274" s="95"/>
      <c r="U1274" s="95"/>
      <c r="V1274" s="95"/>
      <c r="W1274" s="95"/>
      <c r="X1274" s="95"/>
      <c r="Y1274" s="95"/>
      <c r="Z1274" s="95"/>
    </row>
    <row r="1275" ht="15.75" hidden="1" customHeight="1">
      <c r="A1275" s="108">
        <f>A1273+0.01</f>
        <v>9.31</v>
      </c>
      <c r="B1275" s="102" t="s">
        <v>587</v>
      </c>
      <c r="C1275" s="90" t="s">
        <v>720</v>
      </c>
      <c r="D1275" s="91" t="s">
        <v>506</v>
      </c>
      <c r="E1275" s="92" t="str">
        <f t="shared" si="2"/>
        <v>RO</v>
      </c>
      <c r="F1275" s="93"/>
      <c r="G1275" s="93"/>
      <c r="H1275" s="91">
        <f t="shared" ref="H1275:I1275" si="1207">+N($E1275)*N(F1275)</f>
        <v>0</v>
      </c>
      <c r="I1275" s="91">
        <f t="shared" si="1207"/>
        <v>0</v>
      </c>
      <c r="J1275" s="91">
        <f t="shared" si="4"/>
        <v>0</v>
      </c>
      <c r="K1275" s="93"/>
      <c r="L1275" s="94"/>
      <c r="M1275" s="95"/>
      <c r="N1275" s="95"/>
      <c r="O1275" s="95"/>
      <c r="P1275" s="95"/>
      <c r="Q1275" s="95"/>
      <c r="R1275" s="95"/>
      <c r="S1275" s="95"/>
      <c r="T1275" s="95"/>
      <c r="U1275" s="95"/>
      <c r="V1275" s="95"/>
      <c r="W1275" s="95"/>
      <c r="X1275" s="95"/>
      <c r="Y1275" s="95"/>
      <c r="Z1275" s="95"/>
    </row>
    <row r="1276" ht="15.75" hidden="1" customHeight="1">
      <c r="A1276" s="108">
        <f>A1275+0.01</f>
        <v>9.32</v>
      </c>
      <c r="B1276" s="102" t="s">
        <v>555</v>
      </c>
      <c r="C1276" s="90" t="s">
        <v>556</v>
      </c>
      <c r="D1276" s="91" t="s">
        <v>506</v>
      </c>
      <c r="E1276" s="92" t="str">
        <f t="shared" si="2"/>
        <v>RO</v>
      </c>
      <c r="F1276" s="93"/>
      <c r="G1276" s="93"/>
      <c r="H1276" s="91">
        <f t="shared" ref="H1276:I1276" si="1208">+N($E1276)*N(F1276)</f>
        <v>0</v>
      </c>
      <c r="I1276" s="91">
        <f t="shared" si="1208"/>
        <v>0</v>
      </c>
      <c r="J1276" s="91">
        <f t="shared" si="4"/>
        <v>0</v>
      </c>
      <c r="K1276" s="93"/>
      <c r="L1276" s="94"/>
      <c r="M1276" s="95"/>
      <c r="N1276" s="95"/>
      <c r="O1276" s="95"/>
      <c r="P1276" s="95"/>
      <c r="Q1276" s="95"/>
      <c r="R1276" s="95"/>
      <c r="S1276" s="95"/>
      <c r="T1276" s="95"/>
      <c r="U1276" s="95"/>
      <c r="V1276" s="95"/>
      <c r="W1276" s="95"/>
      <c r="X1276" s="95"/>
      <c r="Y1276" s="95"/>
      <c r="Z1276" s="95"/>
    </row>
    <row r="1277" ht="15.75" hidden="1" customHeight="1">
      <c r="A1277" s="90"/>
      <c r="B1277" s="102"/>
      <c r="C1277" s="90"/>
      <c r="D1277" s="91"/>
      <c r="E1277" s="92" t="str">
        <f t="shared" si="2"/>
        <v/>
      </c>
      <c r="F1277" s="93"/>
      <c r="G1277" s="93"/>
      <c r="H1277" s="91">
        <f t="shared" ref="H1277:I1277" si="1209">+N($E1277)*N(F1277)</f>
        <v>0</v>
      </c>
      <c r="I1277" s="91">
        <f t="shared" si="1209"/>
        <v>0</v>
      </c>
      <c r="J1277" s="91">
        <f t="shared" si="4"/>
        <v>0</v>
      </c>
      <c r="K1277" s="93"/>
      <c r="L1277" s="94"/>
      <c r="M1277" s="95"/>
      <c r="N1277" s="95"/>
      <c r="O1277" s="95"/>
      <c r="P1277" s="95"/>
      <c r="Q1277" s="95"/>
      <c r="R1277" s="95"/>
      <c r="S1277" s="95"/>
      <c r="T1277" s="95"/>
      <c r="U1277" s="95"/>
      <c r="V1277" s="95"/>
      <c r="W1277" s="95"/>
      <c r="X1277" s="95"/>
      <c r="Y1277" s="95"/>
      <c r="Z1277" s="95"/>
    </row>
    <row r="1278" ht="15.75" hidden="1" customHeight="1">
      <c r="A1278" s="108">
        <f>A1276+0.01</f>
        <v>9.33</v>
      </c>
      <c r="B1278" s="102" t="s">
        <v>588</v>
      </c>
      <c r="C1278" s="90" t="s">
        <v>720</v>
      </c>
      <c r="D1278" s="91" t="s">
        <v>506</v>
      </c>
      <c r="E1278" s="92" t="str">
        <f t="shared" si="2"/>
        <v>RO</v>
      </c>
      <c r="F1278" s="93"/>
      <c r="G1278" s="93"/>
      <c r="H1278" s="91">
        <f t="shared" ref="H1278:I1278" si="1210">+N($E1278)*N(F1278)</f>
        <v>0</v>
      </c>
      <c r="I1278" s="91">
        <f t="shared" si="1210"/>
        <v>0</v>
      </c>
      <c r="J1278" s="91">
        <f t="shared" si="4"/>
        <v>0</v>
      </c>
      <c r="K1278" s="93"/>
      <c r="L1278" s="94"/>
      <c r="M1278" s="95"/>
      <c r="N1278" s="95"/>
      <c r="O1278" s="95"/>
      <c r="P1278" s="95"/>
      <c r="Q1278" s="95"/>
      <c r="R1278" s="95"/>
      <c r="S1278" s="95"/>
      <c r="T1278" s="95"/>
      <c r="U1278" s="95"/>
      <c r="V1278" s="95"/>
      <c r="W1278" s="95"/>
      <c r="X1278" s="95"/>
      <c r="Y1278" s="95"/>
      <c r="Z1278" s="95"/>
    </row>
    <row r="1279" ht="15.75" hidden="1" customHeight="1">
      <c r="A1279" s="108">
        <f>A1278+0.01</f>
        <v>9.34</v>
      </c>
      <c r="B1279" s="102" t="s">
        <v>555</v>
      </c>
      <c r="C1279" s="90" t="s">
        <v>556</v>
      </c>
      <c r="D1279" s="91" t="s">
        <v>506</v>
      </c>
      <c r="E1279" s="92" t="str">
        <f t="shared" si="2"/>
        <v>RO</v>
      </c>
      <c r="F1279" s="93"/>
      <c r="G1279" s="93"/>
      <c r="H1279" s="91">
        <f t="shared" ref="H1279:I1279" si="1211">+N($E1279)*N(F1279)</f>
        <v>0</v>
      </c>
      <c r="I1279" s="91">
        <f t="shared" si="1211"/>
        <v>0</v>
      </c>
      <c r="J1279" s="91">
        <f t="shared" si="4"/>
        <v>0</v>
      </c>
      <c r="K1279" s="93"/>
      <c r="L1279" s="94"/>
      <c r="M1279" s="95"/>
      <c r="N1279" s="95"/>
      <c r="O1279" s="95"/>
      <c r="P1279" s="95"/>
      <c r="Q1279" s="95"/>
      <c r="R1279" s="95"/>
      <c r="S1279" s="95"/>
      <c r="T1279" s="95"/>
      <c r="U1279" s="95"/>
      <c r="V1279" s="95"/>
      <c r="W1279" s="95"/>
      <c r="X1279" s="95"/>
      <c r="Y1279" s="95"/>
      <c r="Z1279" s="95"/>
    </row>
    <row r="1280" ht="15.75" hidden="1" customHeight="1">
      <c r="A1280" s="90"/>
      <c r="B1280" s="102"/>
      <c r="C1280" s="90"/>
      <c r="D1280" s="91"/>
      <c r="E1280" s="92" t="str">
        <f t="shared" si="2"/>
        <v/>
      </c>
      <c r="F1280" s="93"/>
      <c r="G1280" s="93"/>
      <c r="H1280" s="91">
        <f t="shared" ref="H1280:I1280" si="1212">+N($E1280)*N(F1280)</f>
        <v>0</v>
      </c>
      <c r="I1280" s="91">
        <f t="shared" si="1212"/>
        <v>0</v>
      </c>
      <c r="J1280" s="91">
        <f t="shared" si="4"/>
        <v>0</v>
      </c>
      <c r="K1280" s="93"/>
      <c r="L1280" s="94"/>
      <c r="M1280" s="95"/>
      <c r="N1280" s="95"/>
      <c r="O1280" s="95"/>
      <c r="P1280" s="95"/>
      <c r="Q1280" s="95"/>
      <c r="R1280" s="95"/>
      <c r="S1280" s="95"/>
      <c r="T1280" s="95"/>
      <c r="U1280" s="95"/>
      <c r="V1280" s="95"/>
      <c r="W1280" s="95"/>
      <c r="X1280" s="95"/>
      <c r="Y1280" s="95"/>
      <c r="Z1280" s="95"/>
    </row>
    <row r="1281" ht="15.75" hidden="1" customHeight="1">
      <c r="A1281" s="108">
        <f>A1279+0.01</f>
        <v>9.35</v>
      </c>
      <c r="B1281" s="102" t="s">
        <v>930</v>
      </c>
      <c r="C1281" s="90" t="s">
        <v>720</v>
      </c>
      <c r="D1281" s="91" t="s">
        <v>506</v>
      </c>
      <c r="E1281" s="92" t="str">
        <f t="shared" si="2"/>
        <v>RO</v>
      </c>
      <c r="F1281" s="93"/>
      <c r="G1281" s="93"/>
      <c r="H1281" s="91">
        <f t="shared" ref="H1281:I1281" si="1213">+N($E1281)*N(F1281)</f>
        <v>0</v>
      </c>
      <c r="I1281" s="91">
        <f t="shared" si="1213"/>
        <v>0</v>
      </c>
      <c r="J1281" s="91">
        <f t="shared" si="4"/>
        <v>0</v>
      </c>
      <c r="K1281" s="93"/>
      <c r="L1281" s="94"/>
      <c r="M1281" s="95"/>
      <c r="N1281" s="95"/>
      <c r="O1281" s="95"/>
      <c r="P1281" s="95"/>
      <c r="Q1281" s="95"/>
      <c r="R1281" s="95"/>
      <c r="S1281" s="95"/>
      <c r="T1281" s="95"/>
      <c r="U1281" s="95"/>
      <c r="V1281" s="95"/>
      <c r="W1281" s="95"/>
      <c r="X1281" s="95"/>
      <c r="Y1281" s="95"/>
      <c r="Z1281" s="95"/>
    </row>
    <row r="1282" ht="15.75" hidden="1" customHeight="1">
      <c r="A1282" s="108">
        <f>A1281+0.01</f>
        <v>9.36</v>
      </c>
      <c r="B1282" s="102" t="s">
        <v>555</v>
      </c>
      <c r="C1282" s="90" t="s">
        <v>556</v>
      </c>
      <c r="D1282" s="91" t="s">
        <v>506</v>
      </c>
      <c r="E1282" s="92" t="str">
        <f t="shared" si="2"/>
        <v>RO</v>
      </c>
      <c r="F1282" s="93"/>
      <c r="G1282" s="93"/>
      <c r="H1282" s="91">
        <f t="shared" ref="H1282:I1282" si="1214">+N($E1282)*N(F1282)</f>
        <v>0</v>
      </c>
      <c r="I1282" s="91">
        <f t="shared" si="1214"/>
        <v>0</v>
      </c>
      <c r="J1282" s="91">
        <f t="shared" si="4"/>
        <v>0</v>
      </c>
      <c r="K1282" s="93"/>
      <c r="L1282" s="94"/>
      <c r="M1282" s="95"/>
      <c r="N1282" s="95"/>
      <c r="O1282" s="95"/>
      <c r="P1282" s="95"/>
      <c r="Q1282" s="95"/>
      <c r="R1282" s="95"/>
      <c r="S1282" s="95"/>
      <c r="T1282" s="95"/>
      <c r="U1282" s="95"/>
      <c r="V1282" s="95"/>
      <c r="W1282" s="95"/>
      <c r="X1282" s="95"/>
      <c r="Y1282" s="95"/>
      <c r="Z1282" s="95"/>
    </row>
    <row r="1283" ht="15.75" hidden="1" customHeight="1">
      <c r="A1283" s="90"/>
      <c r="B1283" s="102"/>
      <c r="C1283" s="90"/>
      <c r="D1283" s="91"/>
      <c r="E1283" s="92" t="str">
        <f t="shared" si="2"/>
        <v/>
      </c>
      <c r="F1283" s="93"/>
      <c r="G1283" s="93"/>
      <c r="H1283" s="91">
        <f t="shared" ref="H1283:I1283" si="1215">+N($E1283)*N(F1283)</f>
        <v>0</v>
      </c>
      <c r="I1283" s="91">
        <f t="shared" si="1215"/>
        <v>0</v>
      </c>
      <c r="J1283" s="91">
        <f t="shared" si="4"/>
        <v>0</v>
      </c>
      <c r="K1283" s="93"/>
      <c r="L1283" s="94"/>
      <c r="M1283" s="95"/>
      <c r="N1283" s="95"/>
      <c r="O1283" s="95"/>
      <c r="P1283" s="95"/>
      <c r="Q1283" s="95"/>
      <c r="R1283" s="95"/>
      <c r="S1283" s="95"/>
      <c r="T1283" s="95"/>
      <c r="U1283" s="95"/>
      <c r="V1283" s="95"/>
      <c r="W1283" s="95"/>
      <c r="X1283" s="95"/>
      <c r="Y1283" s="95"/>
      <c r="Z1283" s="95"/>
    </row>
    <row r="1284" ht="15.75" customHeight="1">
      <c r="A1284" s="108">
        <f>A1282+0.01</f>
        <v>9.37</v>
      </c>
      <c r="B1284" s="102" t="s">
        <v>931</v>
      </c>
      <c r="C1284" s="90" t="s">
        <v>720</v>
      </c>
      <c r="D1284" s="91">
        <v>300.0</v>
      </c>
      <c r="E1284" s="92">
        <f t="shared" si="2"/>
        <v>300</v>
      </c>
      <c r="F1284" s="105">
        <v>283.0</v>
      </c>
      <c r="G1284" s="105">
        <v>29.0</v>
      </c>
      <c r="H1284" s="91">
        <f t="shared" ref="H1284:I1284" si="1216">+N($E1284)*N(F1284)</f>
        <v>84900</v>
      </c>
      <c r="I1284" s="91">
        <f t="shared" si="1216"/>
        <v>8700</v>
      </c>
      <c r="J1284" s="91">
        <f t="shared" si="4"/>
        <v>93600</v>
      </c>
      <c r="K1284" s="93"/>
      <c r="L1284" s="106"/>
      <c r="M1284" s="95"/>
      <c r="N1284" s="95"/>
      <c r="O1284" s="95"/>
      <c r="P1284" s="95"/>
      <c r="Q1284" s="95"/>
      <c r="R1284" s="95"/>
      <c r="S1284" s="95"/>
      <c r="T1284" s="95"/>
      <c r="U1284" s="95"/>
      <c r="V1284" s="95"/>
      <c r="W1284" s="95"/>
      <c r="X1284" s="95"/>
      <c r="Y1284" s="95"/>
      <c r="Z1284" s="95"/>
    </row>
    <row r="1285" ht="15.75" customHeight="1">
      <c r="A1285" s="108">
        <f>A1284+0.01</f>
        <v>9.38</v>
      </c>
      <c r="B1285" s="102" t="s">
        <v>932</v>
      </c>
      <c r="C1285" s="90" t="s">
        <v>556</v>
      </c>
      <c r="D1285" s="91">
        <v>10.0</v>
      </c>
      <c r="E1285" s="92">
        <f t="shared" si="2"/>
        <v>10</v>
      </c>
      <c r="F1285" s="105">
        <v>73.0</v>
      </c>
      <c r="G1285" s="105">
        <v>19.0</v>
      </c>
      <c r="H1285" s="91">
        <f t="shared" ref="H1285:I1285" si="1217">+N($E1285)*N(F1285)</f>
        <v>730</v>
      </c>
      <c r="I1285" s="91">
        <f t="shared" si="1217"/>
        <v>190</v>
      </c>
      <c r="J1285" s="91">
        <f t="shared" si="4"/>
        <v>920</v>
      </c>
      <c r="K1285" s="93"/>
      <c r="L1285" s="111"/>
      <c r="M1285" s="95"/>
      <c r="N1285" s="95"/>
      <c r="O1285" s="95"/>
      <c r="P1285" s="95"/>
      <c r="Q1285" s="95"/>
      <c r="R1285" s="95"/>
      <c r="S1285" s="95"/>
      <c r="T1285" s="95"/>
      <c r="U1285" s="95"/>
      <c r="V1285" s="95"/>
      <c r="W1285" s="95"/>
      <c r="X1285" s="95"/>
      <c r="Y1285" s="95"/>
      <c r="Z1285" s="95"/>
    </row>
    <row r="1286" ht="15.75" hidden="1" customHeight="1">
      <c r="A1286" s="90"/>
      <c r="B1286" s="102"/>
      <c r="C1286" s="90"/>
      <c r="D1286" s="91"/>
      <c r="E1286" s="92" t="str">
        <f t="shared" si="2"/>
        <v/>
      </c>
      <c r="F1286" s="93"/>
      <c r="G1286" s="93"/>
      <c r="H1286" s="91">
        <f t="shared" ref="H1286:I1286" si="1218">+N($E1286)*N(F1286)</f>
        <v>0</v>
      </c>
      <c r="I1286" s="91">
        <f t="shared" si="1218"/>
        <v>0</v>
      </c>
      <c r="J1286" s="91">
        <f t="shared" si="4"/>
        <v>0</v>
      </c>
      <c r="K1286" s="93"/>
      <c r="L1286" s="94"/>
      <c r="M1286" s="95"/>
      <c r="N1286" s="95"/>
      <c r="O1286" s="95"/>
      <c r="P1286" s="95"/>
      <c r="Q1286" s="95"/>
      <c r="R1286" s="95"/>
      <c r="S1286" s="95"/>
      <c r="T1286" s="95"/>
      <c r="U1286" s="95"/>
      <c r="V1286" s="95"/>
      <c r="W1286" s="95"/>
      <c r="X1286" s="95"/>
      <c r="Y1286" s="95"/>
      <c r="Z1286" s="95"/>
    </row>
    <row r="1287" ht="15.75" customHeight="1">
      <c r="A1287" s="108">
        <f>A1285+0.01</f>
        <v>9.39</v>
      </c>
      <c r="B1287" s="102" t="s">
        <v>933</v>
      </c>
      <c r="C1287" s="90" t="s">
        <v>720</v>
      </c>
      <c r="D1287" s="91">
        <v>200.0</v>
      </c>
      <c r="E1287" s="92">
        <f t="shared" si="2"/>
        <v>200</v>
      </c>
      <c r="F1287" s="105">
        <v>187.0</v>
      </c>
      <c r="G1287" s="105">
        <v>29.0</v>
      </c>
      <c r="H1287" s="91">
        <f t="shared" ref="H1287:I1287" si="1219">+N($E1287)*N(F1287)</f>
        <v>37400</v>
      </c>
      <c r="I1287" s="91">
        <f t="shared" si="1219"/>
        <v>5800</v>
      </c>
      <c r="J1287" s="91">
        <f t="shared" si="4"/>
        <v>43200</v>
      </c>
      <c r="K1287" s="93"/>
      <c r="L1287" s="106"/>
      <c r="M1287" s="95"/>
      <c r="N1287" s="95"/>
      <c r="O1287" s="95"/>
      <c r="P1287" s="95"/>
      <c r="Q1287" s="95"/>
      <c r="R1287" s="95"/>
      <c r="S1287" s="95"/>
      <c r="T1287" s="95"/>
      <c r="U1287" s="95"/>
      <c r="V1287" s="95"/>
      <c r="W1287" s="95"/>
      <c r="X1287" s="95"/>
      <c r="Y1287" s="95"/>
      <c r="Z1287" s="95"/>
    </row>
    <row r="1288" ht="15.75" customHeight="1">
      <c r="A1288" s="108">
        <f>A1287+0.01</f>
        <v>9.4</v>
      </c>
      <c r="B1288" s="102" t="s">
        <v>555</v>
      </c>
      <c r="C1288" s="90" t="s">
        <v>556</v>
      </c>
      <c r="D1288" s="91">
        <v>10.0</v>
      </c>
      <c r="E1288" s="92">
        <f t="shared" si="2"/>
        <v>10</v>
      </c>
      <c r="F1288" s="105">
        <v>73.0</v>
      </c>
      <c r="G1288" s="105">
        <v>19.0</v>
      </c>
      <c r="H1288" s="91">
        <f t="shared" ref="H1288:I1288" si="1220">+N($E1288)*N(F1288)</f>
        <v>730</v>
      </c>
      <c r="I1288" s="91">
        <f t="shared" si="1220"/>
        <v>190</v>
      </c>
      <c r="J1288" s="91">
        <f t="shared" si="4"/>
        <v>920</v>
      </c>
      <c r="K1288" s="93"/>
      <c r="L1288" s="111"/>
      <c r="M1288" s="95"/>
      <c r="N1288" s="95"/>
      <c r="O1288" s="95"/>
      <c r="P1288" s="95"/>
      <c r="Q1288" s="95"/>
      <c r="R1288" s="95"/>
      <c r="S1288" s="95"/>
      <c r="T1288" s="95"/>
      <c r="U1288" s="95"/>
      <c r="V1288" s="95"/>
      <c r="W1288" s="95"/>
      <c r="X1288" s="95"/>
      <c r="Y1288" s="95"/>
      <c r="Z1288" s="95"/>
    </row>
    <row r="1289" ht="15.75" hidden="1" customHeight="1">
      <c r="A1289" s="90"/>
      <c r="B1289" s="102"/>
      <c r="C1289" s="90"/>
      <c r="D1289" s="91"/>
      <c r="E1289" s="92" t="str">
        <f t="shared" si="2"/>
        <v/>
      </c>
      <c r="F1289" s="93"/>
      <c r="G1289" s="93"/>
      <c r="H1289" s="91">
        <f t="shared" ref="H1289:I1289" si="1221">+N($E1289)*N(F1289)</f>
        <v>0</v>
      </c>
      <c r="I1289" s="91">
        <f t="shared" si="1221"/>
        <v>0</v>
      </c>
      <c r="J1289" s="91">
        <f t="shared" si="4"/>
        <v>0</v>
      </c>
      <c r="K1289" s="93"/>
      <c r="L1289" s="94"/>
      <c r="M1289" s="95"/>
      <c r="N1289" s="95"/>
      <c r="O1289" s="95"/>
      <c r="P1289" s="95"/>
      <c r="Q1289" s="95"/>
      <c r="R1289" s="95"/>
      <c r="S1289" s="95"/>
      <c r="T1289" s="95"/>
      <c r="U1289" s="95"/>
      <c r="V1289" s="95"/>
      <c r="W1289" s="95"/>
      <c r="X1289" s="95"/>
      <c r="Y1289" s="95"/>
      <c r="Z1289" s="95"/>
    </row>
    <row r="1290" ht="15.75" customHeight="1">
      <c r="A1290" s="108">
        <f>A1288+0.01</f>
        <v>9.41</v>
      </c>
      <c r="B1290" s="102" t="s">
        <v>934</v>
      </c>
      <c r="C1290" s="90" t="s">
        <v>720</v>
      </c>
      <c r="D1290" s="91">
        <v>150.0</v>
      </c>
      <c r="E1290" s="92">
        <f t="shared" si="2"/>
        <v>150</v>
      </c>
      <c r="F1290" s="105">
        <v>105.0</v>
      </c>
      <c r="G1290" s="105">
        <v>19.0</v>
      </c>
      <c r="H1290" s="91">
        <f t="shared" ref="H1290:I1290" si="1222">+N($E1290)*N(F1290)</f>
        <v>15750</v>
      </c>
      <c r="I1290" s="91">
        <f t="shared" si="1222"/>
        <v>2850</v>
      </c>
      <c r="J1290" s="91">
        <f t="shared" si="4"/>
        <v>18600</v>
      </c>
      <c r="K1290" s="93"/>
      <c r="L1290" s="106"/>
      <c r="M1290" s="95"/>
      <c r="N1290" s="95"/>
      <c r="O1290" s="95"/>
      <c r="P1290" s="95"/>
      <c r="Q1290" s="95"/>
      <c r="R1290" s="95"/>
      <c r="S1290" s="95"/>
      <c r="T1290" s="95"/>
      <c r="U1290" s="95"/>
      <c r="V1290" s="95"/>
      <c r="W1290" s="95"/>
      <c r="X1290" s="95"/>
      <c r="Y1290" s="95"/>
      <c r="Z1290" s="95"/>
    </row>
    <row r="1291" ht="15.75" customHeight="1">
      <c r="A1291" s="108">
        <f>A1290+0.01</f>
        <v>9.42</v>
      </c>
      <c r="B1291" s="102" t="s">
        <v>555</v>
      </c>
      <c r="C1291" s="90" t="s">
        <v>556</v>
      </c>
      <c r="D1291" s="91">
        <v>10.0</v>
      </c>
      <c r="E1291" s="92">
        <f t="shared" si="2"/>
        <v>10</v>
      </c>
      <c r="F1291" s="105">
        <v>73.0</v>
      </c>
      <c r="G1291" s="105">
        <v>19.0</v>
      </c>
      <c r="H1291" s="91">
        <f t="shared" ref="H1291:I1291" si="1223">+N($E1291)*N(F1291)</f>
        <v>730</v>
      </c>
      <c r="I1291" s="91">
        <f t="shared" si="1223"/>
        <v>190</v>
      </c>
      <c r="J1291" s="91">
        <f t="shared" si="4"/>
        <v>920</v>
      </c>
      <c r="K1291" s="93"/>
      <c r="L1291" s="111"/>
      <c r="M1291" s="95"/>
      <c r="N1291" s="95"/>
      <c r="O1291" s="95"/>
      <c r="P1291" s="95"/>
      <c r="Q1291" s="95"/>
      <c r="R1291" s="95"/>
      <c r="S1291" s="95"/>
      <c r="T1291" s="95"/>
      <c r="U1291" s="95"/>
      <c r="V1291" s="95"/>
      <c r="W1291" s="95"/>
      <c r="X1291" s="95"/>
      <c r="Y1291" s="95"/>
      <c r="Z1291" s="95"/>
    </row>
    <row r="1292" ht="15.75" hidden="1" customHeight="1">
      <c r="A1292" s="90"/>
      <c r="B1292" s="102"/>
      <c r="C1292" s="90"/>
      <c r="D1292" s="91"/>
      <c r="E1292" s="92" t="str">
        <f t="shared" si="2"/>
        <v/>
      </c>
      <c r="F1292" s="93"/>
      <c r="G1292" s="93"/>
      <c r="H1292" s="91">
        <f t="shared" ref="H1292:I1292" si="1224">+N($E1292)*N(F1292)</f>
        <v>0</v>
      </c>
      <c r="I1292" s="91">
        <f t="shared" si="1224"/>
        <v>0</v>
      </c>
      <c r="J1292" s="91">
        <f t="shared" si="4"/>
        <v>0</v>
      </c>
      <c r="K1292" s="93"/>
      <c r="L1292" s="94"/>
      <c r="M1292" s="95"/>
      <c r="N1292" s="95"/>
      <c r="O1292" s="95"/>
      <c r="P1292" s="95"/>
      <c r="Q1292" s="95"/>
      <c r="R1292" s="95"/>
      <c r="S1292" s="95"/>
      <c r="T1292" s="95"/>
      <c r="U1292" s="95"/>
      <c r="V1292" s="95"/>
      <c r="W1292" s="95"/>
      <c r="X1292" s="95"/>
      <c r="Y1292" s="95"/>
      <c r="Z1292" s="95"/>
    </row>
    <row r="1293" ht="15.75" customHeight="1">
      <c r="A1293" s="108">
        <f>A1291+0.01</f>
        <v>9.43</v>
      </c>
      <c r="B1293" s="102" t="s">
        <v>935</v>
      </c>
      <c r="C1293" s="90" t="s">
        <v>720</v>
      </c>
      <c r="D1293" s="91">
        <v>100.0</v>
      </c>
      <c r="E1293" s="92">
        <f t="shared" si="2"/>
        <v>100</v>
      </c>
      <c r="F1293" s="105">
        <v>71.0</v>
      </c>
      <c r="G1293" s="105">
        <v>19.0</v>
      </c>
      <c r="H1293" s="91">
        <f t="shared" ref="H1293:I1293" si="1225">+N($E1293)*N(F1293)</f>
        <v>7100</v>
      </c>
      <c r="I1293" s="91">
        <f t="shared" si="1225"/>
        <v>1900</v>
      </c>
      <c r="J1293" s="91">
        <f t="shared" si="4"/>
        <v>9000</v>
      </c>
      <c r="K1293" s="93"/>
      <c r="L1293" s="106"/>
      <c r="M1293" s="95"/>
      <c r="N1293" s="95"/>
      <c r="O1293" s="95"/>
      <c r="P1293" s="95"/>
      <c r="Q1293" s="95"/>
      <c r="R1293" s="95"/>
      <c r="S1293" s="95"/>
      <c r="T1293" s="95"/>
      <c r="U1293" s="95"/>
      <c r="V1293" s="95"/>
      <c r="W1293" s="95"/>
      <c r="X1293" s="95"/>
      <c r="Y1293" s="95"/>
      <c r="Z1293" s="95"/>
    </row>
    <row r="1294" ht="15.75" customHeight="1">
      <c r="A1294" s="108">
        <f>A1293+0.01</f>
        <v>9.44</v>
      </c>
      <c r="B1294" s="102" t="s">
        <v>555</v>
      </c>
      <c r="C1294" s="90" t="s">
        <v>556</v>
      </c>
      <c r="D1294" s="91">
        <v>20.0</v>
      </c>
      <c r="E1294" s="92">
        <f t="shared" si="2"/>
        <v>20</v>
      </c>
      <c r="F1294" s="105">
        <v>63.0</v>
      </c>
      <c r="G1294" s="105">
        <v>19.0</v>
      </c>
      <c r="H1294" s="91">
        <f t="shared" ref="H1294:I1294" si="1226">+N($E1294)*N(F1294)</f>
        <v>1260</v>
      </c>
      <c r="I1294" s="91">
        <f t="shared" si="1226"/>
        <v>380</v>
      </c>
      <c r="J1294" s="91">
        <f t="shared" si="4"/>
        <v>1640</v>
      </c>
      <c r="K1294" s="93"/>
      <c r="L1294" s="106"/>
      <c r="M1294" s="95"/>
      <c r="N1294" s="95"/>
      <c r="O1294" s="95"/>
      <c r="P1294" s="95"/>
      <c r="Q1294" s="95"/>
      <c r="R1294" s="95"/>
      <c r="S1294" s="95"/>
      <c r="T1294" s="95"/>
      <c r="U1294" s="95"/>
      <c r="V1294" s="95"/>
      <c r="W1294" s="95"/>
      <c r="X1294" s="95"/>
      <c r="Y1294" s="95"/>
      <c r="Z1294" s="95"/>
    </row>
    <row r="1295" ht="15.75" hidden="1" customHeight="1">
      <c r="A1295" s="90"/>
      <c r="B1295" s="102"/>
      <c r="C1295" s="90"/>
      <c r="D1295" s="91"/>
      <c r="E1295" s="92" t="str">
        <f t="shared" si="2"/>
        <v/>
      </c>
      <c r="F1295" s="93"/>
      <c r="G1295" s="93"/>
      <c r="H1295" s="91">
        <f t="shared" ref="H1295:I1295" si="1227">+N($E1295)*N(F1295)</f>
        <v>0</v>
      </c>
      <c r="I1295" s="91">
        <f t="shared" si="1227"/>
        <v>0</v>
      </c>
      <c r="J1295" s="91">
        <f t="shared" si="4"/>
        <v>0</v>
      </c>
      <c r="K1295" s="93"/>
      <c r="L1295" s="94"/>
      <c r="M1295" s="95"/>
      <c r="N1295" s="95"/>
      <c r="O1295" s="95"/>
      <c r="P1295" s="95"/>
      <c r="Q1295" s="95"/>
      <c r="R1295" s="95"/>
      <c r="S1295" s="95"/>
      <c r="T1295" s="95"/>
      <c r="U1295" s="95"/>
      <c r="V1295" s="95"/>
      <c r="W1295" s="95"/>
      <c r="X1295" s="95"/>
      <c r="Y1295" s="95"/>
      <c r="Z1295" s="95"/>
    </row>
    <row r="1296" ht="15.75" hidden="1" customHeight="1">
      <c r="A1296" s="108">
        <f>A1294+0.01</f>
        <v>9.45</v>
      </c>
      <c r="B1296" s="102" t="s">
        <v>936</v>
      </c>
      <c r="C1296" s="90" t="s">
        <v>720</v>
      </c>
      <c r="D1296" s="91" t="s">
        <v>506</v>
      </c>
      <c r="E1296" s="92" t="str">
        <f t="shared" si="2"/>
        <v>RO</v>
      </c>
      <c r="F1296" s="93"/>
      <c r="G1296" s="93"/>
      <c r="H1296" s="91">
        <f t="shared" ref="H1296:I1296" si="1228">+N($E1296)*N(F1296)</f>
        <v>0</v>
      </c>
      <c r="I1296" s="91">
        <f t="shared" si="1228"/>
        <v>0</v>
      </c>
      <c r="J1296" s="91">
        <f t="shared" si="4"/>
        <v>0</v>
      </c>
      <c r="K1296" s="93"/>
      <c r="L1296" s="94"/>
      <c r="M1296" s="95"/>
      <c r="N1296" s="95"/>
      <c r="O1296" s="95"/>
      <c r="P1296" s="95"/>
      <c r="Q1296" s="95"/>
      <c r="R1296" s="95"/>
      <c r="S1296" s="95"/>
      <c r="T1296" s="95"/>
      <c r="U1296" s="95"/>
      <c r="V1296" s="95"/>
      <c r="W1296" s="95"/>
      <c r="X1296" s="95"/>
      <c r="Y1296" s="95"/>
      <c r="Z1296" s="95"/>
    </row>
    <row r="1297" ht="15.75" hidden="1" customHeight="1">
      <c r="A1297" s="108">
        <f>A1296+0.01</f>
        <v>9.46</v>
      </c>
      <c r="B1297" s="102" t="s">
        <v>555</v>
      </c>
      <c r="C1297" s="90" t="s">
        <v>556</v>
      </c>
      <c r="D1297" s="91" t="s">
        <v>506</v>
      </c>
      <c r="E1297" s="92" t="str">
        <f t="shared" si="2"/>
        <v>RO</v>
      </c>
      <c r="F1297" s="93"/>
      <c r="G1297" s="93"/>
      <c r="H1297" s="91">
        <f t="shared" ref="H1297:I1297" si="1229">+N($E1297)*N(F1297)</f>
        <v>0</v>
      </c>
      <c r="I1297" s="91">
        <f t="shared" si="1229"/>
        <v>0</v>
      </c>
      <c r="J1297" s="91">
        <f t="shared" si="4"/>
        <v>0</v>
      </c>
      <c r="K1297" s="93"/>
      <c r="L1297" s="94"/>
      <c r="M1297" s="95"/>
      <c r="N1297" s="95"/>
      <c r="O1297" s="95"/>
      <c r="P1297" s="95"/>
      <c r="Q1297" s="95"/>
      <c r="R1297" s="95"/>
      <c r="S1297" s="95"/>
      <c r="T1297" s="95"/>
      <c r="U1297" s="95"/>
      <c r="V1297" s="95"/>
      <c r="W1297" s="95"/>
      <c r="X1297" s="95"/>
      <c r="Y1297" s="95"/>
      <c r="Z1297" s="95"/>
    </row>
    <row r="1298" ht="15.75" hidden="1" customHeight="1">
      <c r="A1298" s="90"/>
      <c r="B1298" s="102"/>
      <c r="C1298" s="90"/>
      <c r="D1298" s="91"/>
      <c r="E1298" s="92" t="str">
        <f t="shared" si="2"/>
        <v/>
      </c>
      <c r="F1298" s="93"/>
      <c r="G1298" s="93"/>
      <c r="H1298" s="91">
        <f t="shared" ref="H1298:I1298" si="1230">+N($E1298)*N(F1298)</f>
        <v>0</v>
      </c>
      <c r="I1298" s="91">
        <f t="shared" si="1230"/>
        <v>0</v>
      </c>
      <c r="J1298" s="91">
        <f t="shared" si="4"/>
        <v>0</v>
      </c>
      <c r="K1298" s="93"/>
      <c r="L1298" s="94"/>
      <c r="M1298" s="95"/>
      <c r="N1298" s="95"/>
      <c r="O1298" s="95"/>
      <c r="P1298" s="95"/>
      <c r="Q1298" s="95"/>
      <c r="R1298" s="95"/>
      <c r="S1298" s="95"/>
      <c r="T1298" s="95"/>
      <c r="U1298" s="95"/>
      <c r="V1298" s="95"/>
      <c r="W1298" s="95"/>
      <c r="X1298" s="95"/>
      <c r="Y1298" s="95"/>
      <c r="Z1298" s="95"/>
    </row>
    <row r="1299" ht="15.75" hidden="1" customHeight="1">
      <c r="A1299" s="108">
        <f>A1297+0.01</f>
        <v>9.47</v>
      </c>
      <c r="B1299" s="102" t="s">
        <v>937</v>
      </c>
      <c r="C1299" s="90" t="s">
        <v>720</v>
      </c>
      <c r="D1299" s="91" t="s">
        <v>506</v>
      </c>
      <c r="E1299" s="92" t="str">
        <f t="shared" si="2"/>
        <v>RO</v>
      </c>
      <c r="F1299" s="93"/>
      <c r="G1299" s="93"/>
      <c r="H1299" s="91">
        <f t="shared" ref="H1299:I1299" si="1231">+N($E1299)*N(F1299)</f>
        <v>0</v>
      </c>
      <c r="I1299" s="91">
        <f t="shared" si="1231"/>
        <v>0</v>
      </c>
      <c r="J1299" s="91">
        <f t="shared" si="4"/>
        <v>0</v>
      </c>
      <c r="K1299" s="93"/>
      <c r="L1299" s="94"/>
      <c r="M1299" s="95"/>
      <c r="N1299" s="95"/>
      <c r="O1299" s="95"/>
      <c r="P1299" s="95"/>
      <c r="Q1299" s="95"/>
      <c r="R1299" s="95"/>
      <c r="S1299" s="95"/>
      <c r="T1299" s="95"/>
      <c r="U1299" s="95"/>
      <c r="V1299" s="95"/>
      <c r="W1299" s="95"/>
      <c r="X1299" s="95"/>
      <c r="Y1299" s="95"/>
      <c r="Z1299" s="95"/>
    </row>
    <row r="1300" ht="15.75" hidden="1" customHeight="1">
      <c r="A1300" s="108">
        <f>A1299+0.01</f>
        <v>9.48</v>
      </c>
      <c r="B1300" s="102" t="s">
        <v>555</v>
      </c>
      <c r="C1300" s="90" t="s">
        <v>556</v>
      </c>
      <c r="D1300" s="91" t="s">
        <v>506</v>
      </c>
      <c r="E1300" s="92" t="str">
        <f t="shared" si="2"/>
        <v>RO</v>
      </c>
      <c r="F1300" s="93"/>
      <c r="G1300" s="93"/>
      <c r="H1300" s="91">
        <f t="shared" ref="H1300:I1300" si="1232">+N($E1300)*N(F1300)</f>
        <v>0</v>
      </c>
      <c r="I1300" s="91">
        <f t="shared" si="1232"/>
        <v>0</v>
      </c>
      <c r="J1300" s="91">
        <f t="shared" si="4"/>
        <v>0</v>
      </c>
      <c r="K1300" s="93"/>
      <c r="L1300" s="94"/>
      <c r="M1300" s="95"/>
      <c r="N1300" s="95"/>
      <c r="O1300" s="95"/>
      <c r="P1300" s="95"/>
      <c r="Q1300" s="95"/>
      <c r="R1300" s="95"/>
      <c r="S1300" s="95"/>
      <c r="T1300" s="95"/>
      <c r="U1300" s="95"/>
      <c r="V1300" s="95"/>
      <c r="W1300" s="95"/>
      <c r="X1300" s="95"/>
      <c r="Y1300" s="95"/>
      <c r="Z1300" s="95"/>
    </row>
    <row r="1301" ht="15.75" hidden="1" customHeight="1">
      <c r="A1301" s="90"/>
      <c r="B1301" s="102"/>
      <c r="C1301" s="90"/>
      <c r="D1301" s="91"/>
      <c r="E1301" s="92" t="str">
        <f t="shared" si="2"/>
        <v/>
      </c>
      <c r="F1301" s="93"/>
      <c r="G1301" s="93"/>
      <c r="H1301" s="91">
        <f t="shared" ref="H1301:I1301" si="1233">+N($E1301)*N(F1301)</f>
        <v>0</v>
      </c>
      <c r="I1301" s="91">
        <f t="shared" si="1233"/>
        <v>0</v>
      </c>
      <c r="J1301" s="91">
        <f t="shared" si="4"/>
        <v>0</v>
      </c>
      <c r="K1301" s="93"/>
      <c r="L1301" s="94"/>
      <c r="M1301" s="95"/>
      <c r="N1301" s="95"/>
      <c r="O1301" s="95"/>
      <c r="P1301" s="95"/>
      <c r="Q1301" s="95"/>
      <c r="R1301" s="95"/>
      <c r="S1301" s="95"/>
      <c r="T1301" s="95"/>
      <c r="U1301" s="95"/>
      <c r="V1301" s="95"/>
      <c r="W1301" s="95"/>
      <c r="X1301" s="95"/>
      <c r="Y1301" s="95"/>
      <c r="Z1301" s="95"/>
    </row>
    <row r="1302" ht="15.75" hidden="1" customHeight="1">
      <c r="A1302" s="108">
        <f>A1300+0.01</f>
        <v>9.49</v>
      </c>
      <c r="B1302" s="102" t="s">
        <v>938</v>
      </c>
      <c r="C1302" s="90" t="s">
        <v>720</v>
      </c>
      <c r="D1302" s="91" t="s">
        <v>506</v>
      </c>
      <c r="E1302" s="92" t="str">
        <f t="shared" si="2"/>
        <v>RO</v>
      </c>
      <c r="F1302" s="93"/>
      <c r="G1302" s="93"/>
      <c r="H1302" s="91">
        <f t="shared" ref="H1302:I1302" si="1234">+N($E1302)*N(F1302)</f>
        <v>0</v>
      </c>
      <c r="I1302" s="91">
        <f t="shared" si="1234"/>
        <v>0</v>
      </c>
      <c r="J1302" s="91">
        <f t="shared" si="4"/>
        <v>0</v>
      </c>
      <c r="K1302" s="93"/>
      <c r="L1302" s="94"/>
      <c r="M1302" s="95"/>
      <c r="N1302" s="95"/>
      <c r="O1302" s="95"/>
      <c r="P1302" s="95"/>
      <c r="Q1302" s="95"/>
      <c r="R1302" s="95"/>
      <c r="S1302" s="95"/>
      <c r="T1302" s="95"/>
      <c r="U1302" s="95"/>
      <c r="V1302" s="95"/>
      <c r="W1302" s="95"/>
      <c r="X1302" s="95"/>
      <c r="Y1302" s="95"/>
      <c r="Z1302" s="95"/>
    </row>
    <row r="1303" ht="15.75" hidden="1" customHeight="1">
      <c r="A1303" s="90"/>
      <c r="B1303" s="102"/>
      <c r="C1303" s="90"/>
      <c r="D1303" s="91"/>
      <c r="E1303" s="92" t="str">
        <f t="shared" si="2"/>
        <v/>
      </c>
      <c r="F1303" s="93"/>
      <c r="G1303" s="93"/>
      <c r="H1303" s="91">
        <f t="shared" ref="H1303:I1303" si="1235">+N($E1303)*N(F1303)</f>
        <v>0</v>
      </c>
      <c r="I1303" s="91">
        <f t="shared" si="1235"/>
        <v>0</v>
      </c>
      <c r="J1303" s="91">
        <f t="shared" si="4"/>
        <v>0</v>
      </c>
      <c r="K1303" s="93"/>
      <c r="L1303" s="94"/>
      <c r="M1303" s="95"/>
      <c r="N1303" s="95"/>
      <c r="O1303" s="95"/>
      <c r="P1303" s="95"/>
      <c r="Q1303" s="95"/>
      <c r="R1303" s="95"/>
      <c r="S1303" s="95"/>
      <c r="T1303" s="95"/>
      <c r="U1303" s="95"/>
      <c r="V1303" s="95"/>
      <c r="W1303" s="95"/>
      <c r="X1303" s="95"/>
      <c r="Y1303" s="95"/>
      <c r="Z1303" s="95"/>
    </row>
    <row r="1304" ht="15.75" hidden="1" customHeight="1">
      <c r="A1304" s="108">
        <f>A1302+0.01</f>
        <v>9.5</v>
      </c>
      <c r="B1304" s="102" t="s">
        <v>939</v>
      </c>
      <c r="C1304" s="90" t="s">
        <v>763</v>
      </c>
      <c r="D1304" s="91" t="s">
        <v>506</v>
      </c>
      <c r="E1304" s="92" t="str">
        <f t="shared" si="2"/>
        <v>RO</v>
      </c>
      <c r="F1304" s="93"/>
      <c r="G1304" s="93"/>
      <c r="H1304" s="91">
        <f t="shared" ref="H1304:I1304" si="1236">+N($E1304)*N(F1304)</f>
        <v>0</v>
      </c>
      <c r="I1304" s="91">
        <f t="shared" si="1236"/>
        <v>0</v>
      </c>
      <c r="J1304" s="91">
        <f t="shared" si="4"/>
        <v>0</v>
      </c>
      <c r="K1304" s="93"/>
      <c r="L1304" s="94"/>
      <c r="M1304" s="95"/>
      <c r="N1304" s="95"/>
      <c r="O1304" s="95"/>
      <c r="P1304" s="95"/>
      <c r="Q1304" s="95"/>
      <c r="R1304" s="95"/>
      <c r="S1304" s="95"/>
      <c r="T1304" s="95"/>
      <c r="U1304" s="95"/>
      <c r="V1304" s="95"/>
      <c r="W1304" s="95"/>
      <c r="X1304" s="95"/>
      <c r="Y1304" s="95"/>
      <c r="Z1304" s="95"/>
    </row>
    <row r="1305" ht="15.75" hidden="1" customHeight="1">
      <c r="A1305" s="90"/>
      <c r="B1305" s="102"/>
      <c r="C1305" s="90"/>
      <c r="D1305" s="91"/>
      <c r="E1305" s="92" t="str">
        <f t="shared" si="2"/>
        <v/>
      </c>
      <c r="F1305" s="93"/>
      <c r="G1305" s="93"/>
      <c r="H1305" s="91">
        <f t="shared" ref="H1305:I1305" si="1237">+N($E1305)*N(F1305)</f>
        <v>0</v>
      </c>
      <c r="I1305" s="91">
        <f t="shared" si="1237"/>
        <v>0</v>
      </c>
      <c r="J1305" s="91">
        <f t="shared" si="4"/>
        <v>0</v>
      </c>
      <c r="K1305" s="93"/>
      <c r="L1305" s="94"/>
      <c r="M1305" s="95"/>
      <c r="N1305" s="95"/>
      <c r="O1305" s="95"/>
      <c r="P1305" s="95"/>
      <c r="Q1305" s="95"/>
      <c r="R1305" s="95"/>
      <c r="S1305" s="95"/>
      <c r="T1305" s="95"/>
      <c r="U1305" s="95"/>
      <c r="V1305" s="95"/>
      <c r="W1305" s="95"/>
      <c r="X1305" s="95"/>
      <c r="Y1305" s="95"/>
      <c r="Z1305" s="95"/>
    </row>
    <row r="1306" ht="15.75" customHeight="1">
      <c r="A1306" s="108">
        <f>A1304+0.01</f>
        <v>9.51</v>
      </c>
      <c r="B1306" s="102" t="s">
        <v>940</v>
      </c>
      <c r="C1306" s="90" t="s">
        <v>556</v>
      </c>
      <c r="D1306" s="91">
        <v>2.0</v>
      </c>
      <c r="E1306" s="92">
        <f t="shared" si="2"/>
        <v>2</v>
      </c>
      <c r="F1306" s="105">
        <v>3690.0</v>
      </c>
      <c r="G1306" s="105">
        <v>441.0</v>
      </c>
      <c r="H1306" s="91">
        <f t="shared" ref="H1306:I1306" si="1238">+N($E1306)*N(F1306)</f>
        <v>7380</v>
      </c>
      <c r="I1306" s="91">
        <f t="shared" si="1238"/>
        <v>882</v>
      </c>
      <c r="J1306" s="91">
        <f t="shared" si="4"/>
        <v>8262</v>
      </c>
      <c r="K1306" s="93"/>
      <c r="L1306" s="106"/>
      <c r="M1306" s="95"/>
      <c r="N1306" s="95"/>
      <c r="O1306" s="95"/>
      <c r="P1306" s="95"/>
      <c r="Q1306" s="95"/>
      <c r="R1306" s="95"/>
      <c r="S1306" s="95"/>
      <c r="T1306" s="95"/>
      <c r="U1306" s="95"/>
      <c r="V1306" s="95"/>
      <c r="W1306" s="95"/>
      <c r="X1306" s="95"/>
      <c r="Y1306" s="95"/>
      <c r="Z1306" s="95"/>
    </row>
    <row r="1307" ht="15.75" hidden="1" customHeight="1">
      <c r="A1307" s="90"/>
      <c r="B1307" s="102"/>
      <c r="C1307" s="90"/>
      <c r="D1307" s="91"/>
      <c r="E1307" s="92" t="str">
        <f t="shared" si="2"/>
        <v/>
      </c>
      <c r="F1307" s="93"/>
      <c r="G1307" s="93"/>
      <c r="H1307" s="91">
        <f t="shared" ref="H1307:I1307" si="1239">+N($E1307)*N(F1307)</f>
        <v>0</v>
      </c>
      <c r="I1307" s="91">
        <f t="shared" si="1239"/>
        <v>0</v>
      </c>
      <c r="J1307" s="91">
        <f t="shared" si="4"/>
        <v>0</v>
      </c>
      <c r="K1307" s="93"/>
      <c r="L1307" s="94"/>
      <c r="M1307" s="95"/>
      <c r="N1307" s="95"/>
      <c r="O1307" s="95"/>
      <c r="P1307" s="95"/>
      <c r="Q1307" s="95"/>
      <c r="R1307" s="95"/>
      <c r="S1307" s="95"/>
      <c r="T1307" s="95"/>
      <c r="U1307" s="95"/>
      <c r="V1307" s="95"/>
      <c r="W1307" s="95"/>
      <c r="X1307" s="95"/>
      <c r="Y1307" s="95"/>
      <c r="Z1307" s="95"/>
    </row>
    <row r="1308" ht="15.75" hidden="1" customHeight="1">
      <c r="A1308" s="108">
        <f>A1306+0.01</f>
        <v>9.52</v>
      </c>
      <c r="B1308" s="102" t="s">
        <v>941</v>
      </c>
      <c r="C1308" s="90" t="s">
        <v>556</v>
      </c>
      <c r="D1308" s="91" t="s">
        <v>506</v>
      </c>
      <c r="E1308" s="92" t="str">
        <f t="shared" si="2"/>
        <v>RO</v>
      </c>
      <c r="F1308" s="93"/>
      <c r="G1308" s="93"/>
      <c r="H1308" s="91">
        <f t="shared" ref="H1308:I1308" si="1240">+N($E1308)*N(F1308)</f>
        <v>0</v>
      </c>
      <c r="I1308" s="91">
        <f t="shared" si="1240"/>
        <v>0</v>
      </c>
      <c r="J1308" s="91">
        <f t="shared" si="4"/>
        <v>0</v>
      </c>
      <c r="K1308" s="93"/>
      <c r="L1308" s="94"/>
      <c r="M1308" s="95"/>
      <c r="N1308" s="95"/>
      <c r="O1308" s="95"/>
      <c r="P1308" s="95"/>
      <c r="Q1308" s="95"/>
      <c r="R1308" s="95"/>
      <c r="S1308" s="95"/>
      <c r="T1308" s="95"/>
      <c r="U1308" s="95"/>
      <c r="V1308" s="95"/>
      <c r="W1308" s="95"/>
      <c r="X1308" s="95"/>
      <c r="Y1308" s="95"/>
      <c r="Z1308" s="95"/>
    </row>
    <row r="1309" ht="15.75" hidden="1" customHeight="1">
      <c r="A1309" s="90"/>
      <c r="B1309" s="102"/>
      <c r="C1309" s="90"/>
      <c r="D1309" s="91"/>
      <c r="E1309" s="92" t="str">
        <f t="shared" si="2"/>
        <v/>
      </c>
      <c r="F1309" s="93"/>
      <c r="G1309" s="93"/>
      <c r="H1309" s="91">
        <f t="shared" ref="H1309:I1309" si="1241">+N($E1309)*N(F1309)</f>
        <v>0</v>
      </c>
      <c r="I1309" s="91">
        <f t="shared" si="1241"/>
        <v>0</v>
      </c>
      <c r="J1309" s="91">
        <f t="shared" si="4"/>
        <v>0</v>
      </c>
      <c r="K1309" s="93"/>
      <c r="L1309" s="94"/>
      <c r="M1309" s="95"/>
      <c r="N1309" s="95"/>
      <c r="O1309" s="95"/>
      <c r="P1309" s="95"/>
      <c r="Q1309" s="95"/>
      <c r="R1309" s="95"/>
      <c r="S1309" s="95"/>
      <c r="T1309" s="95"/>
      <c r="U1309" s="95"/>
      <c r="V1309" s="95"/>
      <c r="W1309" s="95"/>
      <c r="X1309" s="95"/>
      <c r="Y1309" s="95"/>
      <c r="Z1309" s="95"/>
    </row>
    <row r="1310" ht="15.75" hidden="1" customHeight="1">
      <c r="A1310" s="108">
        <f>A1308+0.01</f>
        <v>9.53</v>
      </c>
      <c r="B1310" s="102" t="s">
        <v>942</v>
      </c>
      <c r="C1310" s="90" t="s">
        <v>556</v>
      </c>
      <c r="D1310" s="91" t="s">
        <v>506</v>
      </c>
      <c r="E1310" s="92" t="str">
        <f t="shared" si="2"/>
        <v>RO</v>
      </c>
      <c r="F1310" s="93"/>
      <c r="G1310" s="93"/>
      <c r="H1310" s="91">
        <f t="shared" ref="H1310:I1310" si="1242">+N($E1310)*N(F1310)</f>
        <v>0</v>
      </c>
      <c r="I1310" s="91">
        <f t="shared" si="1242"/>
        <v>0</v>
      </c>
      <c r="J1310" s="91">
        <f t="shared" si="4"/>
        <v>0</v>
      </c>
      <c r="K1310" s="93"/>
      <c r="L1310" s="94"/>
      <c r="M1310" s="95"/>
      <c r="N1310" s="95"/>
      <c r="O1310" s="95"/>
      <c r="P1310" s="95"/>
      <c r="Q1310" s="95"/>
      <c r="R1310" s="95"/>
      <c r="S1310" s="95"/>
      <c r="T1310" s="95"/>
      <c r="U1310" s="95"/>
      <c r="V1310" s="95"/>
      <c r="W1310" s="95"/>
      <c r="X1310" s="95"/>
      <c r="Y1310" s="95"/>
      <c r="Z1310" s="95"/>
    </row>
    <row r="1311" ht="15.75" hidden="1" customHeight="1">
      <c r="A1311" s="90"/>
      <c r="B1311" s="102"/>
      <c r="C1311" s="90"/>
      <c r="D1311" s="91"/>
      <c r="E1311" s="92" t="str">
        <f t="shared" si="2"/>
        <v/>
      </c>
      <c r="F1311" s="93"/>
      <c r="G1311" s="93"/>
      <c r="H1311" s="91">
        <f t="shared" ref="H1311:I1311" si="1243">+N($E1311)*N(F1311)</f>
        <v>0</v>
      </c>
      <c r="I1311" s="91">
        <f t="shared" si="1243"/>
        <v>0</v>
      </c>
      <c r="J1311" s="91">
        <f t="shared" si="4"/>
        <v>0</v>
      </c>
      <c r="K1311" s="93"/>
      <c r="L1311" s="94"/>
      <c r="M1311" s="95"/>
      <c r="N1311" s="95"/>
      <c r="O1311" s="95"/>
      <c r="P1311" s="95"/>
      <c r="Q1311" s="95"/>
      <c r="R1311" s="95"/>
      <c r="S1311" s="95"/>
      <c r="T1311" s="95"/>
      <c r="U1311" s="95"/>
      <c r="V1311" s="95"/>
      <c r="W1311" s="95"/>
      <c r="X1311" s="95"/>
      <c r="Y1311" s="95"/>
      <c r="Z1311" s="95"/>
    </row>
    <row r="1312" ht="15.75" hidden="1" customHeight="1">
      <c r="A1312" s="90" t="str">
        <f>ROMAN(10)</f>
        <v>X</v>
      </c>
      <c r="B1312" s="88" t="s">
        <v>943</v>
      </c>
      <c r="C1312" s="90"/>
      <c r="D1312" s="91"/>
      <c r="E1312" s="92" t="str">
        <f t="shared" si="2"/>
        <v/>
      </c>
      <c r="F1312" s="93"/>
      <c r="G1312" s="93"/>
      <c r="H1312" s="91">
        <f t="shared" ref="H1312:I1312" si="1244">+N($E1312)*N(F1312)</f>
        <v>0</v>
      </c>
      <c r="I1312" s="91">
        <f t="shared" si="1244"/>
        <v>0</v>
      </c>
      <c r="J1312" s="91">
        <f t="shared" si="4"/>
        <v>0</v>
      </c>
      <c r="K1312" s="93"/>
      <c r="L1312" s="94"/>
      <c r="M1312" s="95"/>
      <c r="N1312" s="95"/>
      <c r="O1312" s="95"/>
      <c r="P1312" s="95"/>
      <c r="Q1312" s="95"/>
      <c r="R1312" s="95"/>
      <c r="S1312" s="95"/>
      <c r="T1312" s="95"/>
      <c r="U1312" s="95"/>
      <c r="V1312" s="95"/>
      <c r="W1312" s="95"/>
      <c r="X1312" s="95"/>
      <c r="Y1312" s="95"/>
      <c r="Z1312" s="95"/>
    </row>
    <row r="1313" ht="15.75" hidden="1" customHeight="1">
      <c r="A1313" s="90"/>
      <c r="B1313" s="88" t="s">
        <v>944</v>
      </c>
      <c r="C1313" s="90"/>
      <c r="D1313" s="91"/>
      <c r="E1313" s="92" t="str">
        <f t="shared" si="2"/>
        <v/>
      </c>
      <c r="F1313" s="93"/>
      <c r="G1313" s="93"/>
      <c r="H1313" s="91">
        <f t="shared" ref="H1313:I1313" si="1245">+N($E1313)*N(F1313)</f>
        <v>0</v>
      </c>
      <c r="I1313" s="91">
        <f t="shared" si="1245"/>
        <v>0</v>
      </c>
      <c r="J1313" s="91">
        <f t="shared" si="4"/>
        <v>0</v>
      </c>
      <c r="K1313" s="93"/>
      <c r="L1313" s="94"/>
      <c r="M1313" s="95"/>
      <c r="N1313" s="95"/>
      <c r="O1313" s="95"/>
      <c r="P1313" s="95"/>
      <c r="Q1313" s="95"/>
      <c r="R1313" s="95"/>
      <c r="S1313" s="95"/>
      <c r="T1313" s="95"/>
      <c r="U1313" s="95"/>
      <c r="V1313" s="95"/>
      <c r="W1313" s="95"/>
      <c r="X1313" s="95"/>
      <c r="Y1313" s="95"/>
      <c r="Z1313" s="95"/>
    </row>
    <row r="1314" ht="15.75" hidden="1" customHeight="1">
      <c r="A1314" s="90"/>
      <c r="B1314" s="88" t="s">
        <v>945</v>
      </c>
      <c r="C1314" s="90"/>
      <c r="D1314" s="91"/>
      <c r="E1314" s="92" t="str">
        <f t="shared" si="2"/>
        <v/>
      </c>
      <c r="F1314" s="93"/>
      <c r="G1314" s="93"/>
      <c r="H1314" s="91">
        <f t="shared" ref="H1314:I1314" si="1246">+N($E1314)*N(F1314)</f>
        <v>0</v>
      </c>
      <c r="I1314" s="91">
        <f t="shared" si="1246"/>
        <v>0</v>
      </c>
      <c r="J1314" s="91">
        <f t="shared" si="4"/>
        <v>0</v>
      </c>
      <c r="K1314" s="93"/>
      <c r="L1314" s="94"/>
      <c r="M1314" s="95"/>
      <c r="N1314" s="95"/>
      <c r="O1314" s="95"/>
      <c r="P1314" s="95"/>
      <c r="Q1314" s="95"/>
      <c r="R1314" s="95"/>
      <c r="S1314" s="95"/>
      <c r="T1314" s="95"/>
      <c r="U1314" s="95"/>
      <c r="V1314" s="95"/>
      <c r="W1314" s="95"/>
      <c r="X1314" s="95"/>
      <c r="Y1314" s="95"/>
      <c r="Z1314" s="95"/>
    </row>
    <row r="1315" ht="15.75" hidden="1" customHeight="1">
      <c r="A1315" s="90"/>
      <c r="B1315" s="102"/>
      <c r="C1315" s="90"/>
      <c r="D1315" s="91"/>
      <c r="E1315" s="92" t="str">
        <f t="shared" si="2"/>
        <v/>
      </c>
      <c r="F1315" s="93"/>
      <c r="G1315" s="93"/>
      <c r="H1315" s="91">
        <f t="shared" ref="H1315:I1315" si="1247">+N($E1315)*N(F1315)</f>
        <v>0</v>
      </c>
      <c r="I1315" s="91">
        <f t="shared" si="1247"/>
        <v>0</v>
      </c>
      <c r="J1315" s="91">
        <f t="shared" si="4"/>
        <v>0</v>
      </c>
      <c r="K1315" s="93"/>
      <c r="L1315" s="94"/>
      <c r="M1315" s="95"/>
      <c r="N1315" s="95"/>
      <c r="O1315" s="95"/>
      <c r="P1315" s="95"/>
      <c r="Q1315" s="95"/>
      <c r="R1315" s="95"/>
      <c r="S1315" s="95"/>
      <c r="T1315" s="95"/>
      <c r="U1315" s="95"/>
      <c r="V1315" s="95"/>
      <c r="W1315" s="95"/>
      <c r="X1315" s="95"/>
      <c r="Y1315" s="95"/>
      <c r="Z1315" s="95"/>
    </row>
    <row r="1316" ht="15.75" hidden="1" customHeight="1">
      <c r="A1316" s="90"/>
      <c r="B1316" s="102" t="s">
        <v>946</v>
      </c>
      <c r="C1316" s="90"/>
      <c r="D1316" s="91"/>
      <c r="E1316" s="92" t="str">
        <f t="shared" si="2"/>
        <v/>
      </c>
      <c r="F1316" s="93"/>
      <c r="G1316" s="93"/>
      <c r="H1316" s="91">
        <f t="shared" ref="H1316:I1316" si="1248">+N($E1316)*N(F1316)</f>
        <v>0</v>
      </c>
      <c r="I1316" s="91">
        <f t="shared" si="1248"/>
        <v>0</v>
      </c>
      <c r="J1316" s="91">
        <f t="shared" si="4"/>
        <v>0</v>
      </c>
      <c r="K1316" s="93"/>
      <c r="L1316" s="94"/>
      <c r="M1316" s="95"/>
      <c r="N1316" s="95"/>
      <c r="O1316" s="95"/>
      <c r="P1316" s="95"/>
      <c r="Q1316" s="95"/>
      <c r="R1316" s="95"/>
      <c r="S1316" s="95"/>
      <c r="T1316" s="95"/>
      <c r="U1316" s="95"/>
      <c r="V1316" s="95"/>
      <c r="W1316" s="95"/>
      <c r="X1316" s="95"/>
      <c r="Y1316" s="95"/>
      <c r="Z1316" s="95"/>
    </row>
    <row r="1317" ht="15.75" hidden="1" customHeight="1">
      <c r="A1317" s="90"/>
      <c r="B1317" s="102"/>
      <c r="C1317" s="90"/>
      <c r="D1317" s="91"/>
      <c r="E1317" s="92" t="str">
        <f t="shared" si="2"/>
        <v/>
      </c>
      <c r="F1317" s="93"/>
      <c r="G1317" s="93"/>
      <c r="H1317" s="91">
        <f t="shared" ref="H1317:I1317" si="1249">+N($E1317)*N(F1317)</f>
        <v>0</v>
      </c>
      <c r="I1317" s="91">
        <f t="shared" si="1249"/>
        <v>0</v>
      </c>
      <c r="J1317" s="91">
        <f t="shared" si="4"/>
        <v>0</v>
      </c>
      <c r="K1317" s="93"/>
      <c r="L1317" s="94"/>
      <c r="M1317" s="95"/>
      <c r="N1317" s="95"/>
      <c r="O1317" s="95"/>
      <c r="P1317" s="95"/>
      <c r="Q1317" s="95"/>
      <c r="R1317" s="95"/>
      <c r="S1317" s="95"/>
      <c r="T1317" s="95"/>
      <c r="U1317" s="95"/>
      <c r="V1317" s="95"/>
      <c r="W1317" s="95"/>
      <c r="X1317" s="95"/>
      <c r="Y1317" s="95"/>
      <c r="Z1317" s="95"/>
    </row>
    <row r="1318" ht="15.75" hidden="1" customHeight="1">
      <c r="A1318" s="90">
        <v>10.1</v>
      </c>
      <c r="B1318" s="102" t="s">
        <v>947</v>
      </c>
      <c r="C1318" s="90" t="s">
        <v>720</v>
      </c>
      <c r="D1318" s="91" t="s">
        <v>506</v>
      </c>
      <c r="E1318" s="92" t="str">
        <f t="shared" si="2"/>
        <v>RO</v>
      </c>
      <c r="F1318" s="93"/>
      <c r="G1318" s="93"/>
      <c r="H1318" s="91">
        <f t="shared" ref="H1318:I1318" si="1250">+N($E1318)*N(F1318)</f>
        <v>0</v>
      </c>
      <c r="I1318" s="91">
        <f t="shared" si="1250"/>
        <v>0</v>
      </c>
      <c r="J1318" s="91">
        <f t="shared" si="4"/>
        <v>0</v>
      </c>
      <c r="K1318" s="93"/>
      <c r="L1318" s="94"/>
      <c r="M1318" s="95"/>
      <c r="N1318" s="95"/>
      <c r="O1318" s="95"/>
      <c r="P1318" s="95"/>
      <c r="Q1318" s="95"/>
      <c r="R1318" s="95"/>
      <c r="S1318" s="95"/>
      <c r="T1318" s="95"/>
      <c r="U1318" s="95"/>
      <c r="V1318" s="95"/>
      <c r="W1318" s="95"/>
      <c r="X1318" s="95"/>
      <c r="Y1318" s="95"/>
      <c r="Z1318" s="95"/>
    </row>
    <row r="1319" ht="15.75" hidden="1" customHeight="1">
      <c r="A1319" s="90"/>
      <c r="B1319" s="102"/>
      <c r="C1319" s="90"/>
      <c r="D1319" s="91"/>
      <c r="E1319" s="92" t="str">
        <f t="shared" si="2"/>
        <v/>
      </c>
      <c r="F1319" s="93"/>
      <c r="G1319" s="93"/>
      <c r="H1319" s="91">
        <f t="shared" ref="H1319:I1319" si="1251">+N($E1319)*N(F1319)</f>
        <v>0</v>
      </c>
      <c r="I1319" s="91">
        <f t="shared" si="1251"/>
        <v>0</v>
      </c>
      <c r="J1319" s="91">
        <f t="shared" si="4"/>
        <v>0</v>
      </c>
      <c r="K1319" s="93"/>
      <c r="L1319" s="94"/>
      <c r="M1319" s="95"/>
      <c r="N1319" s="95"/>
      <c r="O1319" s="95"/>
      <c r="P1319" s="95"/>
      <c r="Q1319" s="95"/>
      <c r="R1319" s="95"/>
      <c r="S1319" s="95"/>
      <c r="T1319" s="95"/>
      <c r="U1319" s="95"/>
      <c r="V1319" s="95"/>
      <c r="W1319" s="95"/>
      <c r="X1319" s="95"/>
      <c r="Y1319" s="95"/>
      <c r="Z1319" s="95"/>
    </row>
    <row r="1320" ht="15.75" hidden="1" customHeight="1">
      <c r="A1320" s="90">
        <f>A1318+0.1</f>
        <v>10.2</v>
      </c>
      <c r="B1320" s="102" t="s">
        <v>948</v>
      </c>
      <c r="C1320" s="90" t="s">
        <v>720</v>
      </c>
      <c r="D1320" s="91" t="s">
        <v>506</v>
      </c>
      <c r="E1320" s="92" t="str">
        <f t="shared" si="2"/>
        <v>RO</v>
      </c>
      <c r="F1320" s="93"/>
      <c r="G1320" s="93"/>
      <c r="H1320" s="91">
        <f t="shared" ref="H1320:I1320" si="1252">+N($E1320)*N(F1320)</f>
        <v>0</v>
      </c>
      <c r="I1320" s="91">
        <f t="shared" si="1252"/>
        <v>0</v>
      </c>
      <c r="J1320" s="91">
        <f t="shared" si="4"/>
        <v>0</v>
      </c>
      <c r="K1320" s="93"/>
      <c r="L1320" s="94"/>
      <c r="M1320" s="95"/>
      <c r="N1320" s="95"/>
      <c r="O1320" s="95"/>
      <c r="P1320" s="95"/>
      <c r="Q1320" s="95"/>
      <c r="R1320" s="95"/>
      <c r="S1320" s="95"/>
      <c r="T1320" s="95"/>
      <c r="U1320" s="95"/>
      <c r="V1320" s="95"/>
      <c r="W1320" s="95"/>
      <c r="X1320" s="95"/>
      <c r="Y1320" s="95"/>
      <c r="Z1320" s="95"/>
    </row>
    <row r="1321" ht="15.75" hidden="1" customHeight="1">
      <c r="A1321" s="90"/>
      <c r="B1321" s="102"/>
      <c r="C1321" s="90"/>
      <c r="D1321" s="91"/>
      <c r="E1321" s="92" t="str">
        <f t="shared" si="2"/>
        <v/>
      </c>
      <c r="F1321" s="93"/>
      <c r="G1321" s="93"/>
      <c r="H1321" s="91">
        <f t="shared" ref="H1321:I1321" si="1253">+N($E1321)*N(F1321)</f>
        <v>0</v>
      </c>
      <c r="I1321" s="91">
        <f t="shared" si="1253"/>
        <v>0</v>
      </c>
      <c r="J1321" s="91">
        <f t="shared" si="4"/>
        <v>0</v>
      </c>
      <c r="K1321" s="93"/>
      <c r="L1321" s="94"/>
      <c r="M1321" s="95"/>
      <c r="N1321" s="95"/>
      <c r="O1321" s="95"/>
      <c r="P1321" s="95"/>
      <c r="Q1321" s="95"/>
      <c r="R1321" s="95"/>
      <c r="S1321" s="95"/>
      <c r="T1321" s="95"/>
      <c r="U1321" s="95"/>
      <c r="V1321" s="95"/>
      <c r="W1321" s="95"/>
      <c r="X1321" s="95"/>
      <c r="Y1321" s="95"/>
      <c r="Z1321" s="95"/>
    </row>
    <row r="1322" ht="15.75" hidden="1" customHeight="1">
      <c r="A1322" s="90">
        <f>A1320+0.1</f>
        <v>10.3</v>
      </c>
      <c r="B1322" s="102" t="s">
        <v>949</v>
      </c>
      <c r="C1322" s="90" t="s">
        <v>720</v>
      </c>
      <c r="D1322" s="91" t="s">
        <v>506</v>
      </c>
      <c r="E1322" s="92" t="str">
        <f t="shared" si="2"/>
        <v>RO</v>
      </c>
      <c r="F1322" s="93"/>
      <c r="G1322" s="93"/>
      <c r="H1322" s="91">
        <f t="shared" ref="H1322:I1322" si="1254">+N($E1322)*N(F1322)</f>
        <v>0</v>
      </c>
      <c r="I1322" s="91">
        <f t="shared" si="1254"/>
        <v>0</v>
      </c>
      <c r="J1322" s="91">
        <f t="shared" si="4"/>
        <v>0</v>
      </c>
      <c r="K1322" s="93"/>
      <c r="L1322" s="94"/>
      <c r="M1322" s="95"/>
      <c r="N1322" s="95"/>
      <c r="O1322" s="95"/>
      <c r="P1322" s="95"/>
      <c r="Q1322" s="95"/>
      <c r="R1322" s="95"/>
      <c r="S1322" s="95"/>
      <c r="T1322" s="95"/>
      <c r="U1322" s="95"/>
      <c r="V1322" s="95"/>
      <c r="W1322" s="95"/>
      <c r="X1322" s="95"/>
      <c r="Y1322" s="95"/>
      <c r="Z1322" s="95"/>
    </row>
    <row r="1323" ht="15.75" hidden="1" customHeight="1">
      <c r="A1323" s="90"/>
      <c r="B1323" s="102"/>
      <c r="C1323" s="90"/>
      <c r="D1323" s="91"/>
      <c r="E1323" s="92" t="str">
        <f t="shared" si="2"/>
        <v/>
      </c>
      <c r="F1323" s="93"/>
      <c r="G1323" s="93"/>
      <c r="H1323" s="91">
        <f t="shared" ref="H1323:I1323" si="1255">+N($E1323)*N(F1323)</f>
        <v>0</v>
      </c>
      <c r="I1323" s="91">
        <f t="shared" si="1255"/>
        <v>0</v>
      </c>
      <c r="J1323" s="91">
        <f t="shared" si="4"/>
        <v>0</v>
      </c>
      <c r="K1323" s="93"/>
      <c r="L1323" s="94"/>
      <c r="M1323" s="95"/>
      <c r="N1323" s="95"/>
      <c r="O1323" s="95"/>
      <c r="P1323" s="95"/>
      <c r="Q1323" s="95"/>
      <c r="R1323" s="95"/>
      <c r="S1323" s="95"/>
      <c r="T1323" s="95"/>
      <c r="U1323" s="95"/>
      <c r="V1323" s="95"/>
      <c r="W1323" s="95"/>
      <c r="X1323" s="95"/>
      <c r="Y1323" s="95"/>
      <c r="Z1323" s="95"/>
    </row>
    <row r="1324" ht="15.75" customHeight="1">
      <c r="A1324" s="90">
        <f>A1322+0.1</f>
        <v>10.4</v>
      </c>
      <c r="B1324" s="102" t="s">
        <v>950</v>
      </c>
      <c r="C1324" s="90" t="s">
        <v>556</v>
      </c>
      <c r="D1324" s="91">
        <v>3.0</v>
      </c>
      <c r="E1324" s="92">
        <f t="shared" si="2"/>
        <v>3</v>
      </c>
      <c r="F1324" s="105">
        <v>2812.0</v>
      </c>
      <c r="G1324" s="105">
        <v>441.0</v>
      </c>
      <c r="H1324" s="91">
        <f t="shared" ref="H1324:I1324" si="1256">+N($E1324)*N(F1324)</f>
        <v>8436</v>
      </c>
      <c r="I1324" s="91">
        <f t="shared" si="1256"/>
        <v>1323</v>
      </c>
      <c r="J1324" s="91">
        <f t="shared" si="4"/>
        <v>9759</v>
      </c>
      <c r="K1324" s="93"/>
      <c r="L1324" s="106"/>
      <c r="M1324" s="95"/>
      <c r="N1324" s="95"/>
      <c r="O1324" s="95"/>
      <c r="P1324" s="95"/>
      <c r="Q1324" s="95"/>
      <c r="R1324" s="95"/>
      <c r="S1324" s="95"/>
      <c r="T1324" s="95"/>
      <c r="U1324" s="95"/>
      <c r="V1324" s="95"/>
      <c r="W1324" s="95"/>
      <c r="X1324" s="95"/>
      <c r="Y1324" s="95"/>
      <c r="Z1324" s="95"/>
    </row>
    <row r="1325" ht="15.75" hidden="1" customHeight="1">
      <c r="A1325" s="90"/>
      <c r="B1325" s="102"/>
      <c r="C1325" s="90"/>
      <c r="D1325" s="91"/>
      <c r="E1325" s="92" t="str">
        <f t="shared" si="2"/>
        <v/>
      </c>
      <c r="F1325" s="93"/>
      <c r="G1325" s="93"/>
      <c r="H1325" s="91">
        <f t="shared" ref="H1325:I1325" si="1257">+N($E1325)*N(F1325)</f>
        <v>0</v>
      </c>
      <c r="I1325" s="91">
        <f t="shared" si="1257"/>
        <v>0</v>
      </c>
      <c r="J1325" s="91">
        <f t="shared" si="4"/>
        <v>0</v>
      </c>
      <c r="K1325" s="93"/>
      <c r="L1325" s="94"/>
      <c r="M1325" s="95"/>
      <c r="N1325" s="95"/>
      <c r="O1325" s="95"/>
      <c r="P1325" s="95"/>
      <c r="Q1325" s="95"/>
      <c r="R1325" s="95"/>
      <c r="S1325" s="95"/>
      <c r="T1325" s="95"/>
      <c r="U1325" s="95"/>
      <c r="V1325" s="95"/>
      <c r="W1325" s="95"/>
      <c r="X1325" s="95"/>
      <c r="Y1325" s="95"/>
      <c r="Z1325" s="95"/>
    </row>
    <row r="1326" ht="15.75" customHeight="1">
      <c r="A1326" s="90">
        <f>A1324+0.1</f>
        <v>10.5</v>
      </c>
      <c r="B1326" s="102" t="s">
        <v>951</v>
      </c>
      <c r="C1326" s="90" t="s">
        <v>556</v>
      </c>
      <c r="D1326" s="91">
        <v>2.0</v>
      </c>
      <c r="E1326" s="92">
        <f t="shared" si="2"/>
        <v>2</v>
      </c>
      <c r="F1326" s="105">
        <v>1319.0</v>
      </c>
      <c r="G1326" s="105">
        <v>441.0</v>
      </c>
      <c r="H1326" s="91">
        <f t="shared" ref="H1326:I1326" si="1258">+N($E1326)*N(F1326)</f>
        <v>2638</v>
      </c>
      <c r="I1326" s="91">
        <f t="shared" si="1258"/>
        <v>882</v>
      </c>
      <c r="J1326" s="91">
        <f t="shared" si="4"/>
        <v>3520</v>
      </c>
      <c r="K1326" s="93"/>
      <c r="L1326" s="106"/>
      <c r="M1326" s="95"/>
      <c r="N1326" s="95"/>
      <c r="O1326" s="95"/>
      <c r="P1326" s="95"/>
      <c r="Q1326" s="95"/>
      <c r="R1326" s="95"/>
      <c r="S1326" s="95"/>
      <c r="T1326" s="95"/>
      <c r="U1326" s="95"/>
      <c r="V1326" s="95"/>
      <c r="W1326" s="95"/>
      <c r="X1326" s="95"/>
      <c r="Y1326" s="95"/>
      <c r="Z1326" s="95"/>
    </row>
    <row r="1327" ht="15.75" hidden="1" customHeight="1">
      <c r="A1327" s="90"/>
      <c r="B1327" s="102"/>
      <c r="C1327" s="90"/>
      <c r="D1327" s="91"/>
      <c r="E1327" s="92" t="str">
        <f t="shared" si="2"/>
        <v/>
      </c>
      <c r="F1327" s="93"/>
      <c r="G1327" s="93"/>
      <c r="H1327" s="91">
        <f t="shared" ref="H1327:I1327" si="1259">+N($E1327)*N(F1327)</f>
        <v>0</v>
      </c>
      <c r="I1327" s="91">
        <f t="shared" si="1259"/>
        <v>0</v>
      </c>
      <c r="J1327" s="91">
        <f t="shared" si="4"/>
        <v>0</v>
      </c>
      <c r="K1327" s="93"/>
      <c r="L1327" s="94"/>
      <c r="M1327" s="95"/>
      <c r="N1327" s="95"/>
      <c r="O1327" s="95"/>
      <c r="P1327" s="95"/>
      <c r="Q1327" s="95"/>
      <c r="R1327" s="95"/>
      <c r="S1327" s="95"/>
      <c r="T1327" s="95"/>
      <c r="U1327" s="95"/>
      <c r="V1327" s="95"/>
      <c r="W1327" s="95"/>
      <c r="X1327" s="95"/>
      <c r="Y1327" s="95"/>
      <c r="Z1327" s="95"/>
    </row>
    <row r="1328" ht="15.75" customHeight="1">
      <c r="A1328" s="90">
        <f>A1326+0.1</f>
        <v>10.6</v>
      </c>
      <c r="B1328" s="102" t="s">
        <v>952</v>
      </c>
      <c r="C1328" s="90" t="s">
        <v>556</v>
      </c>
      <c r="D1328" s="91">
        <v>2.0</v>
      </c>
      <c r="E1328" s="92">
        <f t="shared" si="2"/>
        <v>2</v>
      </c>
      <c r="F1328" s="105">
        <v>1758.0</v>
      </c>
      <c r="G1328" s="105">
        <v>441.0</v>
      </c>
      <c r="H1328" s="91">
        <f t="shared" ref="H1328:I1328" si="1260">+N($E1328)*N(F1328)</f>
        <v>3516</v>
      </c>
      <c r="I1328" s="91">
        <f t="shared" si="1260"/>
        <v>882</v>
      </c>
      <c r="J1328" s="91">
        <f t="shared" si="4"/>
        <v>4398</v>
      </c>
      <c r="K1328" s="93"/>
      <c r="L1328" s="106"/>
      <c r="M1328" s="95"/>
      <c r="N1328" s="95"/>
      <c r="O1328" s="95"/>
      <c r="P1328" s="95"/>
      <c r="Q1328" s="95"/>
      <c r="R1328" s="95"/>
      <c r="S1328" s="95"/>
      <c r="T1328" s="95"/>
      <c r="U1328" s="95"/>
      <c r="V1328" s="95"/>
      <c r="W1328" s="95"/>
      <c r="X1328" s="95"/>
      <c r="Y1328" s="95"/>
      <c r="Z1328" s="95"/>
    </row>
    <row r="1329" ht="15.75" hidden="1" customHeight="1">
      <c r="A1329" s="90"/>
      <c r="B1329" s="102"/>
      <c r="C1329" s="90"/>
      <c r="D1329" s="91"/>
      <c r="E1329" s="92" t="str">
        <f t="shared" si="2"/>
        <v/>
      </c>
      <c r="F1329" s="93"/>
      <c r="G1329" s="93"/>
      <c r="H1329" s="91">
        <f t="shared" ref="H1329:I1329" si="1261">+N($E1329)*N(F1329)</f>
        <v>0</v>
      </c>
      <c r="I1329" s="91">
        <f t="shared" si="1261"/>
        <v>0</v>
      </c>
      <c r="J1329" s="91">
        <f t="shared" si="4"/>
        <v>0</v>
      </c>
      <c r="K1329" s="93"/>
      <c r="L1329" s="94"/>
      <c r="M1329" s="95"/>
      <c r="N1329" s="95"/>
      <c r="O1329" s="95"/>
      <c r="P1329" s="95"/>
      <c r="Q1329" s="95"/>
      <c r="R1329" s="95"/>
      <c r="S1329" s="95"/>
      <c r="T1329" s="95"/>
      <c r="U1329" s="95"/>
      <c r="V1329" s="95"/>
      <c r="W1329" s="95"/>
      <c r="X1329" s="95"/>
      <c r="Y1329" s="95"/>
      <c r="Z1329" s="95"/>
    </row>
    <row r="1330" ht="15.75" customHeight="1">
      <c r="A1330" s="90">
        <f>A1328+0.1</f>
        <v>10.7</v>
      </c>
      <c r="B1330" s="102" t="s">
        <v>953</v>
      </c>
      <c r="C1330" s="90" t="s">
        <v>556</v>
      </c>
      <c r="D1330" s="91">
        <v>2.0</v>
      </c>
      <c r="E1330" s="92">
        <f t="shared" si="2"/>
        <v>2</v>
      </c>
      <c r="F1330" s="105">
        <v>1319.0</v>
      </c>
      <c r="G1330" s="105">
        <v>441.0</v>
      </c>
      <c r="H1330" s="91">
        <f t="shared" ref="H1330:I1330" si="1262">+N($E1330)*N(F1330)</f>
        <v>2638</v>
      </c>
      <c r="I1330" s="91">
        <f t="shared" si="1262"/>
        <v>882</v>
      </c>
      <c r="J1330" s="91">
        <f t="shared" si="4"/>
        <v>3520</v>
      </c>
      <c r="K1330" s="93"/>
      <c r="L1330" s="106"/>
      <c r="M1330" s="95"/>
      <c r="N1330" s="95"/>
      <c r="O1330" s="95"/>
      <c r="P1330" s="95"/>
      <c r="Q1330" s="95"/>
      <c r="R1330" s="95"/>
      <c r="S1330" s="95"/>
      <c r="T1330" s="95"/>
      <c r="U1330" s="95"/>
      <c r="V1330" s="95"/>
      <c r="W1330" s="95"/>
      <c r="X1330" s="95"/>
      <c r="Y1330" s="95"/>
      <c r="Z1330" s="95"/>
    </row>
    <row r="1331" ht="15.75" hidden="1" customHeight="1">
      <c r="A1331" s="90"/>
      <c r="B1331" s="102"/>
      <c r="C1331" s="90"/>
      <c r="D1331" s="91"/>
      <c r="E1331" s="92" t="str">
        <f t="shared" si="2"/>
        <v/>
      </c>
      <c r="F1331" s="93"/>
      <c r="G1331" s="93"/>
      <c r="H1331" s="91">
        <f t="shared" ref="H1331:I1331" si="1263">+N($E1331)*N(F1331)</f>
        <v>0</v>
      </c>
      <c r="I1331" s="91">
        <f t="shared" si="1263"/>
        <v>0</v>
      </c>
      <c r="J1331" s="91">
        <f t="shared" si="4"/>
        <v>0</v>
      </c>
      <c r="K1331" s="93"/>
      <c r="L1331" s="94"/>
      <c r="M1331" s="95"/>
      <c r="N1331" s="95"/>
      <c r="O1331" s="95"/>
      <c r="P1331" s="95"/>
      <c r="Q1331" s="95"/>
      <c r="R1331" s="95"/>
      <c r="S1331" s="95"/>
      <c r="T1331" s="95"/>
      <c r="U1331" s="95"/>
      <c r="V1331" s="95"/>
      <c r="W1331" s="95"/>
      <c r="X1331" s="95"/>
      <c r="Y1331" s="95"/>
      <c r="Z1331" s="95"/>
    </row>
    <row r="1332" ht="15.75" hidden="1" customHeight="1">
      <c r="A1332" s="90">
        <f>A1330+0.1</f>
        <v>10.8</v>
      </c>
      <c r="B1332" s="102" t="s">
        <v>954</v>
      </c>
      <c r="C1332" s="90" t="s">
        <v>556</v>
      </c>
      <c r="D1332" s="91" t="s">
        <v>506</v>
      </c>
      <c r="E1332" s="92" t="str">
        <f t="shared" si="2"/>
        <v>RO</v>
      </c>
      <c r="F1332" s="93"/>
      <c r="G1332" s="93"/>
      <c r="H1332" s="91">
        <f t="shared" ref="H1332:I1332" si="1264">+N($E1332)*N(F1332)</f>
        <v>0</v>
      </c>
      <c r="I1332" s="91">
        <f t="shared" si="1264"/>
        <v>0</v>
      </c>
      <c r="J1332" s="91">
        <f t="shared" si="4"/>
        <v>0</v>
      </c>
      <c r="K1332" s="93"/>
      <c r="L1332" s="94"/>
      <c r="M1332" s="95"/>
      <c r="N1332" s="95"/>
      <c r="O1332" s="95"/>
      <c r="P1332" s="95"/>
      <c r="Q1332" s="95"/>
      <c r="R1332" s="95"/>
      <c r="S1332" s="95"/>
      <c r="T1332" s="95"/>
      <c r="U1332" s="95"/>
      <c r="V1332" s="95"/>
      <c r="W1332" s="95"/>
      <c r="X1332" s="95"/>
      <c r="Y1332" s="95"/>
      <c r="Z1332" s="95"/>
    </row>
    <row r="1333" ht="15.75" hidden="1" customHeight="1">
      <c r="A1333" s="90"/>
      <c r="B1333" s="102"/>
      <c r="C1333" s="90"/>
      <c r="D1333" s="91"/>
      <c r="E1333" s="92" t="str">
        <f t="shared" si="2"/>
        <v/>
      </c>
      <c r="F1333" s="93"/>
      <c r="G1333" s="93"/>
      <c r="H1333" s="91">
        <f t="shared" ref="H1333:I1333" si="1265">+N($E1333)*N(F1333)</f>
        <v>0</v>
      </c>
      <c r="I1333" s="91">
        <f t="shared" si="1265"/>
        <v>0</v>
      </c>
      <c r="J1333" s="91">
        <f t="shared" si="4"/>
        <v>0</v>
      </c>
      <c r="K1333" s="93"/>
      <c r="L1333" s="94"/>
      <c r="M1333" s="95"/>
      <c r="N1333" s="95"/>
      <c r="O1333" s="95"/>
      <c r="P1333" s="95"/>
      <c r="Q1333" s="95"/>
      <c r="R1333" s="95"/>
      <c r="S1333" s="95"/>
      <c r="T1333" s="95"/>
      <c r="U1333" s="95"/>
      <c r="V1333" s="95"/>
      <c r="W1333" s="95"/>
      <c r="X1333" s="95"/>
      <c r="Y1333" s="95"/>
      <c r="Z1333" s="95"/>
    </row>
    <row r="1334" ht="15.75" customHeight="1">
      <c r="A1334" s="90">
        <f>A1332+0.1</f>
        <v>10.9</v>
      </c>
      <c r="B1334" s="102" t="s">
        <v>955</v>
      </c>
      <c r="C1334" s="90" t="s">
        <v>556</v>
      </c>
      <c r="D1334" s="91">
        <v>2.0</v>
      </c>
      <c r="E1334" s="92">
        <f t="shared" si="2"/>
        <v>2</v>
      </c>
      <c r="F1334" s="105">
        <v>2198.0</v>
      </c>
      <c r="G1334" s="105">
        <v>441.0</v>
      </c>
      <c r="H1334" s="91">
        <f t="shared" ref="H1334:I1334" si="1266">+N($E1334)*N(F1334)</f>
        <v>4396</v>
      </c>
      <c r="I1334" s="91">
        <f t="shared" si="1266"/>
        <v>882</v>
      </c>
      <c r="J1334" s="91">
        <f t="shared" si="4"/>
        <v>5278</v>
      </c>
      <c r="K1334" s="93"/>
      <c r="L1334" s="106"/>
      <c r="M1334" s="95"/>
      <c r="N1334" s="95"/>
      <c r="O1334" s="95"/>
      <c r="P1334" s="95"/>
      <c r="Q1334" s="95"/>
      <c r="R1334" s="95"/>
      <c r="S1334" s="95"/>
      <c r="T1334" s="95"/>
      <c r="U1334" s="95"/>
      <c r="V1334" s="95"/>
      <c r="W1334" s="95"/>
      <c r="X1334" s="95"/>
      <c r="Y1334" s="95"/>
      <c r="Z1334" s="95"/>
    </row>
    <row r="1335" ht="15.75" hidden="1" customHeight="1">
      <c r="A1335" s="90"/>
      <c r="B1335" s="102"/>
      <c r="C1335" s="90"/>
      <c r="D1335" s="91"/>
      <c r="E1335" s="92" t="str">
        <f t="shared" si="2"/>
        <v/>
      </c>
      <c r="F1335" s="93"/>
      <c r="G1335" s="93"/>
      <c r="H1335" s="91">
        <f t="shared" ref="H1335:I1335" si="1267">+N($E1335)*N(F1335)</f>
        <v>0</v>
      </c>
      <c r="I1335" s="91">
        <f t="shared" si="1267"/>
        <v>0</v>
      </c>
      <c r="J1335" s="91">
        <f t="shared" si="4"/>
        <v>0</v>
      </c>
      <c r="K1335" s="93"/>
      <c r="L1335" s="94"/>
      <c r="M1335" s="95"/>
      <c r="N1335" s="95"/>
      <c r="O1335" s="95"/>
      <c r="P1335" s="95"/>
      <c r="Q1335" s="95"/>
      <c r="R1335" s="95"/>
      <c r="S1335" s="95"/>
      <c r="T1335" s="95"/>
      <c r="U1335" s="95"/>
      <c r="V1335" s="95"/>
      <c r="W1335" s="95"/>
      <c r="X1335" s="95"/>
      <c r="Y1335" s="95"/>
      <c r="Z1335" s="95"/>
    </row>
    <row r="1336" ht="15.75" customHeight="1">
      <c r="A1336" s="108">
        <f>A1334-0.8</f>
        <v>10.1</v>
      </c>
      <c r="B1336" s="102" t="s">
        <v>956</v>
      </c>
      <c r="C1336" s="90" t="s">
        <v>957</v>
      </c>
      <c r="D1336" s="91">
        <v>40.0</v>
      </c>
      <c r="E1336" s="92">
        <f t="shared" si="2"/>
        <v>40</v>
      </c>
      <c r="F1336" s="105">
        <v>147.0</v>
      </c>
      <c r="G1336" s="105">
        <v>32.0</v>
      </c>
      <c r="H1336" s="91">
        <f t="shared" ref="H1336:I1336" si="1268">+N($E1336)*N(F1336)</f>
        <v>5880</v>
      </c>
      <c r="I1336" s="91">
        <f t="shared" si="1268"/>
        <v>1280</v>
      </c>
      <c r="J1336" s="91">
        <f t="shared" si="4"/>
        <v>7160</v>
      </c>
      <c r="K1336" s="93"/>
      <c r="L1336" s="106"/>
      <c r="M1336" s="95"/>
      <c r="N1336" s="95"/>
      <c r="O1336" s="95"/>
      <c r="P1336" s="95"/>
      <c r="Q1336" s="95"/>
      <c r="R1336" s="95"/>
      <c r="S1336" s="95"/>
      <c r="T1336" s="95"/>
      <c r="U1336" s="95"/>
      <c r="V1336" s="95"/>
      <c r="W1336" s="95"/>
      <c r="X1336" s="95"/>
      <c r="Y1336" s="95"/>
      <c r="Z1336" s="95"/>
    </row>
    <row r="1337" ht="15.75" hidden="1" customHeight="1">
      <c r="A1337" s="90"/>
      <c r="B1337" s="102"/>
      <c r="C1337" s="90"/>
      <c r="D1337" s="91"/>
      <c r="E1337" s="92" t="str">
        <f t="shared" si="2"/>
        <v/>
      </c>
      <c r="F1337" s="93"/>
      <c r="G1337" s="93"/>
      <c r="H1337" s="91">
        <f t="shared" ref="H1337:I1337" si="1269">+N($E1337)*N(F1337)</f>
        <v>0</v>
      </c>
      <c r="I1337" s="91">
        <f t="shared" si="1269"/>
        <v>0</v>
      </c>
      <c r="J1337" s="91">
        <f t="shared" si="4"/>
        <v>0</v>
      </c>
      <c r="K1337" s="93"/>
      <c r="L1337" s="94"/>
      <c r="M1337" s="95"/>
      <c r="N1337" s="95"/>
      <c r="O1337" s="95"/>
      <c r="P1337" s="95"/>
      <c r="Q1337" s="95"/>
      <c r="R1337" s="95"/>
      <c r="S1337" s="95"/>
      <c r="T1337" s="95"/>
      <c r="U1337" s="95"/>
      <c r="V1337" s="95"/>
      <c r="W1337" s="95"/>
      <c r="X1337" s="95"/>
      <c r="Y1337" s="95"/>
      <c r="Z1337" s="95"/>
    </row>
    <row r="1338" ht="15.75" customHeight="1">
      <c r="A1338" s="108">
        <f>A1336+0.01</f>
        <v>10.11</v>
      </c>
      <c r="B1338" s="102" t="s">
        <v>958</v>
      </c>
      <c r="C1338" s="90" t="s">
        <v>959</v>
      </c>
      <c r="D1338" s="91">
        <v>40.0</v>
      </c>
      <c r="E1338" s="92">
        <f t="shared" si="2"/>
        <v>40</v>
      </c>
      <c r="F1338" s="105">
        <v>809.0</v>
      </c>
      <c r="G1338" s="105">
        <v>94.0</v>
      </c>
      <c r="H1338" s="91">
        <f t="shared" ref="H1338:I1338" si="1270">+N($E1338)*N(F1338)</f>
        <v>32360</v>
      </c>
      <c r="I1338" s="91">
        <f t="shared" si="1270"/>
        <v>3760</v>
      </c>
      <c r="J1338" s="91">
        <f t="shared" si="4"/>
        <v>36120</v>
      </c>
      <c r="K1338" s="93"/>
      <c r="L1338" s="106"/>
      <c r="M1338" s="95"/>
      <c r="N1338" s="95"/>
      <c r="O1338" s="95"/>
      <c r="P1338" s="95"/>
      <c r="Q1338" s="95"/>
      <c r="R1338" s="95"/>
      <c r="S1338" s="95"/>
      <c r="T1338" s="95"/>
      <c r="U1338" s="95"/>
      <c r="V1338" s="95"/>
      <c r="W1338" s="95"/>
      <c r="X1338" s="95"/>
      <c r="Y1338" s="95"/>
      <c r="Z1338" s="95"/>
    </row>
    <row r="1339" ht="15.75" hidden="1" customHeight="1">
      <c r="A1339" s="90"/>
      <c r="B1339" s="102"/>
      <c r="C1339" s="90"/>
      <c r="D1339" s="91"/>
      <c r="E1339" s="92" t="str">
        <f t="shared" si="2"/>
        <v/>
      </c>
      <c r="F1339" s="93"/>
      <c r="G1339" s="93"/>
      <c r="H1339" s="91">
        <f t="shared" ref="H1339:I1339" si="1271">+N($E1339)*N(F1339)</f>
        <v>0</v>
      </c>
      <c r="I1339" s="91">
        <f t="shared" si="1271"/>
        <v>0</v>
      </c>
      <c r="J1339" s="91">
        <f t="shared" si="4"/>
        <v>0</v>
      </c>
      <c r="K1339" s="93"/>
      <c r="L1339" s="94"/>
      <c r="M1339" s="95"/>
      <c r="N1339" s="95"/>
      <c r="O1339" s="95"/>
      <c r="P1339" s="95"/>
      <c r="Q1339" s="95"/>
      <c r="R1339" s="95"/>
      <c r="S1339" s="95"/>
      <c r="T1339" s="95"/>
      <c r="U1339" s="95"/>
      <c r="V1339" s="95"/>
      <c r="W1339" s="95"/>
      <c r="X1339" s="95"/>
      <c r="Y1339" s="95"/>
      <c r="Z1339" s="95"/>
    </row>
    <row r="1340" ht="15.75" hidden="1" customHeight="1">
      <c r="A1340" s="108">
        <f>A1338+0.01</f>
        <v>10.12</v>
      </c>
      <c r="B1340" s="102" t="s">
        <v>960</v>
      </c>
      <c r="C1340" s="90" t="s">
        <v>961</v>
      </c>
      <c r="D1340" s="91" t="s">
        <v>506</v>
      </c>
      <c r="E1340" s="92" t="str">
        <f t="shared" si="2"/>
        <v>RO</v>
      </c>
      <c r="F1340" s="93"/>
      <c r="G1340" s="93"/>
      <c r="H1340" s="91">
        <f t="shared" ref="H1340:I1340" si="1272">+N($E1340)*N(F1340)</f>
        <v>0</v>
      </c>
      <c r="I1340" s="91">
        <f t="shared" si="1272"/>
        <v>0</v>
      </c>
      <c r="J1340" s="91">
        <f t="shared" si="4"/>
        <v>0</v>
      </c>
      <c r="K1340" s="93"/>
      <c r="L1340" s="94"/>
      <c r="M1340" s="95"/>
      <c r="N1340" s="95"/>
      <c r="O1340" s="95"/>
      <c r="P1340" s="95"/>
      <c r="Q1340" s="95"/>
      <c r="R1340" s="95"/>
      <c r="S1340" s="95"/>
      <c r="T1340" s="95"/>
      <c r="U1340" s="95"/>
      <c r="V1340" s="95"/>
      <c r="W1340" s="95"/>
      <c r="X1340" s="95"/>
      <c r="Y1340" s="95"/>
      <c r="Z1340" s="95"/>
    </row>
    <row r="1341" ht="15.75" hidden="1" customHeight="1">
      <c r="A1341" s="90"/>
      <c r="B1341" s="102"/>
      <c r="C1341" s="90"/>
      <c r="D1341" s="91"/>
      <c r="E1341" s="92" t="str">
        <f t="shared" si="2"/>
        <v/>
      </c>
      <c r="F1341" s="93"/>
      <c r="G1341" s="93"/>
      <c r="H1341" s="91">
        <f t="shared" ref="H1341:I1341" si="1273">+N($E1341)*N(F1341)</f>
        <v>0</v>
      </c>
      <c r="I1341" s="91">
        <f t="shared" si="1273"/>
        <v>0</v>
      </c>
      <c r="J1341" s="91">
        <f t="shared" si="4"/>
        <v>0</v>
      </c>
      <c r="K1341" s="93"/>
      <c r="L1341" s="94"/>
      <c r="M1341" s="95"/>
      <c r="N1341" s="95"/>
      <c r="O1341" s="95"/>
      <c r="P1341" s="95"/>
      <c r="Q1341" s="95"/>
      <c r="R1341" s="95"/>
      <c r="S1341" s="95"/>
      <c r="T1341" s="95"/>
      <c r="U1341" s="95"/>
      <c r="V1341" s="95"/>
      <c r="W1341" s="95"/>
      <c r="X1341" s="95"/>
      <c r="Y1341" s="95"/>
      <c r="Z1341" s="95"/>
    </row>
    <row r="1342" ht="15.75" hidden="1" customHeight="1">
      <c r="A1342" s="108">
        <f>A1340+0.01</f>
        <v>10.13</v>
      </c>
      <c r="B1342" s="102" t="s">
        <v>962</v>
      </c>
      <c r="C1342" s="90" t="s">
        <v>963</v>
      </c>
      <c r="D1342" s="91" t="s">
        <v>506</v>
      </c>
      <c r="E1342" s="92" t="str">
        <f t="shared" si="2"/>
        <v>RO</v>
      </c>
      <c r="F1342" s="93"/>
      <c r="G1342" s="93"/>
      <c r="H1342" s="91">
        <f t="shared" ref="H1342:I1342" si="1274">+N($E1342)*N(F1342)</f>
        <v>0</v>
      </c>
      <c r="I1342" s="91">
        <f t="shared" si="1274"/>
        <v>0</v>
      </c>
      <c r="J1342" s="91">
        <f t="shared" si="4"/>
        <v>0</v>
      </c>
      <c r="K1342" s="93"/>
      <c r="L1342" s="94"/>
      <c r="M1342" s="95"/>
      <c r="N1342" s="95"/>
      <c r="O1342" s="95"/>
      <c r="P1342" s="95"/>
      <c r="Q1342" s="95"/>
      <c r="R1342" s="95"/>
      <c r="S1342" s="95"/>
      <c r="T1342" s="95"/>
      <c r="U1342" s="95"/>
      <c r="V1342" s="95"/>
      <c r="W1342" s="95"/>
      <c r="X1342" s="95"/>
      <c r="Y1342" s="95"/>
      <c r="Z1342" s="95"/>
    </row>
    <row r="1343" ht="15.75" hidden="1" customHeight="1">
      <c r="A1343" s="90"/>
      <c r="B1343" s="102"/>
      <c r="C1343" s="90"/>
      <c r="D1343" s="91"/>
      <c r="E1343" s="92" t="str">
        <f t="shared" si="2"/>
        <v/>
      </c>
      <c r="F1343" s="93"/>
      <c r="G1343" s="93"/>
      <c r="H1343" s="91">
        <f t="shared" ref="H1343:I1343" si="1275">+N($E1343)*N(F1343)</f>
        <v>0</v>
      </c>
      <c r="I1343" s="91">
        <f t="shared" si="1275"/>
        <v>0</v>
      </c>
      <c r="J1343" s="91">
        <f t="shared" si="4"/>
        <v>0</v>
      </c>
      <c r="K1343" s="93"/>
      <c r="L1343" s="94"/>
      <c r="M1343" s="95"/>
      <c r="N1343" s="95"/>
      <c r="O1343" s="95"/>
      <c r="P1343" s="95"/>
      <c r="Q1343" s="95"/>
      <c r="R1343" s="95"/>
      <c r="S1343" s="95"/>
      <c r="T1343" s="95"/>
      <c r="U1343" s="95"/>
      <c r="V1343" s="95"/>
      <c r="W1343" s="95"/>
      <c r="X1343" s="95"/>
      <c r="Y1343" s="95"/>
      <c r="Z1343" s="95"/>
    </row>
    <row r="1344" ht="15.75" hidden="1" customHeight="1">
      <c r="A1344" s="108">
        <f>A1342+0.01</f>
        <v>10.14</v>
      </c>
      <c r="B1344" s="102" t="s">
        <v>964</v>
      </c>
      <c r="C1344" s="90" t="s">
        <v>961</v>
      </c>
      <c r="D1344" s="91" t="s">
        <v>506</v>
      </c>
      <c r="E1344" s="92" t="str">
        <f t="shared" si="2"/>
        <v>RO</v>
      </c>
      <c r="F1344" s="93"/>
      <c r="G1344" s="93"/>
      <c r="H1344" s="91">
        <f t="shared" ref="H1344:I1344" si="1276">+N($E1344)*N(F1344)</f>
        <v>0</v>
      </c>
      <c r="I1344" s="91">
        <f t="shared" si="1276"/>
        <v>0</v>
      </c>
      <c r="J1344" s="91">
        <f t="shared" si="4"/>
        <v>0</v>
      </c>
      <c r="K1344" s="93"/>
      <c r="L1344" s="94"/>
      <c r="M1344" s="95"/>
      <c r="N1344" s="95"/>
      <c r="O1344" s="95"/>
      <c r="P1344" s="95"/>
      <c r="Q1344" s="95"/>
      <c r="R1344" s="95"/>
      <c r="S1344" s="95"/>
      <c r="T1344" s="95"/>
      <c r="U1344" s="95"/>
      <c r="V1344" s="95"/>
      <c r="W1344" s="95"/>
      <c r="X1344" s="95"/>
      <c r="Y1344" s="95"/>
      <c r="Z1344" s="95"/>
    </row>
    <row r="1345" ht="15.75" hidden="1" customHeight="1">
      <c r="A1345" s="90"/>
      <c r="B1345" s="102"/>
      <c r="C1345" s="90"/>
      <c r="D1345" s="91"/>
      <c r="E1345" s="92" t="str">
        <f t="shared" si="2"/>
        <v/>
      </c>
      <c r="F1345" s="93"/>
      <c r="G1345" s="93"/>
      <c r="H1345" s="91">
        <f t="shared" ref="H1345:I1345" si="1277">+N($E1345)*N(F1345)</f>
        <v>0</v>
      </c>
      <c r="I1345" s="91">
        <f t="shared" si="1277"/>
        <v>0</v>
      </c>
      <c r="J1345" s="91">
        <f t="shared" si="4"/>
        <v>0</v>
      </c>
      <c r="K1345" s="93"/>
      <c r="L1345" s="94"/>
      <c r="M1345" s="95"/>
      <c r="N1345" s="95"/>
      <c r="O1345" s="95"/>
      <c r="P1345" s="95"/>
      <c r="Q1345" s="95"/>
      <c r="R1345" s="95"/>
      <c r="S1345" s="95"/>
      <c r="T1345" s="95"/>
      <c r="U1345" s="95"/>
      <c r="V1345" s="95"/>
      <c r="W1345" s="95"/>
      <c r="X1345" s="95"/>
      <c r="Y1345" s="95"/>
      <c r="Z1345" s="95"/>
    </row>
    <row r="1346" ht="15.75" hidden="1" customHeight="1">
      <c r="A1346" s="108">
        <f>A1344+0.01</f>
        <v>10.15</v>
      </c>
      <c r="B1346" s="102" t="s">
        <v>965</v>
      </c>
      <c r="C1346" s="90" t="s">
        <v>966</v>
      </c>
      <c r="D1346" s="91" t="s">
        <v>506</v>
      </c>
      <c r="E1346" s="92" t="str">
        <f t="shared" si="2"/>
        <v>RO</v>
      </c>
      <c r="F1346" s="93"/>
      <c r="G1346" s="93"/>
      <c r="H1346" s="91">
        <f t="shared" ref="H1346:I1346" si="1278">+N($E1346)*N(F1346)</f>
        <v>0</v>
      </c>
      <c r="I1346" s="91">
        <f t="shared" si="1278"/>
        <v>0</v>
      </c>
      <c r="J1346" s="91">
        <f t="shared" si="4"/>
        <v>0</v>
      </c>
      <c r="K1346" s="93"/>
      <c r="L1346" s="94"/>
      <c r="M1346" s="95"/>
      <c r="N1346" s="95"/>
      <c r="O1346" s="95"/>
      <c r="P1346" s="95"/>
      <c r="Q1346" s="95"/>
      <c r="R1346" s="95"/>
      <c r="S1346" s="95"/>
      <c r="T1346" s="95"/>
      <c r="U1346" s="95"/>
      <c r="V1346" s="95"/>
      <c r="W1346" s="95"/>
      <c r="X1346" s="95"/>
      <c r="Y1346" s="95"/>
      <c r="Z1346" s="95"/>
    </row>
    <row r="1347" ht="15.75" hidden="1" customHeight="1">
      <c r="A1347" s="90"/>
      <c r="B1347" s="88"/>
      <c r="C1347" s="90"/>
      <c r="D1347" s="91"/>
      <c r="E1347" s="92" t="str">
        <f t="shared" si="2"/>
        <v/>
      </c>
      <c r="F1347" s="93"/>
      <c r="G1347" s="93"/>
      <c r="H1347" s="91">
        <f t="shared" ref="H1347:I1347" si="1279">+N($E1347)*N(F1347)</f>
        <v>0</v>
      </c>
      <c r="I1347" s="91">
        <f t="shared" si="1279"/>
        <v>0</v>
      </c>
      <c r="J1347" s="91">
        <f t="shared" si="4"/>
        <v>0</v>
      </c>
      <c r="K1347" s="93"/>
      <c r="L1347" s="94"/>
      <c r="M1347" s="95"/>
      <c r="N1347" s="95"/>
      <c r="O1347" s="95"/>
      <c r="P1347" s="95"/>
      <c r="Q1347" s="95"/>
      <c r="R1347" s="95"/>
      <c r="S1347" s="95"/>
      <c r="T1347" s="95"/>
      <c r="U1347" s="95"/>
      <c r="V1347" s="95"/>
      <c r="W1347" s="95"/>
      <c r="X1347" s="95"/>
      <c r="Y1347" s="95"/>
      <c r="Z1347" s="95"/>
    </row>
    <row r="1348" ht="15.75" hidden="1" customHeight="1">
      <c r="A1348" s="108">
        <f>A1346+0.01</f>
        <v>10.16</v>
      </c>
      <c r="B1348" s="88" t="s">
        <v>967</v>
      </c>
      <c r="C1348" s="90"/>
      <c r="D1348" s="91"/>
      <c r="E1348" s="92" t="str">
        <f t="shared" si="2"/>
        <v/>
      </c>
      <c r="F1348" s="93"/>
      <c r="G1348" s="93"/>
      <c r="H1348" s="91">
        <f t="shared" ref="H1348:I1348" si="1280">+N($E1348)*N(F1348)</f>
        <v>0</v>
      </c>
      <c r="I1348" s="91">
        <f t="shared" si="1280"/>
        <v>0</v>
      </c>
      <c r="J1348" s="91">
        <f t="shared" si="4"/>
        <v>0</v>
      </c>
      <c r="K1348" s="93"/>
      <c r="L1348" s="94"/>
      <c r="M1348" s="95"/>
      <c r="N1348" s="95"/>
      <c r="O1348" s="95"/>
      <c r="P1348" s="95"/>
      <c r="Q1348" s="95"/>
      <c r="R1348" s="95"/>
      <c r="S1348" s="95"/>
      <c r="T1348" s="95"/>
      <c r="U1348" s="95"/>
      <c r="V1348" s="95"/>
      <c r="W1348" s="95"/>
      <c r="X1348" s="95"/>
      <c r="Y1348" s="95"/>
      <c r="Z1348" s="95"/>
    </row>
    <row r="1349" ht="15.75" hidden="1" customHeight="1">
      <c r="A1349" s="90"/>
      <c r="B1349" s="102" t="s">
        <v>968</v>
      </c>
      <c r="C1349" s="90" t="s">
        <v>556</v>
      </c>
      <c r="D1349" s="91" t="s">
        <v>506</v>
      </c>
      <c r="E1349" s="92" t="str">
        <f t="shared" si="2"/>
        <v>RO</v>
      </c>
      <c r="F1349" s="93"/>
      <c r="G1349" s="93"/>
      <c r="H1349" s="91">
        <f t="shared" ref="H1349:I1349" si="1281">+N($E1349)*N(F1349)</f>
        <v>0</v>
      </c>
      <c r="I1349" s="91">
        <f t="shared" si="1281"/>
        <v>0</v>
      </c>
      <c r="J1349" s="91">
        <f t="shared" si="4"/>
        <v>0</v>
      </c>
      <c r="K1349" s="93"/>
      <c r="L1349" s="94"/>
      <c r="M1349" s="95"/>
      <c r="N1349" s="95"/>
      <c r="O1349" s="95"/>
      <c r="P1349" s="95"/>
      <c r="Q1349" s="95"/>
      <c r="R1349" s="95"/>
      <c r="S1349" s="95"/>
      <c r="T1349" s="95"/>
      <c r="U1349" s="95"/>
      <c r="V1349" s="95"/>
      <c r="W1349" s="95"/>
      <c r="X1349" s="95"/>
      <c r="Y1349" s="95"/>
      <c r="Z1349" s="95"/>
    </row>
    <row r="1350" ht="15.75" hidden="1" customHeight="1">
      <c r="A1350" s="90"/>
      <c r="B1350" s="102"/>
      <c r="C1350" s="90"/>
      <c r="D1350" s="91"/>
      <c r="E1350" s="92" t="str">
        <f t="shared" si="2"/>
        <v/>
      </c>
      <c r="F1350" s="93"/>
      <c r="G1350" s="93"/>
      <c r="H1350" s="91">
        <f t="shared" ref="H1350:I1350" si="1282">+N($E1350)*N(F1350)</f>
        <v>0</v>
      </c>
      <c r="I1350" s="91">
        <f t="shared" si="1282"/>
        <v>0</v>
      </c>
      <c r="J1350" s="91">
        <f t="shared" si="4"/>
        <v>0</v>
      </c>
      <c r="K1350" s="93"/>
      <c r="L1350" s="94"/>
      <c r="M1350" s="95"/>
      <c r="N1350" s="95"/>
      <c r="O1350" s="95"/>
      <c r="P1350" s="95"/>
      <c r="Q1350" s="95"/>
      <c r="R1350" s="95"/>
      <c r="S1350" s="95"/>
      <c r="T1350" s="95"/>
      <c r="U1350" s="95"/>
      <c r="V1350" s="95"/>
      <c r="W1350" s="95"/>
      <c r="X1350" s="95"/>
      <c r="Y1350" s="95"/>
      <c r="Z1350" s="95"/>
    </row>
    <row r="1351" ht="15.75" hidden="1" customHeight="1">
      <c r="A1351" s="108">
        <f>A1348+0.01</f>
        <v>10.17</v>
      </c>
      <c r="B1351" s="88" t="s">
        <v>969</v>
      </c>
      <c r="C1351" s="90"/>
      <c r="D1351" s="91"/>
      <c r="E1351" s="92" t="str">
        <f t="shared" si="2"/>
        <v/>
      </c>
      <c r="F1351" s="93"/>
      <c r="G1351" s="93"/>
      <c r="H1351" s="91">
        <f t="shared" ref="H1351:I1351" si="1283">+N($E1351)*N(F1351)</f>
        <v>0</v>
      </c>
      <c r="I1351" s="91">
        <f t="shared" si="1283"/>
        <v>0</v>
      </c>
      <c r="J1351" s="91">
        <f t="shared" si="4"/>
        <v>0</v>
      </c>
      <c r="K1351" s="93"/>
      <c r="L1351" s="94"/>
      <c r="M1351" s="95"/>
      <c r="N1351" s="95"/>
      <c r="O1351" s="95"/>
      <c r="P1351" s="95"/>
      <c r="Q1351" s="95"/>
      <c r="R1351" s="95"/>
      <c r="S1351" s="95"/>
      <c r="T1351" s="95"/>
      <c r="U1351" s="95"/>
      <c r="V1351" s="95"/>
      <c r="W1351" s="95"/>
      <c r="X1351" s="95"/>
      <c r="Y1351" s="95"/>
      <c r="Z1351" s="95"/>
    </row>
    <row r="1352" ht="15.75" customHeight="1">
      <c r="A1352" s="90"/>
      <c r="B1352" s="102" t="s">
        <v>970</v>
      </c>
      <c r="C1352" s="90" t="s">
        <v>971</v>
      </c>
      <c r="D1352" s="91">
        <v>1.0</v>
      </c>
      <c r="E1352" s="92">
        <f t="shared" si="2"/>
        <v>1</v>
      </c>
      <c r="F1352" s="105">
        <v>13176.0</v>
      </c>
      <c r="G1352" s="105">
        <v>4393.0</v>
      </c>
      <c r="H1352" s="91">
        <f t="shared" ref="H1352:I1352" si="1284">+N($E1352)*N(F1352)</f>
        <v>13176</v>
      </c>
      <c r="I1352" s="91">
        <f t="shared" si="1284"/>
        <v>4393</v>
      </c>
      <c r="J1352" s="91">
        <f t="shared" si="4"/>
        <v>17569</v>
      </c>
      <c r="K1352" s="93"/>
      <c r="L1352" s="106"/>
      <c r="M1352" s="95"/>
      <c r="N1352" s="95"/>
      <c r="O1352" s="95"/>
      <c r="P1352" s="95"/>
      <c r="Q1352" s="95"/>
      <c r="R1352" s="95"/>
      <c r="S1352" s="95"/>
      <c r="T1352" s="95"/>
      <c r="U1352" s="95"/>
      <c r="V1352" s="95"/>
      <c r="W1352" s="95"/>
      <c r="X1352" s="95"/>
      <c r="Y1352" s="95"/>
      <c r="Z1352" s="95"/>
    </row>
    <row r="1353" ht="15.75" hidden="1" customHeight="1">
      <c r="A1353" s="90"/>
      <c r="B1353" s="102"/>
      <c r="C1353" s="90"/>
      <c r="D1353" s="91"/>
      <c r="E1353" s="92" t="str">
        <f t="shared" si="2"/>
        <v/>
      </c>
      <c r="F1353" s="93"/>
      <c r="G1353" s="93"/>
      <c r="H1353" s="91">
        <f t="shared" ref="H1353:I1353" si="1285">+N($E1353)*N(F1353)</f>
        <v>0</v>
      </c>
      <c r="I1353" s="91">
        <f t="shared" si="1285"/>
        <v>0</v>
      </c>
      <c r="J1353" s="91">
        <f t="shared" si="4"/>
        <v>0</v>
      </c>
      <c r="K1353" s="93"/>
      <c r="L1353" s="94"/>
      <c r="M1353" s="95"/>
      <c r="N1353" s="95"/>
      <c r="O1353" s="95"/>
      <c r="P1353" s="95"/>
      <c r="Q1353" s="95"/>
      <c r="R1353" s="95"/>
      <c r="S1353" s="95"/>
      <c r="T1353" s="95"/>
      <c r="U1353" s="95"/>
      <c r="V1353" s="95"/>
      <c r="W1353" s="95"/>
      <c r="X1353" s="95"/>
      <c r="Y1353" s="95"/>
      <c r="Z1353" s="95"/>
    </row>
    <row r="1354" ht="15.75" hidden="1" customHeight="1">
      <c r="A1354" s="119">
        <f>A1351+0.01</f>
        <v>10.18</v>
      </c>
      <c r="B1354" s="102" t="s">
        <v>972</v>
      </c>
      <c r="C1354" s="90" t="s">
        <v>973</v>
      </c>
      <c r="D1354" s="91" t="s">
        <v>506</v>
      </c>
      <c r="E1354" s="92" t="str">
        <f t="shared" si="2"/>
        <v>RO</v>
      </c>
      <c r="F1354" s="93"/>
      <c r="G1354" s="93"/>
      <c r="H1354" s="91">
        <f t="shared" ref="H1354:I1354" si="1286">+N($E1354)*N(F1354)</f>
        <v>0</v>
      </c>
      <c r="I1354" s="91">
        <f t="shared" si="1286"/>
        <v>0</v>
      </c>
      <c r="J1354" s="91">
        <f t="shared" si="4"/>
        <v>0</v>
      </c>
      <c r="K1354" s="93"/>
      <c r="L1354" s="94"/>
      <c r="M1354" s="95"/>
      <c r="N1354" s="95"/>
      <c r="O1354" s="95"/>
      <c r="P1354" s="95"/>
      <c r="Q1354" s="95"/>
      <c r="R1354" s="95"/>
      <c r="S1354" s="95"/>
      <c r="T1354" s="95"/>
      <c r="U1354" s="95"/>
      <c r="V1354" s="95"/>
      <c r="W1354" s="95"/>
      <c r="X1354" s="95"/>
      <c r="Y1354" s="95"/>
      <c r="Z1354" s="95"/>
    </row>
    <row r="1355" ht="15.75" hidden="1" customHeight="1">
      <c r="A1355" s="119"/>
      <c r="B1355" s="102"/>
      <c r="C1355" s="90"/>
      <c r="D1355" s="91"/>
      <c r="E1355" s="92" t="str">
        <f t="shared" si="2"/>
        <v/>
      </c>
      <c r="F1355" s="93"/>
      <c r="G1355" s="93"/>
      <c r="H1355" s="91">
        <f t="shared" ref="H1355:I1355" si="1287">+N($E1355)*N(F1355)</f>
        <v>0</v>
      </c>
      <c r="I1355" s="91">
        <f t="shared" si="1287"/>
        <v>0</v>
      </c>
      <c r="J1355" s="91">
        <f t="shared" si="4"/>
        <v>0</v>
      </c>
      <c r="K1355" s="93"/>
      <c r="L1355" s="94"/>
      <c r="M1355" s="95"/>
      <c r="N1355" s="95"/>
      <c r="O1355" s="95"/>
      <c r="P1355" s="95"/>
      <c r="Q1355" s="95"/>
      <c r="R1355" s="95"/>
      <c r="S1355" s="95"/>
      <c r="T1355" s="95"/>
      <c r="U1355" s="95"/>
      <c r="V1355" s="95"/>
      <c r="W1355" s="95"/>
      <c r="X1355" s="95"/>
      <c r="Y1355" s="95"/>
      <c r="Z1355" s="95"/>
    </row>
    <row r="1356" ht="15.75" hidden="1" customHeight="1">
      <c r="A1356" s="119">
        <f>A1354+0.01</f>
        <v>10.19</v>
      </c>
      <c r="B1356" s="102" t="s">
        <v>974</v>
      </c>
      <c r="C1356" s="90" t="s">
        <v>975</v>
      </c>
      <c r="D1356" s="91" t="s">
        <v>506</v>
      </c>
      <c r="E1356" s="92" t="str">
        <f t="shared" si="2"/>
        <v>RO</v>
      </c>
      <c r="F1356" s="93"/>
      <c r="G1356" s="93"/>
      <c r="H1356" s="91">
        <f t="shared" ref="H1356:I1356" si="1288">+N($E1356)*N(F1356)</f>
        <v>0</v>
      </c>
      <c r="I1356" s="91">
        <f t="shared" si="1288"/>
        <v>0</v>
      </c>
      <c r="J1356" s="91">
        <f t="shared" si="4"/>
        <v>0</v>
      </c>
      <c r="K1356" s="93"/>
      <c r="L1356" s="94"/>
      <c r="M1356" s="95"/>
      <c r="N1356" s="95"/>
      <c r="O1356" s="95"/>
      <c r="P1356" s="95"/>
      <c r="Q1356" s="95"/>
      <c r="R1356" s="95"/>
      <c r="S1356" s="95"/>
      <c r="T1356" s="95"/>
      <c r="U1356" s="95"/>
      <c r="V1356" s="95"/>
      <c r="W1356" s="95"/>
      <c r="X1356" s="95"/>
      <c r="Y1356" s="95"/>
      <c r="Z1356" s="95"/>
    </row>
    <row r="1357" ht="15.75" hidden="1" customHeight="1">
      <c r="A1357" s="90"/>
      <c r="B1357" s="102"/>
      <c r="C1357" s="90"/>
      <c r="D1357" s="91"/>
      <c r="E1357" s="92" t="str">
        <f t="shared" si="2"/>
        <v/>
      </c>
      <c r="F1357" s="93"/>
      <c r="G1357" s="93"/>
      <c r="H1357" s="91">
        <f t="shared" ref="H1357:I1357" si="1289">+N($E1357)*N(F1357)</f>
        <v>0</v>
      </c>
      <c r="I1357" s="91">
        <f t="shared" si="1289"/>
        <v>0</v>
      </c>
      <c r="J1357" s="91">
        <f t="shared" si="4"/>
        <v>0</v>
      </c>
      <c r="K1357" s="93"/>
      <c r="L1357" s="94"/>
      <c r="M1357" s="95"/>
      <c r="N1357" s="95"/>
      <c r="O1357" s="95"/>
      <c r="P1357" s="95"/>
      <c r="Q1357" s="95"/>
      <c r="R1357" s="95"/>
      <c r="S1357" s="95"/>
      <c r="T1357" s="95"/>
      <c r="U1357" s="95"/>
      <c r="V1357" s="95"/>
      <c r="W1357" s="95"/>
      <c r="X1357" s="95"/>
      <c r="Y1357" s="95"/>
      <c r="Z1357" s="95"/>
    </row>
    <row r="1358" ht="15.75" hidden="1" customHeight="1">
      <c r="A1358" s="90" t="str">
        <f>ROMAN(11)</f>
        <v>XI</v>
      </c>
      <c r="B1358" s="88" t="s">
        <v>976</v>
      </c>
      <c r="C1358" s="90"/>
      <c r="D1358" s="91"/>
      <c r="E1358" s="92" t="str">
        <f t="shared" si="2"/>
        <v/>
      </c>
      <c r="F1358" s="93"/>
      <c r="G1358" s="93"/>
      <c r="H1358" s="91">
        <f t="shared" ref="H1358:I1358" si="1290">+N($E1358)*N(F1358)</f>
        <v>0</v>
      </c>
      <c r="I1358" s="91">
        <f t="shared" si="1290"/>
        <v>0</v>
      </c>
      <c r="J1358" s="91">
        <f t="shared" si="4"/>
        <v>0</v>
      </c>
      <c r="K1358" s="93"/>
      <c r="L1358" s="94"/>
      <c r="M1358" s="95"/>
      <c r="N1358" s="95"/>
      <c r="O1358" s="95"/>
      <c r="P1358" s="95"/>
      <c r="Q1358" s="95"/>
      <c r="R1358" s="95"/>
      <c r="S1358" s="95"/>
      <c r="T1358" s="95"/>
      <c r="U1358" s="95"/>
      <c r="V1358" s="95"/>
      <c r="W1358" s="95"/>
      <c r="X1358" s="95"/>
      <c r="Y1358" s="95"/>
      <c r="Z1358" s="95"/>
    </row>
    <row r="1359" ht="15.75" customHeight="1">
      <c r="A1359" s="103" t="s">
        <v>103</v>
      </c>
      <c r="B1359" s="102" t="s">
        <v>977</v>
      </c>
      <c r="C1359" s="90" t="s">
        <v>978</v>
      </c>
      <c r="D1359" s="91">
        <v>1.0</v>
      </c>
      <c r="E1359" s="92">
        <f t="shared" si="2"/>
        <v>1</v>
      </c>
      <c r="F1359" s="105">
        <v>54355.0</v>
      </c>
      <c r="G1359" s="105">
        <v>10873.0</v>
      </c>
      <c r="H1359" s="91">
        <f t="shared" ref="H1359:I1359" si="1291">+N($E1359)*N(F1359)</f>
        <v>54355</v>
      </c>
      <c r="I1359" s="91">
        <f t="shared" si="1291"/>
        <v>10873</v>
      </c>
      <c r="J1359" s="91">
        <f t="shared" si="4"/>
        <v>65228</v>
      </c>
      <c r="K1359" s="93"/>
      <c r="L1359" s="106"/>
      <c r="M1359" s="95"/>
      <c r="N1359" s="95"/>
      <c r="O1359" s="95"/>
      <c r="P1359" s="95"/>
      <c r="Q1359" s="95"/>
      <c r="R1359" s="95"/>
      <c r="S1359" s="95"/>
      <c r="T1359" s="95"/>
      <c r="U1359" s="95"/>
      <c r="V1359" s="95"/>
      <c r="W1359" s="95"/>
      <c r="X1359" s="95"/>
      <c r="Y1359" s="95"/>
      <c r="Z1359" s="95"/>
    </row>
    <row r="1360" ht="15.75" hidden="1" customHeight="1">
      <c r="A1360" s="90"/>
      <c r="B1360" s="102" t="s">
        <v>979</v>
      </c>
      <c r="C1360" s="90"/>
      <c r="D1360" s="91"/>
      <c r="E1360" s="92" t="str">
        <f t="shared" si="2"/>
        <v/>
      </c>
      <c r="F1360" s="93"/>
      <c r="G1360" s="93"/>
      <c r="H1360" s="91">
        <f t="shared" ref="H1360:I1360" si="1292">+N($E1360)*N(F1360)</f>
        <v>0</v>
      </c>
      <c r="I1360" s="91">
        <f t="shared" si="1292"/>
        <v>0</v>
      </c>
      <c r="J1360" s="91">
        <f t="shared" si="4"/>
        <v>0</v>
      </c>
      <c r="K1360" s="93"/>
      <c r="L1360" s="94"/>
      <c r="M1360" s="95"/>
      <c r="N1360" s="95"/>
      <c r="O1360" s="95"/>
      <c r="P1360" s="95"/>
      <c r="Q1360" s="95"/>
      <c r="R1360" s="95"/>
      <c r="S1360" s="95"/>
      <c r="T1360" s="95"/>
      <c r="U1360" s="95"/>
      <c r="V1360" s="95"/>
      <c r="W1360" s="95"/>
      <c r="X1360" s="95"/>
      <c r="Y1360" s="95"/>
      <c r="Z1360" s="95"/>
    </row>
    <row r="1361" ht="15.75" hidden="1" customHeight="1">
      <c r="A1361" s="90"/>
      <c r="B1361" s="102" t="s">
        <v>980</v>
      </c>
      <c r="C1361" s="90"/>
      <c r="D1361" s="91"/>
      <c r="E1361" s="92" t="str">
        <f t="shared" si="2"/>
        <v/>
      </c>
      <c r="F1361" s="93"/>
      <c r="G1361" s="93"/>
      <c r="H1361" s="91">
        <f t="shared" ref="H1361:I1361" si="1293">+N($E1361)*N(F1361)</f>
        <v>0</v>
      </c>
      <c r="I1361" s="91">
        <f t="shared" si="1293"/>
        <v>0</v>
      </c>
      <c r="J1361" s="91">
        <f t="shared" si="4"/>
        <v>0</v>
      </c>
      <c r="K1361" s="93"/>
      <c r="L1361" s="94"/>
      <c r="M1361" s="95"/>
      <c r="N1361" s="95"/>
      <c r="O1361" s="95"/>
      <c r="P1361" s="95"/>
      <c r="Q1361" s="95"/>
      <c r="R1361" s="95"/>
      <c r="S1361" s="95"/>
      <c r="T1361" s="95"/>
      <c r="U1361" s="95"/>
      <c r="V1361" s="95"/>
      <c r="W1361" s="95"/>
      <c r="X1361" s="95"/>
      <c r="Y1361" s="95"/>
      <c r="Z1361" s="95"/>
    </row>
    <row r="1362" ht="15.75" hidden="1" customHeight="1">
      <c r="A1362" s="90"/>
      <c r="B1362" s="102" t="s">
        <v>981</v>
      </c>
      <c r="C1362" s="90"/>
      <c r="D1362" s="91"/>
      <c r="E1362" s="92" t="str">
        <f t="shared" si="2"/>
        <v/>
      </c>
      <c r="F1362" s="93"/>
      <c r="G1362" s="93"/>
      <c r="H1362" s="91">
        <f t="shared" ref="H1362:I1362" si="1294">+N($E1362)*N(F1362)</f>
        <v>0</v>
      </c>
      <c r="I1362" s="91">
        <f t="shared" si="1294"/>
        <v>0</v>
      </c>
      <c r="J1362" s="91">
        <f t="shared" si="4"/>
        <v>0</v>
      </c>
      <c r="K1362" s="93"/>
      <c r="L1362" s="94"/>
      <c r="M1362" s="95"/>
      <c r="N1362" s="95"/>
      <c r="O1362" s="95"/>
      <c r="P1362" s="95"/>
      <c r="Q1362" s="95"/>
      <c r="R1362" s="95"/>
      <c r="S1362" s="95"/>
      <c r="T1362" s="95"/>
      <c r="U1362" s="95"/>
      <c r="V1362" s="95"/>
      <c r="W1362" s="95"/>
      <c r="X1362" s="95"/>
      <c r="Y1362" s="95"/>
      <c r="Z1362" s="95"/>
    </row>
    <row r="1363" ht="15.75" hidden="1" customHeight="1">
      <c r="A1363" s="90"/>
      <c r="B1363" s="102" t="s">
        <v>982</v>
      </c>
      <c r="C1363" s="90"/>
      <c r="D1363" s="91"/>
      <c r="E1363" s="92" t="str">
        <f t="shared" si="2"/>
        <v/>
      </c>
      <c r="F1363" s="93"/>
      <c r="G1363" s="93"/>
      <c r="H1363" s="91">
        <f t="shared" ref="H1363:I1363" si="1295">+N($E1363)*N(F1363)</f>
        <v>0</v>
      </c>
      <c r="I1363" s="91">
        <f t="shared" si="1295"/>
        <v>0</v>
      </c>
      <c r="J1363" s="91">
        <f t="shared" si="4"/>
        <v>0</v>
      </c>
      <c r="K1363" s="93"/>
      <c r="L1363" s="94"/>
      <c r="M1363" s="95"/>
      <c r="N1363" s="95"/>
      <c r="O1363" s="95"/>
      <c r="P1363" s="95"/>
      <c r="Q1363" s="95"/>
      <c r="R1363" s="95"/>
      <c r="S1363" s="95"/>
      <c r="T1363" s="95"/>
      <c r="U1363" s="95"/>
      <c r="V1363" s="95"/>
      <c r="W1363" s="95"/>
      <c r="X1363" s="95"/>
      <c r="Y1363" s="95"/>
      <c r="Z1363" s="95"/>
    </row>
    <row r="1364" ht="15.75" hidden="1" customHeight="1">
      <c r="A1364" s="90"/>
      <c r="B1364" s="102" t="s">
        <v>983</v>
      </c>
      <c r="C1364" s="90"/>
      <c r="D1364" s="91"/>
      <c r="E1364" s="92" t="str">
        <f t="shared" si="2"/>
        <v/>
      </c>
      <c r="F1364" s="93"/>
      <c r="G1364" s="93"/>
      <c r="H1364" s="91">
        <f t="shared" ref="H1364:I1364" si="1296">+N($E1364)*N(F1364)</f>
        <v>0</v>
      </c>
      <c r="I1364" s="91">
        <f t="shared" si="1296"/>
        <v>0</v>
      </c>
      <c r="J1364" s="91">
        <f t="shared" si="4"/>
        <v>0</v>
      </c>
      <c r="K1364" s="93"/>
      <c r="L1364" s="94"/>
      <c r="M1364" s="95"/>
      <c r="N1364" s="95"/>
      <c r="O1364" s="95"/>
      <c r="P1364" s="95"/>
      <c r="Q1364" s="95"/>
      <c r="R1364" s="95"/>
      <c r="S1364" s="95"/>
      <c r="T1364" s="95"/>
      <c r="U1364" s="95"/>
      <c r="V1364" s="95"/>
      <c r="W1364" s="95"/>
      <c r="X1364" s="95"/>
      <c r="Y1364" s="95"/>
      <c r="Z1364" s="95"/>
    </row>
    <row r="1365" ht="15.75" hidden="1" customHeight="1">
      <c r="A1365" s="90"/>
      <c r="B1365" s="102" t="s">
        <v>984</v>
      </c>
      <c r="C1365" s="90"/>
      <c r="D1365" s="91"/>
      <c r="E1365" s="92" t="str">
        <f t="shared" si="2"/>
        <v/>
      </c>
      <c r="F1365" s="93"/>
      <c r="G1365" s="93"/>
      <c r="H1365" s="91">
        <f t="shared" ref="H1365:I1365" si="1297">+N($E1365)*N(F1365)</f>
        <v>0</v>
      </c>
      <c r="I1365" s="91">
        <f t="shared" si="1297"/>
        <v>0</v>
      </c>
      <c r="J1365" s="91">
        <f t="shared" si="4"/>
        <v>0</v>
      </c>
      <c r="K1365" s="93"/>
      <c r="L1365" s="94"/>
      <c r="M1365" s="95"/>
      <c r="N1365" s="95"/>
      <c r="O1365" s="95"/>
      <c r="P1365" s="95"/>
      <c r="Q1365" s="95"/>
      <c r="R1365" s="95"/>
      <c r="S1365" s="95"/>
      <c r="T1365" s="95"/>
      <c r="U1365" s="95"/>
      <c r="V1365" s="95"/>
      <c r="W1365" s="95"/>
      <c r="X1365" s="95"/>
      <c r="Y1365" s="95"/>
      <c r="Z1365" s="95"/>
    </row>
    <row r="1366" ht="15.75" hidden="1" customHeight="1">
      <c r="A1366" s="90"/>
      <c r="B1366" s="102" t="s">
        <v>985</v>
      </c>
      <c r="C1366" s="90"/>
      <c r="D1366" s="91"/>
      <c r="E1366" s="92" t="str">
        <f t="shared" si="2"/>
        <v/>
      </c>
      <c r="F1366" s="93"/>
      <c r="G1366" s="93"/>
      <c r="H1366" s="91">
        <f t="shared" ref="H1366:I1366" si="1298">+N($E1366)*N(F1366)</f>
        <v>0</v>
      </c>
      <c r="I1366" s="91">
        <f t="shared" si="1298"/>
        <v>0</v>
      </c>
      <c r="J1366" s="91">
        <f t="shared" si="4"/>
        <v>0</v>
      </c>
      <c r="K1366" s="93"/>
      <c r="L1366" s="94"/>
      <c r="M1366" s="95"/>
      <c r="N1366" s="95"/>
      <c r="O1366" s="95"/>
      <c r="P1366" s="95"/>
      <c r="Q1366" s="95"/>
      <c r="R1366" s="95"/>
      <c r="S1366" s="95"/>
      <c r="T1366" s="95"/>
      <c r="U1366" s="95"/>
      <c r="V1366" s="95"/>
      <c r="W1366" s="95"/>
      <c r="X1366" s="95"/>
      <c r="Y1366" s="95"/>
      <c r="Z1366" s="95"/>
    </row>
    <row r="1367" ht="15.75" hidden="1" customHeight="1">
      <c r="A1367" s="90"/>
      <c r="B1367" s="102" t="s">
        <v>986</v>
      </c>
      <c r="C1367" s="90"/>
      <c r="D1367" s="91"/>
      <c r="E1367" s="92" t="str">
        <f t="shared" si="2"/>
        <v/>
      </c>
      <c r="F1367" s="93"/>
      <c r="G1367" s="93"/>
      <c r="H1367" s="91">
        <f t="shared" ref="H1367:I1367" si="1299">+N($E1367)*N(F1367)</f>
        <v>0</v>
      </c>
      <c r="I1367" s="91">
        <f t="shared" si="1299"/>
        <v>0</v>
      </c>
      <c r="J1367" s="91">
        <f t="shared" si="4"/>
        <v>0</v>
      </c>
      <c r="K1367" s="93"/>
      <c r="L1367" s="94"/>
      <c r="M1367" s="95"/>
      <c r="N1367" s="95"/>
      <c r="O1367" s="95"/>
      <c r="P1367" s="95"/>
      <c r="Q1367" s="95"/>
      <c r="R1367" s="95"/>
      <c r="S1367" s="95"/>
      <c r="T1367" s="95"/>
      <c r="U1367" s="95"/>
      <c r="V1367" s="95"/>
      <c r="W1367" s="95"/>
      <c r="X1367" s="95"/>
      <c r="Y1367" s="95"/>
      <c r="Z1367" s="95"/>
    </row>
    <row r="1368" ht="15.75" hidden="1" customHeight="1">
      <c r="A1368" s="90"/>
      <c r="B1368" s="102" t="s">
        <v>987</v>
      </c>
      <c r="C1368" s="90"/>
      <c r="D1368" s="91"/>
      <c r="E1368" s="92" t="str">
        <f t="shared" si="2"/>
        <v/>
      </c>
      <c r="F1368" s="93"/>
      <c r="G1368" s="93"/>
      <c r="H1368" s="91">
        <f t="shared" ref="H1368:I1368" si="1300">+N($E1368)*N(F1368)</f>
        <v>0</v>
      </c>
      <c r="I1368" s="91">
        <f t="shared" si="1300"/>
        <v>0</v>
      </c>
      <c r="J1368" s="91">
        <f t="shared" si="4"/>
        <v>0</v>
      </c>
      <c r="K1368" s="93"/>
      <c r="L1368" s="94"/>
      <c r="M1368" s="95"/>
      <c r="N1368" s="95"/>
      <c r="O1368" s="95"/>
      <c r="P1368" s="95"/>
      <c r="Q1368" s="95"/>
      <c r="R1368" s="95"/>
      <c r="S1368" s="95"/>
      <c r="T1368" s="95"/>
      <c r="U1368" s="95"/>
      <c r="V1368" s="95"/>
      <c r="W1368" s="95"/>
      <c r="X1368" s="95"/>
      <c r="Y1368" s="95"/>
      <c r="Z1368" s="95"/>
    </row>
    <row r="1369" ht="15.75" hidden="1" customHeight="1">
      <c r="A1369" s="90"/>
      <c r="B1369" s="102"/>
      <c r="C1369" s="90"/>
      <c r="D1369" s="91"/>
      <c r="E1369" s="92" t="str">
        <f t="shared" si="2"/>
        <v/>
      </c>
      <c r="F1369" s="93"/>
      <c r="G1369" s="93"/>
      <c r="H1369" s="91">
        <f t="shared" ref="H1369:I1369" si="1301">+N($E1369)*N(F1369)</f>
        <v>0</v>
      </c>
      <c r="I1369" s="91">
        <f t="shared" si="1301"/>
        <v>0</v>
      </c>
      <c r="J1369" s="91">
        <f t="shared" si="4"/>
        <v>0</v>
      </c>
      <c r="K1369" s="93"/>
      <c r="L1369" s="94"/>
      <c r="M1369" s="95"/>
      <c r="N1369" s="95"/>
      <c r="O1369" s="95"/>
      <c r="P1369" s="95"/>
      <c r="Q1369" s="95"/>
      <c r="R1369" s="95"/>
      <c r="S1369" s="95"/>
      <c r="T1369" s="95"/>
      <c r="U1369" s="95"/>
      <c r="V1369" s="95"/>
      <c r="W1369" s="95"/>
      <c r="X1369" s="95"/>
      <c r="Y1369" s="95"/>
      <c r="Z1369" s="95"/>
    </row>
    <row r="1370" ht="15.75" hidden="1" customHeight="1">
      <c r="A1370" s="90">
        <v>11.1</v>
      </c>
      <c r="B1370" s="102" t="s">
        <v>988</v>
      </c>
      <c r="C1370" s="90" t="s">
        <v>989</v>
      </c>
      <c r="D1370" s="91"/>
      <c r="E1370" s="92" t="str">
        <f t="shared" si="2"/>
        <v/>
      </c>
      <c r="F1370" s="93"/>
      <c r="G1370" s="93"/>
      <c r="H1370" s="91">
        <f t="shared" ref="H1370:I1370" si="1302">+N($E1370)*N(F1370)</f>
        <v>0</v>
      </c>
      <c r="I1370" s="91">
        <f t="shared" si="1302"/>
        <v>0</v>
      </c>
      <c r="J1370" s="91">
        <f t="shared" si="4"/>
        <v>0</v>
      </c>
      <c r="K1370" s="93"/>
      <c r="L1370" s="94"/>
      <c r="M1370" s="95"/>
      <c r="N1370" s="95"/>
      <c r="O1370" s="95"/>
      <c r="P1370" s="95"/>
      <c r="Q1370" s="95"/>
      <c r="R1370" s="95"/>
      <c r="S1370" s="95"/>
      <c r="T1370" s="95"/>
      <c r="U1370" s="95"/>
      <c r="V1370" s="95"/>
      <c r="W1370" s="95"/>
      <c r="X1370" s="95"/>
      <c r="Y1370" s="95"/>
      <c r="Z1370" s="95"/>
    </row>
    <row r="1371" ht="15.75" hidden="1" customHeight="1">
      <c r="A1371" s="90"/>
      <c r="B1371" s="102"/>
      <c r="C1371" s="90"/>
      <c r="D1371" s="91"/>
      <c r="E1371" s="92" t="str">
        <f t="shared" si="2"/>
        <v/>
      </c>
      <c r="F1371" s="93"/>
      <c r="G1371" s="93"/>
      <c r="H1371" s="91">
        <f t="shared" ref="H1371:I1371" si="1303">+N($E1371)*N(F1371)</f>
        <v>0</v>
      </c>
      <c r="I1371" s="91">
        <f t="shared" si="1303"/>
        <v>0</v>
      </c>
      <c r="J1371" s="91">
        <f t="shared" si="4"/>
        <v>0</v>
      </c>
      <c r="K1371" s="93"/>
      <c r="L1371" s="94"/>
      <c r="M1371" s="95"/>
      <c r="N1371" s="95"/>
      <c r="O1371" s="95"/>
      <c r="P1371" s="95"/>
      <c r="Q1371" s="95"/>
      <c r="R1371" s="95"/>
      <c r="S1371" s="95"/>
      <c r="T1371" s="95"/>
      <c r="U1371" s="95"/>
      <c r="V1371" s="95"/>
      <c r="W1371" s="95"/>
      <c r="X1371" s="95"/>
      <c r="Y1371" s="95"/>
      <c r="Z1371" s="95"/>
    </row>
    <row r="1372" ht="15.75" hidden="1" customHeight="1">
      <c r="A1372" s="90">
        <f>A1370+0.1</f>
        <v>11.2</v>
      </c>
      <c r="B1372" s="102" t="s">
        <v>990</v>
      </c>
      <c r="C1372" s="90" t="s">
        <v>989</v>
      </c>
      <c r="D1372" s="91"/>
      <c r="E1372" s="92" t="str">
        <f t="shared" si="2"/>
        <v/>
      </c>
      <c r="F1372" s="93"/>
      <c r="G1372" s="93"/>
      <c r="H1372" s="91">
        <f t="shared" ref="H1372:I1372" si="1304">+N($E1372)*N(F1372)</f>
        <v>0</v>
      </c>
      <c r="I1372" s="91">
        <f t="shared" si="1304"/>
        <v>0</v>
      </c>
      <c r="J1372" s="91">
        <f t="shared" si="4"/>
        <v>0</v>
      </c>
      <c r="K1372" s="93"/>
      <c r="L1372" s="94"/>
      <c r="M1372" s="95"/>
      <c r="N1372" s="95"/>
      <c r="O1372" s="95"/>
      <c r="P1372" s="95"/>
      <c r="Q1372" s="95"/>
      <c r="R1372" s="95"/>
      <c r="S1372" s="95"/>
      <c r="T1372" s="95"/>
      <c r="U1372" s="95"/>
      <c r="V1372" s="95"/>
      <c r="W1372" s="95"/>
      <c r="X1372" s="95"/>
      <c r="Y1372" s="95"/>
      <c r="Z1372" s="95"/>
    </row>
    <row r="1373" ht="15.75" hidden="1" customHeight="1">
      <c r="A1373" s="90"/>
      <c r="B1373" s="102"/>
      <c r="C1373" s="90"/>
      <c r="D1373" s="91"/>
      <c r="E1373" s="92" t="str">
        <f t="shared" si="2"/>
        <v/>
      </c>
      <c r="F1373" s="93"/>
      <c r="G1373" s="93"/>
      <c r="H1373" s="91">
        <f t="shared" ref="H1373:I1373" si="1305">+N($E1373)*N(F1373)</f>
        <v>0</v>
      </c>
      <c r="I1373" s="91">
        <f t="shared" si="1305"/>
        <v>0</v>
      </c>
      <c r="J1373" s="91">
        <f t="shared" si="4"/>
        <v>0</v>
      </c>
      <c r="K1373" s="93"/>
      <c r="L1373" s="94"/>
      <c r="M1373" s="95"/>
      <c r="N1373" s="95"/>
      <c r="O1373" s="95"/>
      <c r="P1373" s="95"/>
      <c r="Q1373" s="95"/>
      <c r="R1373" s="95"/>
      <c r="S1373" s="95"/>
      <c r="T1373" s="95"/>
      <c r="U1373" s="95"/>
      <c r="V1373" s="95"/>
      <c r="W1373" s="95"/>
      <c r="X1373" s="95"/>
      <c r="Y1373" s="95"/>
      <c r="Z1373" s="95"/>
    </row>
    <row r="1374" ht="15.75" hidden="1" customHeight="1">
      <c r="A1374" s="90">
        <f>A1372+0.1</f>
        <v>11.3</v>
      </c>
      <c r="B1374" s="102" t="s">
        <v>991</v>
      </c>
      <c r="C1374" s="90" t="s">
        <v>992</v>
      </c>
      <c r="D1374" s="91"/>
      <c r="E1374" s="92" t="str">
        <f t="shared" si="2"/>
        <v/>
      </c>
      <c r="F1374" s="93"/>
      <c r="G1374" s="93"/>
      <c r="H1374" s="91">
        <f t="shared" ref="H1374:I1374" si="1306">+N($E1374)*N(F1374)</f>
        <v>0</v>
      </c>
      <c r="I1374" s="91">
        <f t="shared" si="1306"/>
        <v>0</v>
      </c>
      <c r="J1374" s="91">
        <f t="shared" si="4"/>
        <v>0</v>
      </c>
      <c r="K1374" s="93"/>
      <c r="L1374" s="94"/>
      <c r="M1374" s="95"/>
      <c r="N1374" s="95"/>
      <c r="O1374" s="95"/>
      <c r="P1374" s="95"/>
      <c r="Q1374" s="95"/>
      <c r="R1374" s="95"/>
      <c r="S1374" s="95"/>
      <c r="T1374" s="95"/>
      <c r="U1374" s="95"/>
      <c r="V1374" s="95"/>
      <c r="W1374" s="95"/>
      <c r="X1374" s="95"/>
      <c r="Y1374" s="95"/>
      <c r="Z1374" s="95"/>
    </row>
    <row r="1375" ht="15.75" hidden="1" customHeight="1">
      <c r="A1375" s="90"/>
      <c r="B1375" s="102"/>
      <c r="C1375" s="90"/>
      <c r="D1375" s="91"/>
      <c r="E1375" s="92" t="str">
        <f t="shared" si="2"/>
        <v/>
      </c>
      <c r="F1375" s="93"/>
      <c r="G1375" s="93"/>
      <c r="H1375" s="91">
        <f t="shared" ref="H1375:I1375" si="1307">+N($E1375)*N(F1375)</f>
        <v>0</v>
      </c>
      <c r="I1375" s="91">
        <f t="shared" si="1307"/>
        <v>0</v>
      </c>
      <c r="J1375" s="91">
        <f t="shared" si="4"/>
        <v>0</v>
      </c>
      <c r="K1375" s="93"/>
      <c r="L1375" s="94"/>
      <c r="M1375" s="95"/>
      <c r="N1375" s="95"/>
      <c r="O1375" s="95"/>
      <c r="P1375" s="95"/>
      <c r="Q1375" s="95"/>
      <c r="R1375" s="95"/>
      <c r="S1375" s="95"/>
      <c r="T1375" s="95"/>
      <c r="U1375" s="95"/>
      <c r="V1375" s="95"/>
      <c r="W1375" s="95"/>
      <c r="X1375" s="95"/>
      <c r="Y1375" s="95"/>
      <c r="Z1375" s="95"/>
    </row>
    <row r="1376" ht="15.75" hidden="1" customHeight="1">
      <c r="A1376" s="90">
        <f>A1374+0.1</f>
        <v>11.4</v>
      </c>
      <c r="B1376" s="102" t="s">
        <v>993</v>
      </c>
      <c r="C1376" s="90" t="s">
        <v>992</v>
      </c>
      <c r="D1376" s="91"/>
      <c r="E1376" s="92" t="str">
        <f t="shared" si="2"/>
        <v/>
      </c>
      <c r="F1376" s="93"/>
      <c r="G1376" s="93"/>
      <c r="H1376" s="91">
        <f t="shared" ref="H1376:I1376" si="1308">+N($E1376)*N(F1376)</f>
        <v>0</v>
      </c>
      <c r="I1376" s="91">
        <f t="shared" si="1308"/>
        <v>0</v>
      </c>
      <c r="J1376" s="91">
        <f t="shared" si="4"/>
        <v>0</v>
      </c>
      <c r="K1376" s="93"/>
      <c r="L1376" s="94"/>
      <c r="M1376" s="95"/>
      <c r="N1376" s="95"/>
      <c r="O1376" s="95"/>
      <c r="P1376" s="95"/>
      <c r="Q1376" s="95"/>
      <c r="R1376" s="95"/>
      <c r="S1376" s="95"/>
      <c r="T1376" s="95"/>
      <c r="U1376" s="95"/>
      <c r="V1376" s="95"/>
      <c r="W1376" s="95"/>
      <c r="X1376" s="95"/>
      <c r="Y1376" s="95"/>
      <c r="Z1376" s="95"/>
    </row>
    <row r="1377" ht="15.75" hidden="1" customHeight="1">
      <c r="A1377" s="90"/>
      <c r="B1377" s="102"/>
      <c r="C1377" s="90"/>
      <c r="D1377" s="91"/>
      <c r="E1377" s="92" t="str">
        <f t="shared" si="2"/>
        <v/>
      </c>
      <c r="F1377" s="93"/>
      <c r="G1377" s="93"/>
      <c r="H1377" s="91">
        <f t="shared" ref="H1377:I1377" si="1309">+N($E1377)*N(F1377)</f>
        <v>0</v>
      </c>
      <c r="I1377" s="91">
        <f t="shared" si="1309"/>
        <v>0</v>
      </c>
      <c r="J1377" s="91">
        <f t="shared" si="4"/>
        <v>0</v>
      </c>
      <c r="K1377" s="93"/>
      <c r="L1377" s="94"/>
      <c r="M1377" s="95"/>
      <c r="N1377" s="95"/>
      <c r="O1377" s="95"/>
      <c r="P1377" s="95"/>
      <c r="Q1377" s="95"/>
      <c r="R1377" s="95"/>
      <c r="S1377" s="95"/>
      <c r="T1377" s="95"/>
      <c r="U1377" s="95"/>
      <c r="V1377" s="95"/>
      <c r="W1377" s="95"/>
      <c r="X1377" s="95"/>
      <c r="Y1377" s="95"/>
      <c r="Z1377" s="95"/>
    </row>
    <row r="1378" ht="15.75" hidden="1" customHeight="1">
      <c r="A1378" s="90" t="str">
        <f>ROMAN(12)</f>
        <v>XII</v>
      </c>
      <c r="B1378" s="88" t="s">
        <v>994</v>
      </c>
      <c r="C1378" s="90"/>
      <c r="D1378" s="91"/>
      <c r="E1378" s="92" t="str">
        <f t="shared" si="2"/>
        <v/>
      </c>
      <c r="F1378" s="93"/>
      <c r="G1378" s="93"/>
      <c r="H1378" s="91">
        <f t="shared" ref="H1378:I1378" si="1310">+N($E1378)*N(F1378)</f>
        <v>0</v>
      </c>
      <c r="I1378" s="91">
        <f t="shared" si="1310"/>
        <v>0</v>
      </c>
      <c r="J1378" s="91">
        <f t="shared" si="4"/>
        <v>0</v>
      </c>
      <c r="K1378" s="93"/>
      <c r="L1378" s="94"/>
      <c r="M1378" s="95"/>
      <c r="N1378" s="95"/>
      <c r="O1378" s="95"/>
      <c r="P1378" s="95"/>
      <c r="Q1378" s="95"/>
      <c r="R1378" s="95"/>
      <c r="S1378" s="95"/>
      <c r="T1378" s="95"/>
      <c r="U1378" s="95"/>
      <c r="V1378" s="95"/>
      <c r="W1378" s="95"/>
      <c r="X1378" s="95"/>
      <c r="Y1378" s="95"/>
      <c r="Z1378" s="95"/>
    </row>
    <row r="1379" ht="15.75" customHeight="1">
      <c r="A1379" s="90">
        <v>12.1</v>
      </c>
      <c r="B1379" s="102" t="s">
        <v>995</v>
      </c>
      <c r="C1379" s="90" t="s">
        <v>971</v>
      </c>
      <c r="D1379" s="91">
        <v>1.0</v>
      </c>
      <c r="E1379" s="92">
        <f t="shared" si="2"/>
        <v>1</v>
      </c>
      <c r="F1379" s="105">
        <v>0.0</v>
      </c>
      <c r="G1379" s="105">
        <v>158097.0</v>
      </c>
      <c r="H1379" s="91">
        <f t="shared" ref="H1379:I1379" si="1311">+N($E1379)*N(F1379)</f>
        <v>0</v>
      </c>
      <c r="I1379" s="91">
        <f t="shared" si="1311"/>
        <v>158097</v>
      </c>
      <c r="J1379" s="91">
        <f t="shared" si="4"/>
        <v>158097</v>
      </c>
      <c r="K1379" s="93"/>
      <c r="L1379" s="106"/>
      <c r="M1379" s="95"/>
      <c r="N1379" s="95"/>
      <c r="O1379" s="95"/>
      <c r="P1379" s="95"/>
      <c r="Q1379" s="95"/>
      <c r="R1379" s="95"/>
      <c r="S1379" s="95"/>
      <c r="T1379" s="95"/>
      <c r="U1379" s="95"/>
      <c r="V1379" s="95"/>
      <c r="W1379" s="95"/>
      <c r="X1379" s="95"/>
      <c r="Y1379" s="95"/>
      <c r="Z1379" s="95"/>
    </row>
    <row r="1380" ht="15.75" hidden="1" customHeight="1">
      <c r="A1380" s="90"/>
      <c r="B1380" s="102"/>
      <c r="C1380" s="90"/>
      <c r="D1380" s="91"/>
      <c r="E1380" s="92" t="str">
        <f t="shared" si="2"/>
        <v/>
      </c>
      <c r="F1380" s="93"/>
      <c r="G1380" s="93"/>
      <c r="H1380" s="91"/>
      <c r="I1380" s="91"/>
      <c r="J1380" s="91"/>
      <c r="K1380" s="93"/>
      <c r="L1380" s="94"/>
      <c r="M1380" s="95"/>
      <c r="N1380" s="95"/>
      <c r="O1380" s="95"/>
      <c r="P1380" s="95"/>
      <c r="Q1380" s="95"/>
      <c r="R1380" s="95"/>
      <c r="S1380" s="95"/>
      <c r="T1380" s="95"/>
      <c r="U1380" s="95"/>
      <c r="V1380" s="95"/>
      <c r="W1380" s="95"/>
      <c r="X1380" s="95"/>
      <c r="Y1380" s="95"/>
      <c r="Z1380" s="95"/>
    </row>
    <row r="1381" ht="15.75" hidden="1" customHeight="1">
      <c r="A1381" s="90">
        <v>12.2</v>
      </c>
      <c r="B1381" s="102" t="s">
        <v>996</v>
      </c>
      <c r="C1381" s="90"/>
      <c r="D1381" s="91"/>
      <c r="E1381" s="92" t="str">
        <f t="shared" si="2"/>
        <v/>
      </c>
      <c r="F1381" s="93"/>
      <c r="G1381" s="93"/>
      <c r="H1381" s="91"/>
      <c r="I1381" s="91"/>
      <c r="J1381" s="91"/>
      <c r="K1381" s="93"/>
      <c r="L1381" s="94"/>
      <c r="M1381" s="95"/>
      <c r="N1381" s="95"/>
      <c r="O1381" s="95"/>
      <c r="P1381" s="95"/>
      <c r="Q1381" s="95"/>
      <c r="R1381" s="95"/>
      <c r="S1381" s="95"/>
      <c r="T1381" s="95"/>
      <c r="U1381" s="95"/>
      <c r="V1381" s="95"/>
      <c r="W1381" s="95"/>
      <c r="X1381" s="95"/>
      <c r="Y1381" s="95"/>
      <c r="Z1381" s="95"/>
    </row>
    <row r="1382" ht="15.75" hidden="1" customHeight="1">
      <c r="A1382" s="90"/>
      <c r="B1382" s="102" t="s">
        <v>997</v>
      </c>
      <c r="C1382" s="90"/>
      <c r="D1382" s="91"/>
      <c r="E1382" s="92" t="str">
        <f t="shared" si="2"/>
        <v/>
      </c>
      <c r="F1382" s="93"/>
      <c r="G1382" s="93"/>
      <c r="H1382" s="91"/>
      <c r="I1382" s="91"/>
      <c r="J1382" s="91"/>
      <c r="K1382" s="93"/>
      <c r="L1382" s="94"/>
      <c r="M1382" s="95"/>
      <c r="N1382" s="95"/>
      <c r="O1382" s="95"/>
      <c r="P1382" s="95"/>
      <c r="Q1382" s="95"/>
      <c r="R1382" s="95"/>
      <c r="S1382" s="95"/>
      <c r="T1382" s="95"/>
      <c r="U1382" s="95"/>
      <c r="V1382" s="95"/>
      <c r="W1382" s="95"/>
      <c r="X1382" s="95"/>
      <c r="Y1382" s="95"/>
      <c r="Z1382" s="95"/>
    </row>
    <row r="1383" ht="15.75" hidden="1" customHeight="1">
      <c r="A1383" s="90"/>
      <c r="B1383" s="102" t="s">
        <v>998</v>
      </c>
      <c r="C1383" s="90"/>
      <c r="D1383" s="91"/>
      <c r="E1383" s="92" t="str">
        <f t="shared" si="2"/>
        <v/>
      </c>
      <c r="F1383" s="93"/>
      <c r="G1383" s="93"/>
      <c r="H1383" s="91"/>
      <c r="I1383" s="91"/>
      <c r="J1383" s="91"/>
      <c r="K1383" s="93"/>
      <c r="L1383" s="94"/>
      <c r="M1383" s="95"/>
      <c r="N1383" s="95"/>
      <c r="O1383" s="95"/>
      <c r="P1383" s="95"/>
      <c r="Q1383" s="95"/>
      <c r="R1383" s="95"/>
      <c r="S1383" s="95"/>
      <c r="T1383" s="95"/>
      <c r="U1383" s="95"/>
      <c r="V1383" s="95"/>
      <c r="W1383" s="95"/>
      <c r="X1383" s="95"/>
      <c r="Y1383" s="95"/>
      <c r="Z1383" s="95"/>
    </row>
    <row r="1384" ht="15.75" customHeight="1">
      <c r="A1384" s="90"/>
      <c r="B1384" s="102" t="s">
        <v>999</v>
      </c>
      <c r="C1384" s="90" t="s">
        <v>1000</v>
      </c>
      <c r="D1384" s="91">
        <v>1.0</v>
      </c>
      <c r="E1384" s="92">
        <f t="shared" si="2"/>
        <v>1</v>
      </c>
      <c r="F1384" s="105">
        <v>5518.0</v>
      </c>
      <c r="G1384" s="105">
        <v>660.0</v>
      </c>
      <c r="H1384" s="91">
        <f t="shared" ref="H1384:I1384" si="1312">+N($E1384)*N(F1384)</f>
        <v>5518</v>
      </c>
      <c r="I1384" s="91">
        <f t="shared" si="1312"/>
        <v>660</v>
      </c>
      <c r="J1384" s="91">
        <f>SUM(H1384:I1384)</f>
        <v>6178</v>
      </c>
      <c r="K1384" s="93"/>
      <c r="L1384" s="106"/>
      <c r="M1384" s="95"/>
      <c r="N1384" s="95"/>
      <c r="O1384" s="95"/>
      <c r="P1384" s="95"/>
      <c r="Q1384" s="95"/>
      <c r="R1384" s="95"/>
      <c r="S1384" s="95"/>
      <c r="T1384" s="95"/>
      <c r="U1384" s="95"/>
      <c r="V1384" s="95"/>
      <c r="W1384" s="95"/>
      <c r="X1384" s="95"/>
      <c r="Y1384" s="95"/>
      <c r="Z1384" s="95"/>
    </row>
    <row r="1385" ht="15.75" hidden="1" customHeight="1">
      <c r="A1385" s="90"/>
      <c r="B1385" s="102"/>
      <c r="C1385" s="90"/>
      <c r="D1385" s="91"/>
      <c r="E1385" s="92" t="str">
        <f t="shared" si="2"/>
        <v/>
      </c>
      <c r="F1385" s="93"/>
      <c r="G1385" s="93"/>
      <c r="H1385" s="91"/>
      <c r="I1385" s="91"/>
      <c r="J1385" s="91"/>
      <c r="K1385" s="93"/>
      <c r="L1385" s="94"/>
      <c r="M1385" s="95"/>
      <c r="N1385" s="95"/>
      <c r="O1385" s="95"/>
      <c r="P1385" s="95"/>
      <c r="Q1385" s="95"/>
      <c r="R1385" s="95"/>
      <c r="S1385" s="95"/>
      <c r="T1385" s="95"/>
      <c r="U1385" s="95"/>
      <c r="V1385" s="95"/>
      <c r="W1385" s="95"/>
      <c r="X1385" s="95"/>
      <c r="Y1385" s="95"/>
      <c r="Z1385" s="95"/>
    </row>
    <row r="1386" ht="15.75" hidden="1" customHeight="1">
      <c r="A1386" s="90">
        <v>12.3</v>
      </c>
      <c r="B1386" s="102" t="s">
        <v>1001</v>
      </c>
      <c r="C1386" s="90"/>
      <c r="D1386" s="91"/>
      <c r="E1386" s="92" t="str">
        <f t="shared" si="2"/>
        <v/>
      </c>
      <c r="F1386" s="93"/>
      <c r="G1386" s="93"/>
      <c r="H1386" s="91"/>
      <c r="I1386" s="91"/>
      <c r="J1386" s="91"/>
      <c r="K1386" s="93"/>
      <c r="L1386" s="94"/>
      <c r="M1386" s="95"/>
      <c r="N1386" s="95"/>
      <c r="O1386" s="95"/>
      <c r="P1386" s="95"/>
      <c r="Q1386" s="95"/>
      <c r="R1386" s="95"/>
      <c r="S1386" s="95"/>
      <c r="T1386" s="95"/>
      <c r="U1386" s="95"/>
      <c r="V1386" s="95"/>
      <c r="W1386" s="95"/>
      <c r="X1386" s="95"/>
      <c r="Y1386" s="95"/>
      <c r="Z1386" s="95"/>
    </row>
    <row r="1387" ht="15.75" hidden="1" customHeight="1">
      <c r="A1387" s="90"/>
      <c r="B1387" s="102" t="s">
        <v>1002</v>
      </c>
      <c r="C1387" s="90"/>
      <c r="D1387" s="91"/>
      <c r="E1387" s="92" t="str">
        <f t="shared" si="2"/>
        <v/>
      </c>
      <c r="F1387" s="93"/>
      <c r="G1387" s="93"/>
      <c r="H1387" s="91"/>
      <c r="I1387" s="91"/>
      <c r="J1387" s="91"/>
      <c r="K1387" s="93"/>
      <c r="L1387" s="94"/>
      <c r="M1387" s="95"/>
      <c r="N1387" s="95"/>
      <c r="O1387" s="95"/>
      <c r="P1387" s="95"/>
      <c r="Q1387" s="95"/>
      <c r="R1387" s="95"/>
      <c r="S1387" s="95"/>
      <c r="T1387" s="95"/>
      <c r="U1387" s="95"/>
      <c r="V1387" s="95"/>
      <c r="W1387" s="95"/>
      <c r="X1387" s="95"/>
      <c r="Y1387" s="95"/>
      <c r="Z1387" s="95"/>
    </row>
    <row r="1388" ht="15.75" hidden="1" customHeight="1">
      <c r="A1388" s="90"/>
      <c r="B1388" s="102" t="s">
        <v>1003</v>
      </c>
      <c r="C1388" s="90"/>
      <c r="D1388" s="91"/>
      <c r="E1388" s="92" t="str">
        <f t="shared" si="2"/>
        <v/>
      </c>
      <c r="F1388" s="93"/>
      <c r="G1388" s="93"/>
      <c r="H1388" s="91"/>
      <c r="I1388" s="91"/>
      <c r="J1388" s="91"/>
      <c r="K1388" s="93"/>
      <c r="L1388" s="94"/>
      <c r="M1388" s="95"/>
      <c r="N1388" s="95"/>
      <c r="O1388" s="95"/>
      <c r="P1388" s="95"/>
      <c r="Q1388" s="95"/>
      <c r="R1388" s="95"/>
      <c r="S1388" s="95"/>
      <c r="T1388" s="95"/>
      <c r="U1388" s="95"/>
      <c r="V1388" s="95"/>
      <c r="W1388" s="95"/>
      <c r="X1388" s="95"/>
      <c r="Y1388" s="95"/>
      <c r="Z1388" s="95"/>
    </row>
    <row r="1389" ht="15.75" hidden="1" customHeight="1">
      <c r="A1389" s="90"/>
      <c r="B1389" s="102" t="s">
        <v>1004</v>
      </c>
      <c r="C1389" s="90"/>
      <c r="D1389" s="91"/>
      <c r="E1389" s="92" t="str">
        <f t="shared" si="2"/>
        <v/>
      </c>
      <c r="F1389" s="93"/>
      <c r="G1389" s="93"/>
      <c r="H1389" s="91"/>
      <c r="I1389" s="91"/>
      <c r="J1389" s="91"/>
      <c r="K1389" s="93"/>
      <c r="L1389" s="94"/>
      <c r="M1389" s="95"/>
      <c r="N1389" s="95"/>
      <c r="O1389" s="95"/>
      <c r="P1389" s="95"/>
      <c r="Q1389" s="95"/>
      <c r="R1389" s="95"/>
      <c r="S1389" s="95"/>
      <c r="T1389" s="95"/>
      <c r="U1389" s="95"/>
      <c r="V1389" s="95"/>
      <c r="W1389" s="95"/>
      <c r="X1389" s="95"/>
      <c r="Y1389" s="95"/>
      <c r="Z1389" s="95"/>
    </row>
    <row r="1390" ht="15.75" hidden="1" customHeight="1">
      <c r="A1390" s="90"/>
      <c r="B1390" s="102" t="s">
        <v>1005</v>
      </c>
      <c r="C1390" s="90"/>
      <c r="D1390" s="91"/>
      <c r="E1390" s="92" t="str">
        <f t="shared" si="2"/>
        <v/>
      </c>
      <c r="F1390" s="93"/>
      <c r="G1390" s="93"/>
      <c r="H1390" s="91"/>
      <c r="I1390" s="91"/>
      <c r="J1390" s="91"/>
      <c r="K1390" s="93"/>
      <c r="L1390" s="94"/>
      <c r="M1390" s="95"/>
      <c r="N1390" s="95"/>
      <c r="O1390" s="95"/>
      <c r="P1390" s="95"/>
      <c r="Q1390" s="95"/>
      <c r="R1390" s="95"/>
      <c r="S1390" s="95"/>
      <c r="T1390" s="95"/>
      <c r="U1390" s="95"/>
      <c r="V1390" s="95"/>
      <c r="W1390" s="95"/>
      <c r="X1390" s="95"/>
      <c r="Y1390" s="95"/>
      <c r="Z1390" s="95"/>
    </row>
    <row r="1391" ht="15.75" hidden="1" customHeight="1">
      <c r="A1391" s="90"/>
      <c r="B1391" s="102" t="s">
        <v>1006</v>
      </c>
      <c r="C1391" s="90"/>
      <c r="D1391" s="91"/>
      <c r="E1391" s="92" t="str">
        <f t="shared" si="2"/>
        <v/>
      </c>
      <c r="F1391" s="93"/>
      <c r="G1391" s="93"/>
      <c r="H1391" s="91"/>
      <c r="I1391" s="91"/>
      <c r="J1391" s="91"/>
      <c r="K1391" s="93"/>
      <c r="L1391" s="94"/>
      <c r="M1391" s="95"/>
      <c r="N1391" s="95"/>
      <c r="O1391" s="95"/>
      <c r="P1391" s="95"/>
      <c r="Q1391" s="95"/>
      <c r="R1391" s="95"/>
      <c r="S1391" s="95"/>
      <c r="T1391" s="95"/>
      <c r="U1391" s="95"/>
      <c r="V1391" s="95"/>
      <c r="W1391" s="95"/>
      <c r="X1391" s="95"/>
      <c r="Y1391" s="95"/>
      <c r="Z1391" s="95"/>
    </row>
    <row r="1392" ht="15.75" hidden="1" customHeight="1">
      <c r="A1392" s="90"/>
      <c r="B1392" s="102" t="s">
        <v>1007</v>
      </c>
      <c r="C1392" s="90"/>
      <c r="D1392" s="91"/>
      <c r="E1392" s="92" t="str">
        <f t="shared" si="2"/>
        <v/>
      </c>
      <c r="F1392" s="93"/>
      <c r="G1392" s="93"/>
      <c r="H1392" s="91"/>
      <c r="I1392" s="91"/>
      <c r="J1392" s="91"/>
      <c r="K1392" s="93"/>
      <c r="L1392" s="94"/>
      <c r="M1392" s="95"/>
      <c r="N1392" s="95"/>
      <c r="O1392" s="95"/>
      <c r="P1392" s="95"/>
      <c r="Q1392" s="95"/>
      <c r="R1392" s="95"/>
      <c r="S1392" s="95"/>
      <c r="T1392" s="95"/>
      <c r="U1392" s="95"/>
      <c r="V1392" s="95"/>
      <c r="W1392" s="95"/>
      <c r="X1392" s="95"/>
      <c r="Y1392" s="95"/>
      <c r="Z1392" s="95"/>
    </row>
    <row r="1393" ht="15.75" hidden="1" customHeight="1">
      <c r="A1393" s="90"/>
      <c r="B1393" s="102" t="s">
        <v>1008</v>
      </c>
      <c r="C1393" s="90" t="s">
        <v>1000</v>
      </c>
      <c r="D1393" s="91" t="s">
        <v>506</v>
      </c>
      <c r="E1393" s="92" t="str">
        <f t="shared" si="2"/>
        <v>RO</v>
      </c>
      <c r="F1393" s="93"/>
      <c r="G1393" s="93"/>
      <c r="H1393" s="91">
        <f t="shared" ref="H1393:I1393" si="1313">+N($E1393)*N(F1393)</f>
        <v>0</v>
      </c>
      <c r="I1393" s="91">
        <f t="shared" si="1313"/>
        <v>0</v>
      </c>
      <c r="J1393" s="91">
        <f>SUM(H1393:I1393)</f>
        <v>0</v>
      </c>
      <c r="K1393" s="93"/>
      <c r="L1393" s="94"/>
      <c r="M1393" s="95"/>
      <c r="N1393" s="95"/>
      <c r="O1393" s="95"/>
      <c r="P1393" s="95"/>
      <c r="Q1393" s="95"/>
      <c r="R1393" s="95"/>
      <c r="S1393" s="95"/>
      <c r="T1393" s="95"/>
      <c r="U1393" s="95"/>
      <c r="V1393" s="95"/>
      <c r="W1393" s="95"/>
      <c r="X1393" s="95"/>
      <c r="Y1393" s="95"/>
      <c r="Z1393" s="95"/>
    </row>
    <row r="1394" ht="15.75" hidden="1" customHeight="1">
      <c r="A1394" s="90"/>
      <c r="B1394" s="102"/>
      <c r="C1394" s="90"/>
      <c r="D1394" s="91"/>
      <c r="E1394" s="92" t="str">
        <f t="shared" si="2"/>
        <v/>
      </c>
      <c r="F1394" s="93"/>
      <c r="G1394" s="93"/>
      <c r="H1394" s="91"/>
      <c r="I1394" s="91"/>
      <c r="J1394" s="91"/>
      <c r="K1394" s="93"/>
      <c r="L1394" s="94"/>
      <c r="M1394" s="95"/>
      <c r="N1394" s="95"/>
      <c r="O1394" s="95"/>
      <c r="P1394" s="95"/>
      <c r="Q1394" s="95"/>
      <c r="R1394" s="95"/>
      <c r="S1394" s="95"/>
      <c r="T1394" s="95"/>
      <c r="U1394" s="95"/>
      <c r="V1394" s="95"/>
      <c r="W1394" s="95"/>
      <c r="X1394" s="95"/>
      <c r="Y1394" s="95"/>
      <c r="Z1394" s="95"/>
    </row>
    <row r="1395" ht="15.75" customHeight="1">
      <c r="A1395" s="90"/>
      <c r="B1395" s="102" t="s">
        <v>1009</v>
      </c>
      <c r="C1395" s="90" t="s">
        <v>1000</v>
      </c>
      <c r="D1395" s="90">
        <v>4.0</v>
      </c>
      <c r="E1395" s="92">
        <f t="shared" si="2"/>
        <v>4</v>
      </c>
      <c r="F1395" s="105">
        <v>11859.0</v>
      </c>
      <c r="G1395" s="105">
        <v>1319.0</v>
      </c>
      <c r="H1395" s="91">
        <f t="shared" ref="H1395:I1395" si="1314">+N($E1395)*N(F1395)</f>
        <v>47436</v>
      </c>
      <c r="I1395" s="91">
        <f t="shared" si="1314"/>
        <v>5276</v>
      </c>
      <c r="J1395" s="91">
        <f>SUM(H1395:I1395)</f>
        <v>52712</v>
      </c>
      <c r="K1395" s="93"/>
      <c r="L1395" s="106"/>
      <c r="M1395" s="95"/>
      <c r="N1395" s="95"/>
      <c r="O1395" s="95"/>
      <c r="P1395" s="95"/>
      <c r="Q1395" s="95"/>
      <c r="R1395" s="95"/>
      <c r="S1395" s="95"/>
      <c r="T1395" s="95"/>
      <c r="U1395" s="95"/>
      <c r="V1395" s="95"/>
      <c r="W1395" s="95"/>
      <c r="X1395" s="95"/>
      <c r="Y1395" s="95"/>
      <c r="Z1395" s="95"/>
    </row>
    <row r="1396" ht="15.75" hidden="1" customHeight="1">
      <c r="A1396" s="90"/>
      <c r="B1396" s="102"/>
      <c r="C1396" s="90"/>
      <c r="D1396" s="90"/>
      <c r="E1396" s="92" t="str">
        <f t="shared" si="2"/>
        <v/>
      </c>
      <c r="F1396" s="93"/>
      <c r="G1396" s="93"/>
      <c r="H1396" s="91"/>
      <c r="I1396" s="91"/>
      <c r="J1396" s="91"/>
      <c r="K1396" s="93"/>
      <c r="L1396" s="94"/>
      <c r="M1396" s="95"/>
      <c r="N1396" s="95"/>
      <c r="O1396" s="95"/>
      <c r="P1396" s="95"/>
      <c r="Q1396" s="95"/>
      <c r="R1396" s="95"/>
      <c r="S1396" s="95"/>
      <c r="T1396" s="95"/>
      <c r="U1396" s="95"/>
      <c r="V1396" s="95"/>
      <c r="W1396" s="95"/>
      <c r="X1396" s="95"/>
      <c r="Y1396" s="95"/>
      <c r="Z1396" s="95"/>
    </row>
    <row r="1397" ht="15.75" customHeight="1">
      <c r="A1397" s="90"/>
      <c r="B1397" s="102" t="s">
        <v>1010</v>
      </c>
      <c r="C1397" s="90" t="s">
        <v>1000</v>
      </c>
      <c r="D1397" s="90">
        <f>11+10+1</f>
        <v>22</v>
      </c>
      <c r="E1397" s="92">
        <f t="shared" si="2"/>
        <v>22</v>
      </c>
      <c r="F1397" s="105">
        <v>1135.0</v>
      </c>
      <c r="G1397" s="105">
        <v>230.0</v>
      </c>
      <c r="H1397" s="91">
        <f t="shared" ref="H1397:I1397" si="1315">+N($E1397)*N(F1397)</f>
        <v>24970</v>
      </c>
      <c r="I1397" s="91">
        <f t="shared" si="1315"/>
        <v>5060</v>
      </c>
      <c r="J1397" s="91">
        <f t="shared" ref="J1397:J1398" si="1317">SUM(H1397:I1397)</f>
        <v>30030</v>
      </c>
      <c r="K1397" s="93"/>
      <c r="L1397" s="106"/>
      <c r="M1397" s="95"/>
      <c r="N1397" s="95"/>
      <c r="O1397" s="95"/>
      <c r="P1397" s="95"/>
      <c r="Q1397" s="95"/>
      <c r="R1397" s="95"/>
      <c r="S1397" s="95"/>
      <c r="T1397" s="95"/>
      <c r="U1397" s="95"/>
      <c r="V1397" s="95"/>
      <c r="W1397" s="95"/>
      <c r="X1397" s="95"/>
      <c r="Y1397" s="95"/>
      <c r="Z1397" s="95"/>
    </row>
    <row r="1398" ht="15.75" customHeight="1">
      <c r="A1398" s="103"/>
      <c r="B1398" s="88"/>
      <c r="C1398" s="103"/>
      <c r="D1398" s="92"/>
      <c r="E1398" s="92">
        <v>0.0</v>
      </c>
      <c r="F1398" s="101">
        <v>0.0</v>
      </c>
      <c r="G1398" s="101">
        <v>0.0</v>
      </c>
      <c r="H1398" s="92">
        <f t="shared" ref="H1398:I1398" si="1316">+N($E1398)*N(F1398)</f>
        <v>0</v>
      </c>
      <c r="I1398" s="92">
        <f t="shared" si="1316"/>
        <v>0</v>
      </c>
      <c r="J1398" s="92">
        <f t="shared" si="1317"/>
        <v>0</v>
      </c>
      <c r="K1398" s="93"/>
      <c r="L1398" s="94"/>
      <c r="M1398" s="95"/>
      <c r="N1398" s="95"/>
      <c r="O1398" s="95"/>
      <c r="P1398" s="95"/>
      <c r="Q1398" s="95"/>
      <c r="R1398" s="95"/>
      <c r="S1398" s="95"/>
      <c r="T1398" s="95"/>
      <c r="U1398" s="95"/>
      <c r="V1398" s="95"/>
      <c r="W1398" s="95"/>
      <c r="X1398" s="95"/>
      <c r="Y1398" s="95"/>
      <c r="Z1398" s="95"/>
    </row>
    <row r="1399" ht="15.75" customHeight="1">
      <c r="A1399" s="103"/>
      <c r="B1399" s="88"/>
      <c r="C1399" s="103"/>
      <c r="D1399" s="92"/>
      <c r="E1399" s="92">
        <v>0.0</v>
      </c>
      <c r="F1399" s="101"/>
      <c r="G1399" s="101"/>
      <c r="H1399" s="92"/>
      <c r="I1399" s="92"/>
      <c r="J1399" s="92"/>
      <c r="K1399" s="93"/>
      <c r="L1399" s="94"/>
      <c r="M1399" s="95"/>
      <c r="N1399" s="95"/>
      <c r="O1399" s="95"/>
      <c r="P1399" s="95"/>
      <c r="Q1399" s="95"/>
      <c r="R1399" s="95"/>
      <c r="S1399" s="95"/>
      <c r="T1399" s="95"/>
      <c r="U1399" s="95"/>
      <c r="V1399" s="95"/>
      <c r="W1399" s="95"/>
      <c r="X1399" s="95"/>
      <c r="Y1399" s="95"/>
      <c r="Z1399" s="95"/>
    </row>
    <row r="1400" ht="15.75" customHeight="1">
      <c r="A1400" s="120"/>
      <c r="B1400" s="120" t="s">
        <v>1011</v>
      </c>
      <c r="C1400" s="120"/>
      <c r="D1400" s="92"/>
      <c r="E1400" s="121"/>
      <c r="F1400" s="101"/>
      <c r="G1400" s="101"/>
      <c r="H1400" s="121">
        <f t="shared" ref="H1400:J1400" si="1318">SUM(H20:H1399)</f>
        <v>4715431</v>
      </c>
      <c r="I1400" s="121">
        <f t="shared" si="1318"/>
        <v>960923</v>
      </c>
      <c r="J1400" s="121">
        <f t="shared" si="1318"/>
        <v>5676354</v>
      </c>
      <c r="K1400" s="93"/>
      <c r="L1400" s="94"/>
      <c r="M1400" s="95"/>
      <c r="N1400" s="95"/>
      <c r="O1400" s="95"/>
      <c r="P1400" s="95"/>
      <c r="Q1400" s="95"/>
      <c r="R1400" s="95"/>
      <c r="S1400" s="95"/>
      <c r="T1400" s="95"/>
      <c r="U1400" s="95"/>
      <c r="V1400" s="95"/>
      <c r="W1400" s="95"/>
      <c r="X1400" s="95"/>
      <c r="Y1400" s="95"/>
      <c r="Z1400" s="95"/>
    </row>
  </sheetData>
  <autoFilter ref="$E$10:$E$1397">
    <filterColumn colId="0">
      <filters>
        <filter val="22"/>
        <filter val="45"/>
        <filter val="25"/>
        <filter val="170"/>
        <filter val="150"/>
        <filter val="250"/>
        <filter val="90"/>
        <filter val="70"/>
        <filter val="50"/>
        <filter val="30"/>
        <filter val="10"/>
        <filter val="12"/>
        <filter val="15"/>
        <filter val="18"/>
        <filter val="2,600"/>
        <filter val="160"/>
        <filter val="120"/>
        <filter val="1"/>
        <filter val="3,050"/>
        <filter val="100"/>
        <filter val="2"/>
        <filter val="200"/>
        <filter val="3"/>
        <filter val="300"/>
        <filter val="4"/>
        <filter val="620"/>
        <filter val="225"/>
        <filter val="5"/>
        <filter val="6"/>
        <filter val="7"/>
        <filter val="8"/>
        <filter val="80"/>
        <filter val="60"/>
        <filter val="40"/>
        <filter val="1,400"/>
        <filter val="20"/>
        <filter val="65"/>
      </filters>
    </filterColumn>
  </autoFilter>
  <mergeCells count="10">
    <mergeCell ref="H5:I5"/>
    <mergeCell ref="J5:J6"/>
    <mergeCell ref="K5:K6"/>
    <mergeCell ref="D4:E4"/>
    <mergeCell ref="A5:A6"/>
    <mergeCell ref="B5:B6"/>
    <mergeCell ref="C5:C6"/>
    <mergeCell ref="D5:D6"/>
    <mergeCell ref="E5:E6"/>
    <mergeCell ref="F5:G5"/>
  </mergeCells>
  <printOptions/>
  <pageMargins bottom="0.75" footer="0.0" header="0.0" left="0.7" right="0.7" top="0.75"/>
  <pageSetup paperSize="9" orientation="portrait"/>
  <rowBreaks count="3" manualBreakCount="3">
    <brk id="1136" man="1"/>
    <brk id="1207" man="1"/>
    <brk id="795"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pane xSplit="6.0" ySplit="7.0" topLeftCell="G8" activePane="bottomRight" state="frozen"/>
      <selection activeCell="G1" sqref="G1" pane="topRight"/>
      <selection activeCell="A8" sqref="A8" pane="bottomLeft"/>
      <selection activeCell="G8" sqref="G8" pane="bottomRight"/>
    </sheetView>
  </sheetViews>
  <sheetFormatPr customHeight="1" defaultColWidth="14.43" defaultRowHeight="15.0"/>
  <cols>
    <col customWidth="1" min="1" max="1" width="12.43"/>
    <col customWidth="1" min="2" max="2" width="76.43"/>
    <col customWidth="1" min="3" max="3" width="27.57"/>
    <col customWidth="1" min="4" max="4" width="6.43"/>
    <col customWidth="1" min="5" max="5" width="5.43"/>
    <col customWidth="1" min="6" max="6" width="6.43"/>
    <col customWidth="1" min="7" max="7" width="12.57"/>
    <col customWidth="1" min="8" max="8" width="12.43"/>
    <col customWidth="1" min="9" max="9" width="12.0"/>
    <col customWidth="1" min="10" max="10" width="12.43"/>
    <col customWidth="1" min="11" max="11" width="17.0"/>
    <col customWidth="1" min="12" max="12" width="18.57"/>
    <col customWidth="1" min="13" max="13" width="26.29"/>
    <col customWidth="1" min="14" max="26" width="8.57"/>
  </cols>
  <sheetData>
    <row r="1">
      <c r="A1" s="122" t="s">
        <v>95</v>
      </c>
      <c r="B1" s="122" t="s">
        <v>430</v>
      </c>
      <c r="C1" s="123"/>
      <c r="D1" s="124"/>
      <c r="E1" s="125"/>
      <c r="F1" s="125"/>
      <c r="G1" s="124"/>
      <c r="H1" s="124"/>
      <c r="I1" s="125"/>
      <c r="J1" s="125"/>
      <c r="K1" s="125"/>
      <c r="L1" s="124"/>
      <c r="M1" s="126"/>
      <c r="N1" s="127"/>
      <c r="O1" s="127"/>
      <c r="P1" s="127"/>
      <c r="Q1" s="127"/>
      <c r="R1" s="127"/>
      <c r="S1" s="127"/>
      <c r="T1" s="127"/>
      <c r="U1" s="127"/>
      <c r="V1" s="127"/>
      <c r="W1" s="127"/>
      <c r="X1" s="127"/>
      <c r="Y1" s="127"/>
      <c r="Z1" s="127"/>
    </row>
    <row r="2">
      <c r="A2" s="122" t="s">
        <v>2</v>
      </c>
      <c r="B2" s="122" t="s">
        <v>1012</v>
      </c>
      <c r="C2" s="123"/>
      <c r="D2" s="124"/>
      <c r="E2" s="125"/>
      <c r="F2" s="125"/>
      <c r="G2" s="124"/>
      <c r="H2" s="124"/>
      <c r="I2" s="125"/>
      <c r="J2" s="125"/>
      <c r="K2" s="125"/>
      <c r="L2" s="124"/>
      <c r="M2" s="126"/>
      <c r="N2" s="127"/>
      <c r="O2" s="127"/>
      <c r="P2" s="127"/>
      <c r="Q2" s="127"/>
      <c r="R2" s="127"/>
      <c r="S2" s="127"/>
      <c r="T2" s="127"/>
      <c r="U2" s="127"/>
      <c r="V2" s="127"/>
      <c r="W2" s="127"/>
      <c r="X2" s="127"/>
      <c r="Y2" s="127"/>
      <c r="Z2" s="127"/>
    </row>
    <row r="3">
      <c r="A3" s="122" t="s">
        <v>4</v>
      </c>
      <c r="B3" s="122" t="s">
        <v>432</v>
      </c>
      <c r="C3" s="123"/>
      <c r="D3" s="124"/>
      <c r="E3" s="125"/>
      <c r="F3" s="125"/>
      <c r="G3" s="124"/>
      <c r="H3" s="124"/>
      <c r="I3" s="125"/>
      <c r="J3" s="125"/>
      <c r="K3" s="125"/>
      <c r="L3" s="124"/>
      <c r="M3" s="126"/>
      <c r="N3" s="127"/>
      <c r="O3" s="127"/>
      <c r="P3" s="127"/>
      <c r="Q3" s="127"/>
      <c r="R3" s="127"/>
      <c r="S3" s="127"/>
      <c r="T3" s="127"/>
      <c r="U3" s="127"/>
      <c r="V3" s="127"/>
      <c r="W3" s="127"/>
      <c r="X3" s="127"/>
      <c r="Y3" s="127"/>
      <c r="Z3" s="127"/>
    </row>
    <row r="4">
      <c r="A4" s="122" t="s">
        <v>98</v>
      </c>
      <c r="B4" s="122" t="s">
        <v>433</v>
      </c>
      <c r="C4" s="123"/>
      <c r="D4" s="124"/>
      <c r="E4" s="125"/>
      <c r="F4" s="125"/>
      <c r="G4" s="124"/>
      <c r="H4" s="124"/>
      <c r="I4" s="125"/>
      <c r="J4" s="125"/>
      <c r="K4" s="125"/>
      <c r="L4" s="124"/>
      <c r="M4" s="126"/>
      <c r="N4" s="127"/>
      <c r="O4" s="127"/>
      <c r="P4" s="127"/>
      <c r="Q4" s="127"/>
      <c r="R4" s="127"/>
      <c r="S4" s="127"/>
      <c r="T4" s="127"/>
      <c r="U4" s="127"/>
      <c r="V4" s="127"/>
      <c r="W4" s="127"/>
      <c r="X4" s="127"/>
      <c r="Y4" s="127"/>
      <c r="Z4" s="127"/>
    </row>
    <row r="5">
      <c r="A5" s="128"/>
      <c r="B5" s="123"/>
      <c r="C5" s="123"/>
      <c r="D5" s="124"/>
      <c r="E5" s="125"/>
      <c r="F5" s="125"/>
      <c r="G5" s="124"/>
      <c r="H5" s="124"/>
      <c r="I5" s="125"/>
      <c r="J5" s="125"/>
      <c r="K5" s="125"/>
      <c r="L5" s="124"/>
      <c r="M5" s="126"/>
      <c r="N5" s="127"/>
      <c r="O5" s="127"/>
      <c r="P5" s="127"/>
      <c r="Q5" s="127"/>
      <c r="R5" s="127"/>
      <c r="S5" s="127"/>
      <c r="T5" s="127"/>
      <c r="U5" s="127"/>
      <c r="V5" s="127"/>
      <c r="W5" s="127"/>
      <c r="X5" s="127"/>
      <c r="Y5" s="127"/>
      <c r="Z5" s="127"/>
    </row>
    <row r="6">
      <c r="A6" s="129" t="s">
        <v>435</v>
      </c>
      <c r="B6" s="129" t="s">
        <v>436</v>
      </c>
      <c r="C6" s="129" t="s">
        <v>1013</v>
      </c>
      <c r="D6" s="130" t="s">
        <v>437</v>
      </c>
      <c r="E6" s="130" t="s">
        <v>438</v>
      </c>
      <c r="F6" s="130" t="s">
        <v>42</v>
      </c>
      <c r="G6" s="131" t="s">
        <v>439</v>
      </c>
      <c r="H6" s="38"/>
      <c r="I6" s="131" t="s">
        <v>1014</v>
      </c>
      <c r="J6" s="38"/>
      <c r="K6" s="130" t="s">
        <v>1015</v>
      </c>
      <c r="L6" s="130" t="s">
        <v>12</v>
      </c>
      <c r="M6" s="126"/>
      <c r="N6" s="127"/>
      <c r="O6" s="127"/>
      <c r="P6" s="127"/>
      <c r="Q6" s="127"/>
      <c r="R6" s="127"/>
      <c r="S6" s="127"/>
      <c r="T6" s="127"/>
      <c r="U6" s="127"/>
      <c r="V6" s="127"/>
      <c r="W6" s="127"/>
      <c r="X6" s="127"/>
      <c r="Y6" s="127"/>
      <c r="Z6" s="127"/>
    </row>
    <row r="7">
      <c r="A7" s="86"/>
      <c r="B7" s="86"/>
      <c r="C7" s="86"/>
      <c r="D7" s="86"/>
      <c r="E7" s="86"/>
      <c r="F7" s="86"/>
      <c r="G7" s="132" t="s">
        <v>40</v>
      </c>
      <c r="H7" s="133" t="s">
        <v>41</v>
      </c>
      <c r="I7" s="132" t="s">
        <v>40</v>
      </c>
      <c r="J7" s="133" t="s">
        <v>41</v>
      </c>
      <c r="K7" s="86"/>
      <c r="L7" s="86"/>
      <c r="M7" s="126"/>
      <c r="N7" s="127"/>
      <c r="O7" s="127"/>
      <c r="P7" s="127"/>
      <c r="Q7" s="127"/>
      <c r="R7" s="127"/>
      <c r="S7" s="127"/>
      <c r="T7" s="127"/>
      <c r="U7" s="127"/>
      <c r="V7" s="127"/>
      <c r="W7" s="127"/>
      <c r="X7" s="127"/>
      <c r="Y7" s="127"/>
      <c r="Z7" s="127"/>
    </row>
    <row r="8">
      <c r="A8" s="134"/>
      <c r="B8" s="134"/>
      <c r="C8" s="123"/>
      <c r="D8" s="124"/>
      <c r="E8" s="125"/>
      <c r="F8" s="125"/>
      <c r="G8" s="124"/>
      <c r="H8" s="124"/>
      <c r="I8" s="125"/>
      <c r="J8" s="125"/>
      <c r="K8" s="125"/>
      <c r="L8" s="124"/>
      <c r="M8" s="126"/>
      <c r="N8" s="127"/>
      <c r="O8" s="127"/>
      <c r="P8" s="127"/>
      <c r="Q8" s="127"/>
      <c r="R8" s="127"/>
      <c r="S8" s="127"/>
      <c r="T8" s="127"/>
      <c r="U8" s="127"/>
      <c r="V8" s="127"/>
      <c r="W8" s="127"/>
      <c r="X8" s="127"/>
      <c r="Y8" s="127"/>
      <c r="Z8" s="127"/>
    </row>
    <row r="9">
      <c r="A9" s="134" t="str">
        <f>ROMAN(13)</f>
        <v>XIII</v>
      </c>
      <c r="B9" s="123" t="s">
        <v>1016</v>
      </c>
      <c r="C9" s="123"/>
      <c r="D9" s="124"/>
      <c r="E9" s="125"/>
      <c r="F9" s="125"/>
      <c r="G9" s="135"/>
      <c r="H9" s="135"/>
      <c r="I9" s="125"/>
      <c r="J9" s="125"/>
      <c r="K9" s="125"/>
      <c r="L9" s="124"/>
      <c r="M9" s="126"/>
      <c r="N9" s="127"/>
      <c r="O9" s="127"/>
      <c r="P9" s="127"/>
      <c r="Q9" s="127"/>
      <c r="R9" s="127"/>
      <c r="S9" s="127"/>
      <c r="T9" s="127"/>
      <c r="U9" s="127"/>
      <c r="V9" s="127"/>
      <c r="W9" s="127"/>
      <c r="X9" s="127"/>
      <c r="Y9" s="127"/>
      <c r="Z9" s="127"/>
    </row>
    <row r="10">
      <c r="A10" s="134"/>
      <c r="B10" s="123" t="s">
        <v>1017</v>
      </c>
      <c r="C10" s="123"/>
      <c r="D10" s="124"/>
      <c r="E10" s="125"/>
      <c r="F10" s="125"/>
      <c r="G10" s="135"/>
      <c r="H10" s="135"/>
      <c r="I10" s="125"/>
      <c r="J10" s="125"/>
      <c r="K10" s="125"/>
      <c r="L10" s="124"/>
      <c r="M10" s="126"/>
      <c r="N10" s="127"/>
      <c r="O10" s="127"/>
      <c r="P10" s="127"/>
      <c r="Q10" s="127"/>
      <c r="R10" s="127"/>
      <c r="S10" s="127"/>
      <c r="T10" s="127"/>
      <c r="U10" s="127"/>
      <c r="V10" s="127"/>
      <c r="W10" s="127"/>
      <c r="X10" s="127"/>
      <c r="Y10" s="127"/>
      <c r="Z10" s="127"/>
    </row>
    <row r="11">
      <c r="A11" s="134"/>
      <c r="B11" s="123" t="s">
        <v>1018</v>
      </c>
      <c r="C11" s="123"/>
      <c r="D11" s="124"/>
      <c r="E11" s="125"/>
      <c r="F11" s="125"/>
      <c r="G11" s="135"/>
      <c r="H11" s="135"/>
      <c r="I11" s="125"/>
      <c r="J11" s="125"/>
      <c r="K11" s="125"/>
      <c r="L11" s="124"/>
      <c r="M11" s="126"/>
      <c r="N11" s="127"/>
      <c r="O11" s="127"/>
      <c r="P11" s="127"/>
      <c r="Q11" s="127"/>
      <c r="R11" s="127"/>
      <c r="S11" s="127"/>
      <c r="T11" s="127"/>
      <c r="U11" s="127"/>
      <c r="V11" s="127"/>
      <c r="W11" s="127"/>
      <c r="X11" s="127"/>
      <c r="Y11" s="127"/>
      <c r="Z11" s="127"/>
    </row>
    <row r="12">
      <c r="A12" s="134"/>
      <c r="B12" s="123" t="s">
        <v>1019</v>
      </c>
      <c r="C12" s="123"/>
      <c r="D12" s="124"/>
      <c r="E12" s="125"/>
      <c r="F12" s="125"/>
      <c r="G12" s="135"/>
      <c r="H12" s="135"/>
      <c r="I12" s="125"/>
      <c r="J12" s="125"/>
      <c r="K12" s="125"/>
      <c r="L12" s="124"/>
      <c r="M12" s="126"/>
      <c r="N12" s="127"/>
      <c r="O12" s="127"/>
      <c r="P12" s="127"/>
      <c r="Q12" s="127"/>
      <c r="R12" s="127"/>
      <c r="S12" s="127"/>
      <c r="T12" s="127"/>
      <c r="U12" s="127"/>
      <c r="V12" s="127"/>
      <c r="W12" s="127"/>
      <c r="X12" s="127"/>
      <c r="Y12" s="127"/>
      <c r="Z12" s="127"/>
    </row>
    <row r="13">
      <c r="A13" s="134"/>
      <c r="B13" s="123" t="s">
        <v>1020</v>
      </c>
      <c r="C13" s="123"/>
      <c r="D13" s="124"/>
      <c r="E13" s="125"/>
      <c r="F13" s="125"/>
      <c r="G13" s="135"/>
      <c r="H13" s="135"/>
      <c r="I13" s="125"/>
      <c r="J13" s="125"/>
      <c r="K13" s="125"/>
      <c r="L13" s="124"/>
      <c r="M13" s="126"/>
      <c r="N13" s="127"/>
      <c r="O13" s="127"/>
      <c r="P13" s="127"/>
      <c r="Q13" s="127"/>
      <c r="R13" s="127"/>
      <c r="S13" s="127"/>
      <c r="T13" s="127"/>
      <c r="U13" s="127"/>
      <c r="V13" s="127"/>
      <c r="W13" s="127"/>
      <c r="X13" s="127"/>
      <c r="Y13" s="127"/>
      <c r="Z13" s="127"/>
    </row>
    <row r="14">
      <c r="A14" s="134"/>
      <c r="B14" s="123" t="s">
        <v>1021</v>
      </c>
      <c r="C14" s="123"/>
      <c r="D14" s="124"/>
      <c r="E14" s="125"/>
      <c r="F14" s="125"/>
      <c r="G14" s="135"/>
      <c r="H14" s="135"/>
      <c r="I14" s="125"/>
      <c r="J14" s="125"/>
      <c r="K14" s="125"/>
      <c r="L14" s="124"/>
      <c r="M14" s="126"/>
      <c r="N14" s="127"/>
      <c r="O14" s="127"/>
      <c r="P14" s="127"/>
      <c r="Q14" s="127"/>
      <c r="R14" s="127"/>
      <c r="S14" s="127"/>
      <c r="T14" s="127"/>
      <c r="U14" s="127"/>
      <c r="V14" s="127"/>
      <c r="W14" s="127"/>
      <c r="X14" s="127"/>
      <c r="Y14" s="127"/>
      <c r="Z14" s="127"/>
    </row>
    <row r="15">
      <c r="A15" s="134"/>
      <c r="B15" s="123" t="s">
        <v>1022</v>
      </c>
      <c r="C15" s="123"/>
      <c r="D15" s="124"/>
      <c r="E15" s="125"/>
      <c r="F15" s="125"/>
      <c r="G15" s="135"/>
      <c r="H15" s="135"/>
      <c r="I15" s="125"/>
      <c r="J15" s="125"/>
      <c r="K15" s="125"/>
      <c r="L15" s="124"/>
      <c r="M15" s="126"/>
      <c r="N15" s="127"/>
      <c r="O15" s="127"/>
      <c r="P15" s="127"/>
      <c r="Q15" s="127"/>
      <c r="R15" s="127"/>
      <c r="S15" s="127"/>
      <c r="T15" s="127"/>
      <c r="U15" s="127"/>
      <c r="V15" s="127"/>
      <c r="W15" s="127"/>
      <c r="X15" s="127"/>
      <c r="Y15" s="127"/>
      <c r="Z15" s="127"/>
    </row>
    <row r="16">
      <c r="A16" s="134"/>
      <c r="B16" s="123" t="s">
        <v>1023</v>
      </c>
      <c r="C16" s="123"/>
      <c r="D16" s="124"/>
      <c r="E16" s="125"/>
      <c r="F16" s="125"/>
      <c r="G16" s="135"/>
      <c r="H16" s="135"/>
      <c r="I16" s="125"/>
      <c r="J16" s="125"/>
      <c r="K16" s="125"/>
      <c r="L16" s="124"/>
      <c r="M16" s="126"/>
      <c r="N16" s="127"/>
      <c r="O16" s="127"/>
      <c r="P16" s="127"/>
      <c r="Q16" s="127"/>
      <c r="R16" s="127"/>
      <c r="S16" s="127"/>
      <c r="T16" s="127"/>
      <c r="U16" s="127"/>
      <c r="V16" s="127"/>
      <c r="W16" s="127"/>
      <c r="X16" s="127"/>
      <c r="Y16" s="127"/>
      <c r="Z16" s="127"/>
    </row>
    <row r="17">
      <c r="A17" s="134"/>
      <c r="B17" s="123" t="s">
        <v>1024</v>
      </c>
      <c r="C17" s="123"/>
      <c r="D17" s="124"/>
      <c r="E17" s="125"/>
      <c r="F17" s="125"/>
      <c r="G17" s="135"/>
      <c r="H17" s="135"/>
      <c r="I17" s="125"/>
      <c r="J17" s="125"/>
      <c r="K17" s="125"/>
      <c r="L17" s="124"/>
      <c r="M17" s="126"/>
      <c r="N17" s="127"/>
      <c r="O17" s="127"/>
      <c r="P17" s="127"/>
      <c r="Q17" s="127"/>
      <c r="R17" s="127"/>
      <c r="S17" s="127"/>
      <c r="T17" s="127"/>
      <c r="U17" s="127"/>
      <c r="V17" s="127"/>
      <c r="W17" s="127"/>
      <c r="X17" s="127"/>
      <c r="Y17" s="127"/>
      <c r="Z17" s="127"/>
    </row>
    <row r="18">
      <c r="A18" s="134"/>
      <c r="B18" s="123" t="s">
        <v>1025</v>
      </c>
      <c r="C18" s="123"/>
      <c r="D18" s="124"/>
      <c r="E18" s="125"/>
      <c r="F18" s="125"/>
      <c r="G18" s="135"/>
      <c r="H18" s="135"/>
      <c r="I18" s="125"/>
      <c r="J18" s="125"/>
      <c r="K18" s="125"/>
      <c r="L18" s="124"/>
      <c r="M18" s="126"/>
      <c r="N18" s="127"/>
      <c r="O18" s="127"/>
      <c r="P18" s="127"/>
      <c r="Q18" s="127"/>
      <c r="R18" s="127"/>
      <c r="S18" s="127"/>
      <c r="T18" s="127"/>
      <c r="U18" s="127"/>
      <c r="V18" s="127"/>
      <c r="W18" s="127"/>
      <c r="X18" s="127"/>
      <c r="Y18" s="127"/>
      <c r="Z18" s="127"/>
    </row>
    <row r="19">
      <c r="A19" s="134"/>
      <c r="B19" s="123" t="s">
        <v>1026</v>
      </c>
      <c r="C19" s="123"/>
      <c r="D19" s="124"/>
      <c r="E19" s="125"/>
      <c r="F19" s="125"/>
      <c r="G19" s="135"/>
      <c r="H19" s="135"/>
      <c r="I19" s="125"/>
      <c r="J19" s="125"/>
      <c r="K19" s="125"/>
      <c r="L19" s="124"/>
      <c r="M19" s="126"/>
      <c r="N19" s="127"/>
      <c r="O19" s="127"/>
      <c r="P19" s="127"/>
      <c r="Q19" s="127"/>
      <c r="R19" s="127"/>
      <c r="S19" s="127"/>
      <c r="T19" s="127"/>
      <c r="U19" s="127"/>
      <c r="V19" s="127"/>
      <c r="W19" s="127"/>
      <c r="X19" s="127"/>
      <c r="Y19" s="127"/>
      <c r="Z19" s="127"/>
    </row>
    <row r="20">
      <c r="A20" s="134"/>
      <c r="B20" s="123" t="s">
        <v>1027</v>
      </c>
      <c r="C20" s="123"/>
      <c r="D20" s="124"/>
      <c r="E20" s="125"/>
      <c r="F20" s="125"/>
      <c r="G20" s="135"/>
      <c r="H20" s="135"/>
      <c r="I20" s="125"/>
      <c r="J20" s="125"/>
      <c r="K20" s="125"/>
      <c r="L20" s="124"/>
      <c r="M20" s="126"/>
      <c r="N20" s="127"/>
      <c r="O20" s="127"/>
      <c r="P20" s="127"/>
      <c r="Q20" s="127"/>
      <c r="R20" s="127"/>
      <c r="S20" s="127"/>
      <c r="T20" s="127"/>
      <c r="U20" s="127"/>
      <c r="V20" s="127"/>
      <c r="W20" s="127"/>
      <c r="X20" s="127"/>
      <c r="Y20" s="127"/>
      <c r="Z20" s="127"/>
    </row>
    <row r="21">
      <c r="A21" s="134"/>
      <c r="B21" s="123" t="s">
        <v>1028</v>
      </c>
      <c r="C21" s="123"/>
      <c r="D21" s="124"/>
      <c r="E21" s="125"/>
      <c r="F21" s="125"/>
      <c r="G21" s="135"/>
      <c r="H21" s="135"/>
      <c r="I21" s="125"/>
      <c r="J21" s="125"/>
      <c r="K21" s="125"/>
      <c r="L21" s="124"/>
      <c r="M21" s="126"/>
      <c r="N21" s="127"/>
      <c r="O21" s="127"/>
      <c r="P21" s="127"/>
      <c r="Q21" s="127"/>
      <c r="R21" s="127"/>
      <c r="S21" s="127"/>
      <c r="T21" s="127"/>
      <c r="U21" s="127"/>
      <c r="V21" s="127"/>
      <c r="W21" s="127"/>
      <c r="X21" s="127"/>
      <c r="Y21" s="127"/>
      <c r="Z21" s="127"/>
    </row>
    <row r="22">
      <c r="A22" s="134"/>
      <c r="B22" s="123" t="s">
        <v>1029</v>
      </c>
      <c r="C22" s="123"/>
      <c r="D22" s="124"/>
      <c r="E22" s="125"/>
      <c r="F22" s="125"/>
      <c r="G22" s="135"/>
      <c r="H22" s="135"/>
      <c r="I22" s="125"/>
      <c r="J22" s="125"/>
      <c r="K22" s="125"/>
      <c r="L22" s="124"/>
      <c r="M22" s="126"/>
      <c r="N22" s="127"/>
      <c r="O22" s="127"/>
      <c r="P22" s="127"/>
      <c r="Q22" s="127"/>
      <c r="R22" s="127"/>
      <c r="S22" s="127"/>
      <c r="T22" s="127"/>
      <c r="U22" s="127"/>
      <c r="V22" s="127"/>
      <c r="W22" s="127"/>
      <c r="X22" s="127"/>
      <c r="Y22" s="127"/>
      <c r="Z22" s="127"/>
    </row>
    <row r="23">
      <c r="A23" s="134"/>
      <c r="B23" s="123" t="s">
        <v>1030</v>
      </c>
      <c r="C23" s="123"/>
      <c r="D23" s="124"/>
      <c r="E23" s="125"/>
      <c r="F23" s="125"/>
      <c r="G23" s="135"/>
      <c r="H23" s="135"/>
      <c r="I23" s="125"/>
      <c r="J23" s="125"/>
      <c r="K23" s="125"/>
      <c r="L23" s="124"/>
      <c r="M23" s="126"/>
      <c r="N23" s="127"/>
      <c r="O23" s="127"/>
      <c r="P23" s="127"/>
      <c r="Q23" s="127"/>
      <c r="R23" s="127"/>
      <c r="S23" s="127"/>
      <c r="T23" s="127"/>
      <c r="U23" s="127"/>
      <c r="V23" s="127"/>
      <c r="W23" s="127"/>
      <c r="X23" s="127"/>
      <c r="Y23" s="127"/>
      <c r="Z23" s="127"/>
    </row>
    <row r="24">
      <c r="A24" s="134"/>
      <c r="B24" s="123" t="s">
        <v>1031</v>
      </c>
      <c r="C24" s="123"/>
      <c r="D24" s="124"/>
      <c r="E24" s="125"/>
      <c r="F24" s="125"/>
      <c r="G24" s="135"/>
      <c r="H24" s="135"/>
      <c r="I24" s="125"/>
      <c r="J24" s="125"/>
      <c r="K24" s="125"/>
      <c r="L24" s="124"/>
      <c r="M24" s="126"/>
      <c r="N24" s="127"/>
      <c r="O24" s="127"/>
      <c r="P24" s="127"/>
      <c r="Q24" s="127"/>
      <c r="R24" s="127"/>
      <c r="S24" s="127"/>
      <c r="T24" s="127"/>
      <c r="U24" s="127"/>
      <c r="V24" s="127"/>
      <c r="W24" s="127"/>
      <c r="X24" s="127"/>
      <c r="Y24" s="127"/>
      <c r="Z24" s="127"/>
    </row>
    <row r="25">
      <c r="A25" s="134"/>
      <c r="B25" s="123" t="s">
        <v>1032</v>
      </c>
      <c r="C25" s="123"/>
      <c r="D25" s="124"/>
      <c r="E25" s="125"/>
      <c r="F25" s="125"/>
      <c r="G25" s="135"/>
      <c r="H25" s="135"/>
      <c r="I25" s="125"/>
      <c r="J25" s="125"/>
      <c r="K25" s="125"/>
      <c r="L25" s="124"/>
      <c r="M25" s="126"/>
      <c r="N25" s="127"/>
      <c r="O25" s="127"/>
      <c r="P25" s="127"/>
      <c r="Q25" s="127"/>
      <c r="R25" s="127"/>
      <c r="S25" s="127"/>
      <c r="T25" s="127"/>
      <c r="U25" s="127"/>
      <c r="V25" s="127"/>
      <c r="W25" s="127"/>
      <c r="X25" s="127"/>
      <c r="Y25" s="127"/>
      <c r="Z25" s="127"/>
    </row>
    <row r="26">
      <c r="A26" s="134"/>
      <c r="B26" s="123" t="s">
        <v>1033</v>
      </c>
      <c r="C26" s="123"/>
      <c r="D26" s="124"/>
      <c r="E26" s="125"/>
      <c r="F26" s="125"/>
      <c r="G26" s="135"/>
      <c r="H26" s="135"/>
      <c r="I26" s="125"/>
      <c r="J26" s="125"/>
      <c r="K26" s="125"/>
      <c r="L26" s="124"/>
      <c r="M26" s="126"/>
      <c r="N26" s="127"/>
      <c r="O26" s="127"/>
      <c r="P26" s="127"/>
      <c r="Q26" s="127"/>
      <c r="R26" s="127"/>
      <c r="S26" s="127"/>
      <c r="T26" s="127"/>
      <c r="U26" s="127"/>
      <c r="V26" s="127"/>
      <c r="W26" s="127"/>
      <c r="X26" s="127"/>
      <c r="Y26" s="127"/>
      <c r="Z26" s="127"/>
    </row>
    <row r="27">
      <c r="A27" s="134"/>
      <c r="B27" s="123" t="s">
        <v>1034</v>
      </c>
      <c r="C27" s="123"/>
      <c r="D27" s="124"/>
      <c r="E27" s="125"/>
      <c r="F27" s="125"/>
      <c r="G27" s="135"/>
      <c r="H27" s="135"/>
      <c r="I27" s="125"/>
      <c r="J27" s="125"/>
      <c r="K27" s="125"/>
      <c r="L27" s="124"/>
      <c r="M27" s="126"/>
      <c r="N27" s="127"/>
      <c r="O27" s="127"/>
      <c r="P27" s="127"/>
      <c r="Q27" s="127"/>
      <c r="R27" s="127"/>
      <c r="S27" s="127"/>
      <c r="T27" s="127"/>
      <c r="U27" s="127"/>
      <c r="V27" s="127"/>
      <c r="W27" s="127"/>
      <c r="X27" s="127"/>
      <c r="Y27" s="127"/>
      <c r="Z27" s="127"/>
    </row>
    <row r="28">
      <c r="A28" s="134"/>
      <c r="B28" s="123" t="s">
        <v>1035</v>
      </c>
      <c r="C28" s="123"/>
      <c r="D28" s="124"/>
      <c r="E28" s="125"/>
      <c r="F28" s="125"/>
      <c r="G28" s="135"/>
      <c r="H28" s="135"/>
      <c r="I28" s="125"/>
      <c r="J28" s="125"/>
      <c r="K28" s="125"/>
      <c r="L28" s="124"/>
      <c r="M28" s="126"/>
      <c r="N28" s="127"/>
      <c r="O28" s="127"/>
      <c r="P28" s="127"/>
      <c r="Q28" s="127"/>
      <c r="R28" s="127"/>
      <c r="S28" s="127"/>
      <c r="T28" s="127"/>
      <c r="U28" s="127"/>
      <c r="V28" s="127"/>
      <c r="W28" s="127"/>
      <c r="X28" s="127"/>
      <c r="Y28" s="127"/>
      <c r="Z28" s="127"/>
    </row>
    <row r="29">
      <c r="A29" s="134"/>
      <c r="B29" s="123" t="s">
        <v>1036</v>
      </c>
      <c r="C29" s="123"/>
      <c r="D29" s="124"/>
      <c r="E29" s="125"/>
      <c r="F29" s="125"/>
      <c r="G29" s="135"/>
      <c r="H29" s="135"/>
      <c r="I29" s="125"/>
      <c r="J29" s="125"/>
      <c r="K29" s="125"/>
      <c r="L29" s="124"/>
      <c r="M29" s="126"/>
      <c r="N29" s="127"/>
      <c r="O29" s="127"/>
      <c r="P29" s="127"/>
      <c r="Q29" s="127"/>
      <c r="R29" s="127"/>
      <c r="S29" s="127"/>
      <c r="T29" s="127"/>
      <c r="U29" s="127"/>
      <c r="V29" s="127"/>
      <c r="W29" s="127"/>
      <c r="X29" s="127"/>
      <c r="Y29" s="127"/>
      <c r="Z29" s="127"/>
    </row>
    <row r="30">
      <c r="A30" s="134"/>
      <c r="B30" s="123"/>
      <c r="C30" s="123"/>
      <c r="D30" s="124"/>
      <c r="E30" s="125"/>
      <c r="F30" s="125"/>
      <c r="G30" s="135"/>
      <c r="H30" s="135"/>
      <c r="I30" s="125"/>
      <c r="J30" s="125"/>
      <c r="K30" s="125"/>
      <c r="L30" s="124"/>
      <c r="M30" s="126"/>
      <c r="N30" s="127"/>
      <c r="O30" s="127"/>
      <c r="P30" s="127"/>
      <c r="Q30" s="127"/>
      <c r="R30" s="127"/>
      <c r="S30" s="127"/>
      <c r="T30" s="127"/>
      <c r="U30" s="127"/>
      <c r="V30" s="127"/>
      <c r="W30" s="127"/>
      <c r="X30" s="127"/>
      <c r="Y30" s="127"/>
      <c r="Z30" s="127"/>
    </row>
    <row r="31">
      <c r="A31" s="136" t="s">
        <v>103</v>
      </c>
      <c r="B31" s="122" t="s">
        <v>1037</v>
      </c>
      <c r="C31" s="123"/>
      <c r="D31" s="124"/>
      <c r="E31" s="125"/>
      <c r="F31" s="125"/>
      <c r="G31" s="135"/>
      <c r="H31" s="135"/>
      <c r="I31" s="125"/>
      <c r="J31" s="125"/>
      <c r="K31" s="125"/>
      <c r="L31" s="124"/>
      <c r="M31" s="126"/>
      <c r="N31" s="127"/>
      <c r="O31" s="127"/>
      <c r="P31" s="127"/>
      <c r="Q31" s="127"/>
      <c r="R31" s="127"/>
      <c r="S31" s="127"/>
      <c r="T31" s="127"/>
      <c r="U31" s="127"/>
      <c r="V31" s="127"/>
      <c r="W31" s="127"/>
      <c r="X31" s="127"/>
      <c r="Y31" s="127"/>
      <c r="Z31" s="127"/>
    </row>
    <row r="32">
      <c r="A32" s="123"/>
      <c r="B32" s="123"/>
      <c r="C32" s="123"/>
      <c r="D32" s="124"/>
      <c r="E32" s="125"/>
      <c r="F32" s="125"/>
      <c r="G32" s="135"/>
      <c r="H32" s="135"/>
      <c r="I32" s="125"/>
      <c r="J32" s="125"/>
      <c r="K32" s="125"/>
      <c r="L32" s="124"/>
      <c r="M32" s="126"/>
      <c r="N32" s="127"/>
      <c r="O32" s="127"/>
      <c r="P32" s="127"/>
      <c r="Q32" s="127"/>
      <c r="R32" s="127"/>
      <c r="S32" s="127"/>
      <c r="T32" s="127"/>
      <c r="U32" s="127"/>
      <c r="V32" s="127"/>
      <c r="W32" s="127"/>
      <c r="X32" s="127"/>
      <c r="Y32" s="127"/>
      <c r="Z32" s="127"/>
    </row>
    <row r="33">
      <c r="A33" s="134">
        <v>13.1</v>
      </c>
      <c r="B33" s="137" t="s">
        <v>1038</v>
      </c>
      <c r="C33" s="123"/>
      <c r="D33" s="132" t="s">
        <v>1039</v>
      </c>
      <c r="E33" s="125">
        <f>40+15</f>
        <v>55</v>
      </c>
      <c r="F33" s="125">
        <f t="shared" ref="F33:F35" si="2">SUM(E33)</f>
        <v>55</v>
      </c>
      <c r="G33" s="138"/>
      <c r="H33" s="138">
        <v>316.0</v>
      </c>
      <c r="I33" s="125">
        <f t="shared" ref="I33:J33" si="1">+N($F33)*N(G33)</f>
        <v>0</v>
      </c>
      <c r="J33" s="125">
        <f t="shared" si="1"/>
        <v>17380</v>
      </c>
      <c r="K33" s="125">
        <f t="shared" ref="K33:K35" si="4">+SUM(I33:J33)</f>
        <v>17380</v>
      </c>
      <c r="L33" s="124"/>
      <c r="M33" s="126"/>
      <c r="N33" s="127"/>
      <c r="O33" s="127"/>
      <c r="P33" s="127"/>
      <c r="Q33" s="127"/>
      <c r="R33" s="127"/>
      <c r="S33" s="127"/>
      <c r="T33" s="127"/>
      <c r="U33" s="127"/>
      <c r="V33" s="127"/>
      <c r="W33" s="127"/>
      <c r="X33" s="127"/>
      <c r="Y33" s="127"/>
      <c r="Z33" s="127"/>
    </row>
    <row r="34">
      <c r="A34" s="134"/>
      <c r="B34" s="122"/>
      <c r="C34" s="123"/>
      <c r="D34" s="132"/>
      <c r="E34" s="125"/>
      <c r="F34" s="125">
        <f t="shared" si="2"/>
        <v>0</v>
      </c>
      <c r="G34" s="139"/>
      <c r="H34" s="138">
        <v>0.0</v>
      </c>
      <c r="I34" s="125">
        <f t="shared" ref="I34:J34" si="3">+N($F34)*N(G34)</f>
        <v>0</v>
      </c>
      <c r="J34" s="125">
        <f t="shared" si="3"/>
        <v>0</v>
      </c>
      <c r="K34" s="125">
        <f t="shared" si="4"/>
        <v>0</v>
      </c>
      <c r="L34" s="124"/>
      <c r="M34" s="126"/>
      <c r="N34" s="127"/>
      <c r="O34" s="127"/>
      <c r="P34" s="127"/>
      <c r="Q34" s="127"/>
      <c r="R34" s="127"/>
      <c r="S34" s="127"/>
      <c r="T34" s="127"/>
      <c r="U34" s="127"/>
      <c r="V34" s="127"/>
      <c r="W34" s="127"/>
      <c r="X34" s="127"/>
      <c r="Y34" s="127"/>
      <c r="Z34" s="127"/>
    </row>
    <row r="35">
      <c r="A35" s="134">
        <f>A33+0.1</f>
        <v>13.2</v>
      </c>
      <c r="B35" s="137" t="s">
        <v>1040</v>
      </c>
      <c r="C35" s="123"/>
      <c r="D35" s="132" t="s">
        <v>1039</v>
      </c>
      <c r="E35" s="125">
        <f>35+10</f>
        <v>45</v>
      </c>
      <c r="F35" s="125">
        <f t="shared" si="2"/>
        <v>45</v>
      </c>
      <c r="G35" s="138"/>
      <c r="H35" s="138">
        <v>316.0</v>
      </c>
      <c r="I35" s="125">
        <f t="shared" ref="I35:J35" si="5">+N($F35)*N(G35)</f>
        <v>0</v>
      </c>
      <c r="J35" s="125">
        <f t="shared" si="5"/>
        <v>14220</v>
      </c>
      <c r="K35" s="125">
        <f t="shared" si="4"/>
        <v>14220</v>
      </c>
      <c r="L35" s="124"/>
      <c r="M35" s="126"/>
      <c r="N35" s="127"/>
      <c r="O35" s="127"/>
      <c r="P35" s="127"/>
      <c r="Q35" s="127"/>
      <c r="R35" s="127"/>
      <c r="S35" s="127"/>
      <c r="T35" s="127"/>
      <c r="U35" s="127"/>
      <c r="V35" s="127"/>
      <c r="W35" s="127"/>
      <c r="X35" s="127"/>
      <c r="Y35" s="127"/>
      <c r="Z35" s="127"/>
    </row>
    <row r="36">
      <c r="A36" s="123"/>
      <c r="B36" s="123"/>
      <c r="C36" s="123"/>
      <c r="D36" s="124"/>
      <c r="E36" s="125"/>
      <c r="F36" s="125"/>
      <c r="G36" s="135"/>
      <c r="H36" s="140">
        <v>0.0</v>
      </c>
      <c r="I36" s="125"/>
      <c r="J36" s="125"/>
      <c r="K36" s="125"/>
      <c r="L36" s="124"/>
      <c r="M36" s="126"/>
      <c r="N36" s="127"/>
      <c r="O36" s="127"/>
      <c r="P36" s="127"/>
      <c r="Q36" s="127"/>
      <c r="R36" s="127"/>
      <c r="S36" s="127"/>
      <c r="T36" s="127"/>
      <c r="U36" s="127"/>
      <c r="V36" s="127"/>
      <c r="W36" s="127"/>
      <c r="X36" s="127"/>
      <c r="Y36" s="127"/>
      <c r="Z36" s="127"/>
    </row>
    <row r="37">
      <c r="A37" s="134">
        <f>A35+0.1</f>
        <v>13.3</v>
      </c>
      <c r="B37" s="137" t="s">
        <v>1041</v>
      </c>
      <c r="C37" s="123"/>
      <c r="D37" s="132" t="s">
        <v>1039</v>
      </c>
      <c r="E37" s="125">
        <v>16.0</v>
      </c>
      <c r="F37" s="125">
        <f t="shared" ref="F37:F68" si="7">SUM(E37)</f>
        <v>16</v>
      </c>
      <c r="G37" s="138"/>
      <c r="H37" s="138">
        <v>316.0</v>
      </c>
      <c r="I37" s="125">
        <f t="shared" ref="I37:J37" si="6">+N($F37)*N(G37)</f>
        <v>0</v>
      </c>
      <c r="J37" s="125">
        <f t="shared" si="6"/>
        <v>5056</v>
      </c>
      <c r="K37" s="125">
        <f t="shared" ref="K37:K68" si="9">+SUM(I37:J37)</f>
        <v>5056</v>
      </c>
      <c r="L37" s="124"/>
      <c r="M37" s="126"/>
      <c r="N37" s="127"/>
      <c r="O37" s="127"/>
      <c r="P37" s="127"/>
      <c r="Q37" s="127"/>
      <c r="R37" s="127"/>
      <c r="S37" s="127"/>
      <c r="T37" s="127"/>
      <c r="U37" s="127"/>
      <c r="V37" s="127"/>
      <c r="W37" s="127"/>
      <c r="X37" s="127"/>
      <c r="Y37" s="127"/>
      <c r="Z37" s="127"/>
    </row>
    <row r="38">
      <c r="A38" s="134"/>
      <c r="B38" s="137"/>
      <c r="C38" s="123"/>
      <c r="D38" s="132"/>
      <c r="E38" s="125"/>
      <c r="F38" s="125">
        <f t="shared" si="7"/>
        <v>0</v>
      </c>
      <c r="G38" s="139"/>
      <c r="H38" s="138">
        <v>0.0</v>
      </c>
      <c r="I38" s="125">
        <f t="shared" ref="I38:J38" si="8">+N($F38)*N(G38)</f>
        <v>0</v>
      </c>
      <c r="J38" s="125">
        <f t="shared" si="8"/>
        <v>0</v>
      </c>
      <c r="K38" s="125">
        <f t="shared" si="9"/>
        <v>0</v>
      </c>
      <c r="L38" s="124"/>
      <c r="M38" s="126"/>
      <c r="N38" s="127"/>
      <c r="O38" s="127"/>
      <c r="P38" s="127"/>
      <c r="Q38" s="127"/>
      <c r="R38" s="127"/>
      <c r="S38" s="127"/>
      <c r="T38" s="127"/>
      <c r="U38" s="127"/>
      <c r="V38" s="127"/>
      <c r="W38" s="127"/>
      <c r="X38" s="127"/>
      <c r="Y38" s="127"/>
      <c r="Z38" s="127"/>
    </row>
    <row r="39">
      <c r="A39" s="134">
        <f>A37+0.1</f>
        <v>13.4</v>
      </c>
      <c r="B39" s="137" t="s">
        <v>1042</v>
      </c>
      <c r="C39" s="123"/>
      <c r="D39" s="132" t="s">
        <v>1039</v>
      </c>
      <c r="E39" s="125">
        <f>45-45</f>
        <v>0</v>
      </c>
      <c r="F39" s="125">
        <f t="shared" si="7"/>
        <v>0</v>
      </c>
      <c r="G39" s="139"/>
      <c r="H39" s="138">
        <v>0.0</v>
      </c>
      <c r="I39" s="125">
        <f t="shared" ref="I39:J39" si="10">+N($F39)*N(G39)</f>
        <v>0</v>
      </c>
      <c r="J39" s="125">
        <f t="shared" si="10"/>
        <v>0</v>
      </c>
      <c r="K39" s="125">
        <f t="shared" si="9"/>
        <v>0</v>
      </c>
      <c r="L39" s="124"/>
      <c r="M39" s="126"/>
      <c r="N39" s="127"/>
      <c r="O39" s="127"/>
      <c r="P39" s="127"/>
      <c r="Q39" s="127"/>
      <c r="R39" s="127"/>
      <c r="S39" s="127"/>
      <c r="T39" s="127"/>
      <c r="U39" s="127"/>
      <c r="V39" s="127"/>
      <c r="W39" s="127"/>
      <c r="X39" s="127"/>
      <c r="Y39" s="127"/>
      <c r="Z39" s="127"/>
    </row>
    <row r="40">
      <c r="A40" s="134"/>
      <c r="B40" s="122"/>
      <c r="C40" s="123"/>
      <c r="D40" s="132"/>
      <c r="E40" s="125"/>
      <c r="F40" s="125">
        <f t="shared" si="7"/>
        <v>0</v>
      </c>
      <c r="G40" s="139"/>
      <c r="H40" s="138">
        <v>0.0</v>
      </c>
      <c r="I40" s="125">
        <f t="shared" ref="I40:J40" si="11">+N($F40)*N(G40)</f>
        <v>0</v>
      </c>
      <c r="J40" s="125">
        <f t="shared" si="11"/>
        <v>0</v>
      </c>
      <c r="K40" s="125">
        <f t="shared" si="9"/>
        <v>0</v>
      </c>
      <c r="L40" s="124"/>
      <c r="M40" s="126"/>
      <c r="N40" s="127"/>
      <c r="O40" s="127"/>
      <c r="P40" s="127"/>
      <c r="Q40" s="127"/>
      <c r="R40" s="127"/>
      <c r="S40" s="127"/>
      <c r="T40" s="127"/>
      <c r="U40" s="127"/>
      <c r="V40" s="127"/>
      <c r="W40" s="127"/>
      <c r="X40" s="127"/>
      <c r="Y40" s="127"/>
      <c r="Z40" s="127"/>
    </row>
    <row r="41">
      <c r="A41" s="134">
        <f>A39+0.1</f>
        <v>13.5</v>
      </c>
      <c r="B41" s="137" t="s">
        <v>1043</v>
      </c>
      <c r="C41" s="123"/>
      <c r="D41" s="132" t="s">
        <v>1039</v>
      </c>
      <c r="E41" s="125">
        <v>45.0</v>
      </c>
      <c r="F41" s="125">
        <f t="shared" si="7"/>
        <v>45</v>
      </c>
      <c r="G41" s="138"/>
      <c r="H41" s="138">
        <v>271.0</v>
      </c>
      <c r="I41" s="125">
        <f t="shared" ref="I41:J41" si="12">+N($F41)*N(G41)</f>
        <v>0</v>
      </c>
      <c r="J41" s="125">
        <f t="shared" si="12"/>
        <v>12195</v>
      </c>
      <c r="K41" s="125">
        <f t="shared" si="9"/>
        <v>12195</v>
      </c>
      <c r="L41" s="124"/>
      <c r="M41" s="126"/>
      <c r="N41" s="127"/>
      <c r="O41" s="127"/>
      <c r="P41" s="127"/>
      <c r="Q41" s="127"/>
      <c r="R41" s="127"/>
      <c r="S41" s="127"/>
      <c r="T41" s="127"/>
      <c r="U41" s="127"/>
      <c r="V41" s="127"/>
      <c r="W41" s="127"/>
      <c r="X41" s="127"/>
      <c r="Y41" s="127"/>
      <c r="Z41" s="127"/>
    </row>
    <row r="42">
      <c r="A42" s="134"/>
      <c r="B42" s="122"/>
      <c r="C42" s="123"/>
      <c r="D42" s="132"/>
      <c r="E42" s="125"/>
      <c r="F42" s="125">
        <f t="shared" si="7"/>
        <v>0</v>
      </c>
      <c r="G42" s="139"/>
      <c r="H42" s="138">
        <v>0.0</v>
      </c>
      <c r="I42" s="125">
        <f t="shared" ref="I42:J42" si="13">+N($F42)*N(G42)</f>
        <v>0</v>
      </c>
      <c r="J42" s="125">
        <f t="shared" si="13"/>
        <v>0</v>
      </c>
      <c r="K42" s="125">
        <f t="shared" si="9"/>
        <v>0</v>
      </c>
      <c r="L42" s="124"/>
      <c r="M42" s="126"/>
      <c r="N42" s="127"/>
      <c r="O42" s="127"/>
      <c r="P42" s="127"/>
      <c r="Q42" s="127"/>
      <c r="R42" s="127"/>
      <c r="S42" s="127"/>
      <c r="T42" s="127"/>
      <c r="U42" s="127"/>
      <c r="V42" s="127"/>
      <c r="W42" s="127"/>
      <c r="X42" s="127"/>
      <c r="Y42" s="127"/>
      <c r="Z42" s="127"/>
    </row>
    <row r="43">
      <c r="A43" s="134">
        <f>A41+0.1</f>
        <v>13.6</v>
      </c>
      <c r="B43" s="137" t="s">
        <v>1044</v>
      </c>
      <c r="C43" s="123"/>
      <c r="D43" s="132" t="s">
        <v>1000</v>
      </c>
      <c r="E43" s="125">
        <f>34-28</f>
        <v>6</v>
      </c>
      <c r="F43" s="125">
        <f t="shared" si="7"/>
        <v>6</v>
      </c>
      <c r="G43" s="138"/>
      <c r="H43" s="138">
        <v>226.0</v>
      </c>
      <c r="I43" s="125">
        <f t="shared" ref="I43:J43" si="14">+N($F43)*N(G43)</f>
        <v>0</v>
      </c>
      <c r="J43" s="125">
        <f t="shared" si="14"/>
        <v>1356</v>
      </c>
      <c r="K43" s="125">
        <f t="shared" si="9"/>
        <v>1356</v>
      </c>
      <c r="L43" s="124"/>
      <c r="M43" s="126"/>
      <c r="N43" s="127"/>
      <c r="O43" s="127"/>
      <c r="P43" s="127"/>
      <c r="Q43" s="127"/>
      <c r="R43" s="127"/>
      <c r="S43" s="127"/>
      <c r="T43" s="127"/>
      <c r="U43" s="127"/>
      <c r="V43" s="127"/>
      <c r="W43" s="127"/>
      <c r="X43" s="127"/>
      <c r="Y43" s="127"/>
      <c r="Z43" s="127"/>
    </row>
    <row r="44">
      <c r="A44" s="128"/>
      <c r="B44" s="137"/>
      <c r="C44" s="123"/>
      <c r="D44" s="132"/>
      <c r="E44" s="125"/>
      <c r="F44" s="125">
        <f t="shared" si="7"/>
        <v>0</v>
      </c>
      <c r="G44" s="139"/>
      <c r="H44" s="138">
        <v>0.0</v>
      </c>
      <c r="I44" s="125">
        <f t="shared" ref="I44:J44" si="15">+N($F44)*N(G44)</f>
        <v>0</v>
      </c>
      <c r="J44" s="125">
        <f t="shared" si="15"/>
        <v>0</v>
      </c>
      <c r="K44" s="125">
        <f t="shared" si="9"/>
        <v>0</v>
      </c>
      <c r="L44" s="124"/>
      <c r="M44" s="126"/>
      <c r="N44" s="127"/>
      <c r="O44" s="127"/>
      <c r="P44" s="127"/>
      <c r="Q44" s="127"/>
      <c r="R44" s="127"/>
      <c r="S44" s="127"/>
      <c r="T44" s="127"/>
      <c r="U44" s="127"/>
      <c r="V44" s="127"/>
      <c r="W44" s="127"/>
      <c r="X44" s="127"/>
      <c r="Y44" s="127"/>
      <c r="Z44" s="127"/>
    </row>
    <row r="45">
      <c r="A45" s="134">
        <f>A43+0.1</f>
        <v>13.7</v>
      </c>
      <c r="B45" s="137" t="s">
        <v>1045</v>
      </c>
      <c r="C45" s="123"/>
      <c r="D45" s="132" t="s">
        <v>1000</v>
      </c>
      <c r="E45" s="125">
        <v>34.0</v>
      </c>
      <c r="F45" s="125">
        <f t="shared" si="7"/>
        <v>34</v>
      </c>
      <c r="G45" s="138"/>
      <c r="H45" s="138">
        <v>226.0</v>
      </c>
      <c r="I45" s="125">
        <f t="shared" ref="I45:J45" si="16">+N($F45)*N(G45)</f>
        <v>0</v>
      </c>
      <c r="J45" s="125">
        <f t="shared" si="16"/>
        <v>7684</v>
      </c>
      <c r="K45" s="125">
        <f t="shared" si="9"/>
        <v>7684</v>
      </c>
      <c r="L45" s="124"/>
      <c r="M45" s="126"/>
      <c r="N45" s="127"/>
      <c r="O45" s="127"/>
      <c r="P45" s="127"/>
      <c r="Q45" s="127"/>
      <c r="R45" s="127"/>
      <c r="S45" s="127"/>
      <c r="T45" s="127"/>
      <c r="U45" s="127"/>
      <c r="V45" s="127"/>
      <c r="W45" s="127"/>
      <c r="X45" s="127"/>
      <c r="Y45" s="127"/>
      <c r="Z45" s="127"/>
    </row>
    <row r="46">
      <c r="A46" s="128"/>
      <c r="B46" s="137"/>
      <c r="C46" s="123"/>
      <c r="D46" s="132"/>
      <c r="E46" s="125"/>
      <c r="F46" s="125">
        <f t="shared" si="7"/>
        <v>0</v>
      </c>
      <c r="G46" s="139"/>
      <c r="H46" s="138">
        <v>0.0</v>
      </c>
      <c r="I46" s="125">
        <f t="shared" ref="I46:J46" si="17">+N($F46)*N(G46)</f>
        <v>0</v>
      </c>
      <c r="J46" s="125">
        <f t="shared" si="17"/>
        <v>0</v>
      </c>
      <c r="K46" s="125">
        <f t="shared" si="9"/>
        <v>0</v>
      </c>
      <c r="L46" s="124"/>
      <c r="M46" s="126"/>
      <c r="N46" s="127"/>
      <c r="O46" s="127"/>
      <c r="P46" s="127"/>
      <c r="Q46" s="127"/>
      <c r="R46" s="127"/>
      <c r="S46" s="127"/>
      <c r="T46" s="127"/>
      <c r="U46" s="127"/>
      <c r="V46" s="127"/>
      <c r="W46" s="127"/>
      <c r="X46" s="127"/>
      <c r="Y46" s="127"/>
      <c r="Z46" s="127"/>
    </row>
    <row r="47">
      <c r="A47" s="134">
        <f>A45+0.1</f>
        <v>13.8</v>
      </c>
      <c r="B47" s="137" t="s">
        <v>1046</v>
      </c>
      <c r="C47" s="123"/>
      <c r="D47" s="132" t="s">
        <v>1000</v>
      </c>
      <c r="E47" s="125"/>
      <c r="F47" s="125">
        <f t="shared" si="7"/>
        <v>0</v>
      </c>
      <c r="G47" s="139"/>
      <c r="H47" s="138">
        <v>0.0</v>
      </c>
      <c r="I47" s="125">
        <f t="shared" ref="I47:J47" si="18">+N($F47)*N(G47)</f>
        <v>0</v>
      </c>
      <c r="J47" s="125">
        <f t="shared" si="18"/>
        <v>0</v>
      </c>
      <c r="K47" s="125">
        <f t="shared" si="9"/>
        <v>0</v>
      </c>
      <c r="L47" s="124"/>
      <c r="M47" s="126"/>
      <c r="N47" s="127"/>
      <c r="O47" s="127"/>
      <c r="P47" s="127"/>
      <c r="Q47" s="127"/>
      <c r="R47" s="127"/>
      <c r="S47" s="127"/>
      <c r="T47" s="127"/>
      <c r="U47" s="127"/>
      <c r="V47" s="127"/>
      <c r="W47" s="127"/>
      <c r="X47" s="127"/>
      <c r="Y47" s="127"/>
      <c r="Z47" s="127"/>
    </row>
    <row r="48">
      <c r="A48" s="128"/>
      <c r="B48" s="137"/>
      <c r="C48" s="123"/>
      <c r="D48" s="132"/>
      <c r="E48" s="125"/>
      <c r="F48" s="125">
        <f t="shared" si="7"/>
        <v>0</v>
      </c>
      <c r="G48" s="139"/>
      <c r="H48" s="138">
        <v>0.0</v>
      </c>
      <c r="I48" s="125">
        <f t="shared" ref="I48:J48" si="19">+N($F48)*N(G48)</f>
        <v>0</v>
      </c>
      <c r="J48" s="125">
        <f t="shared" si="19"/>
        <v>0</v>
      </c>
      <c r="K48" s="125">
        <f t="shared" si="9"/>
        <v>0</v>
      </c>
      <c r="L48" s="124"/>
      <c r="M48" s="126"/>
      <c r="N48" s="127"/>
      <c r="O48" s="127"/>
      <c r="P48" s="127"/>
      <c r="Q48" s="127"/>
      <c r="R48" s="127"/>
      <c r="S48" s="127"/>
      <c r="T48" s="127"/>
      <c r="U48" s="127"/>
      <c r="V48" s="127"/>
      <c r="W48" s="127"/>
      <c r="X48" s="127"/>
      <c r="Y48" s="127"/>
      <c r="Z48" s="127"/>
    </row>
    <row r="49">
      <c r="A49" s="134">
        <f>A47+0.1</f>
        <v>13.9</v>
      </c>
      <c r="B49" s="137" t="s">
        <v>1047</v>
      </c>
      <c r="C49" s="123"/>
      <c r="D49" s="132" t="s">
        <v>1000</v>
      </c>
      <c r="E49" s="125">
        <v>12.0</v>
      </c>
      <c r="F49" s="125">
        <f t="shared" si="7"/>
        <v>12</v>
      </c>
      <c r="G49" s="138"/>
      <c r="H49" s="138">
        <v>136.0</v>
      </c>
      <c r="I49" s="125">
        <f t="shared" ref="I49:J49" si="20">+N($F49)*N(G49)</f>
        <v>0</v>
      </c>
      <c r="J49" s="125">
        <f t="shared" si="20"/>
        <v>1632</v>
      </c>
      <c r="K49" s="125">
        <f t="shared" si="9"/>
        <v>1632</v>
      </c>
      <c r="L49" s="124"/>
      <c r="M49" s="126"/>
      <c r="N49" s="127"/>
      <c r="O49" s="127"/>
      <c r="P49" s="127"/>
      <c r="Q49" s="127"/>
      <c r="R49" s="127"/>
      <c r="S49" s="127"/>
      <c r="T49" s="127"/>
      <c r="U49" s="127"/>
      <c r="V49" s="127"/>
      <c r="W49" s="127"/>
      <c r="X49" s="127"/>
      <c r="Y49" s="127"/>
      <c r="Z49" s="127"/>
    </row>
    <row r="50">
      <c r="A50" s="128"/>
      <c r="B50" s="137"/>
      <c r="C50" s="123"/>
      <c r="D50" s="132"/>
      <c r="E50" s="125"/>
      <c r="F50" s="125">
        <f t="shared" si="7"/>
        <v>0</v>
      </c>
      <c r="G50" s="139"/>
      <c r="H50" s="138">
        <v>0.0</v>
      </c>
      <c r="I50" s="125">
        <f t="shared" ref="I50:J50" si="21">+N($F50)*N(G50)</f>
        <v>0</v>
      </c>
      <c r="J50" s="125">
        <f t="shared" si="21"/>
        <v>0</v>
      </c>
      <c r="K50" s="125">
        <f t="shared" si="9"/>
        <v>0</v>
      </c>
      <c r="L50" s="124"/>
      <c r="M50" s="126"/>
      <c r="N50" s="127"/>
      <c r="O50" s="127"/>
      <c r="P50" s="127"/>
      <c r="Q50" s="127"/>
      <c r="R50" s="127"/>
      <c r="S50" s="127"/>
      <c r="T50" s="127"/>
      <c r="U50" s="127"/>
      <c r="V50" s="127"/>
      <c r="W50" s="127"/>
      <c r="X50" s="127"/>
      <c r="Y50" s="127"/>
      <c r="Z50" s="127"/>
    </row>
    <row r="51" ht="59.25" customHeight="1">
      <c r="A51" s="134">
        <f>A49+0.1</f>
        <v>14</v>
      </c>
      <c r="B51" s="123" t="s">
        <v>1048</v>
      </c>
      <c r="C51" s="123"/>
      <c r="D51" s="132" t="s">
        <v>1000</v>
      </c>
      <c r="E51" s="125">
        <f>139-40+10</f>
        <v>109</v>
      </c>
      <c r="F51" s="125">
        <f t="shared" si="7"/>
        <v>109</v>
      </c>
      <c r="G51" s="138"/>
      <c r="H51" s="138">
        <v>226.0</v>
      </c>
      <c r="I51" s="125">
        <f t="shared" ref="I51:J51" si="22">+N($F51)*N(G51)</f>
        <v>0</v>
      </c>
      <c r="J51" s="125">
        <f t="shared" si="22"/>
        <v>24634</v>
      </c>
      <c r="K51" s="125">
        <f t="shared" si="9"/>
        <v>24634</v>
      </c>
      <c r="L51" s="124"/>
      <c r="M51" s="126"/>
      <c r="N51" s="127"/>
      <c r="O51" s="127"/>
      <c r="P51" s="127"/>
      <c r="Q51" s="127"/>
      <c r="R51" s="127"/>
      <c r="S51" s="127"/>
      <c r="T51" s="127"/>
      <c r="U51" s="127"/>
      <c r="V51" s="127"/>
      <c r="W51" s="127"/>
      <c r="X51" s="127"/>
      <c r="Y51" s="127"/>
      <c r="Z51" s="127"/>
    </row>
    <row r="52">
      <c r="A52" s="134"/>
      <c r="B52" s="123"/>
      <c r="C52" s="123"/>
      <c r="D52" s="132"/>
      <c r="E52" s="125"/>
      <c r="F52" s="125">
        <f t="shared" si="7"/>
        <v>0</v>
      </c>
      <c r="G52" s="139"/>
      <c r="H52" s="138">
        <v>0.0</v>
      </c>
      <c r="I52" s="125">
        <f t="shared" ref="I52:J52" si="23">+N($F52)*N(G52)</f>
        <v>0</v>
      </c>
      <c r="J52" s="125">
        <f t="shared" si="23"/>
        <v>0</v>
      </c>
      <c r="K52" s="125">
        <f t="shared" si="9"/>
        <v>0</v>
      </c>
      <c r="L52" s="124"/>
      <c r="M52" s="126"/>
      <c r="N52" s="127"/>
      <c r="O52" s="127"/>
      <c r="P52" s="127"/>
      <c r="Q52" s="127"/>
      <c r="R52" s="127"/>
      <c r="S52" s="127"/>
      <c r="T52" s="127"/>
      <c r="U52" s="127"/>
      <c r="V52" s="127"/>
      <c r="W52" s="127"/>
      <c r="X52" s="127"/>
      <c r="Y52" s="127"/>
      <c r="Z52" s="127"/>
    </row>
    <row r="53" ht="60.0" customHeight="1">
      <c r="A53" s="141">
        <f>A51-0.8</f>
        <v>13.2</v>
      </c>
      <c r="B53" s="123" t="s">
        <v>1049</v>
      </c>
      <c r="C53" s="123"/>
      <c r="D53" s="132" t="s">
        <v>1000</v>
      </c>
      <c r="E53" s="125">
        <v>40.0</v>
      </c>
      <c r="F53" s="125">
        <f t="shared" si="7"/>
        <v>40</v>
      </c>
      <c r="G53" s="138"/>
      <c r="H53" s="138">
        <v>226.0</v>
      </c>
      <c r="I53" s="125">
        <f t="shared" ref="I53:J53" si="24">+N($F53)*N(G53)</f>
        <v>0</v>
      </c>
      <c r="J53" s="125">
        <f t="shared" si="24"/>
        <v>9040</v>
      </c>
      <c r="K53" s="125">
        <f t="shared" si="9"/>
        <v>9040</v>
      </c>
      <c r="L53" s="124"/>
      <c r="M53" s="126"/>
      <c r="N53" s="127"/>
      <c r="O53" s="127"/>
      <c r="P53" s="127"/>
      <c r="Q53" s="127"/>
      <c r="R53" s="127"/>
      <c r="S53" s="127"/>
      <c r="T53" s="127"/>
      <c r="U53" s="127"/>
      <c r="V53" s="127"/>
      <c r="W53" s="127"/>
      <c r="X53" s="127"/>
      <c r="Y53" s="127"/>
      <c r="Z53" s="127"/>
    </row>
    <row r="54">
      <c r="A54" s="134"/>
      <c r="B54" s="123"/>
      <c r="C54" s="123"/>
      <c r="D54" s="132"/>
      <c r="E54" s="125"/>
      <c r="F54" s="125">
        <f t="shared" si="7"/>
        <v>0</v>
      </c>
      <c r="G54" s="139"/>
      <c r="H54" s="138">
        <v>0.0</v>
      </c>
      <c r="I54" s="125">
        <f t="shared" ref="I54:J54" si="25">+N($F54)*N(G54)</f>
        <v>0</v>
      </c>
      <c r="J54" s="125">
        <f t="shared" si="25"/>
        <v>0</v>
      </c>
      <c r="K54" s="125">
        <f t="shared" si="9"/>
        <v>0</v>
      </c>
      <c r="L54" s="124"/>
      <c r="M54" s="126"/>
      <c r="N54" s="127"/>
      <c r="O54" s="127"/>
      <c r="P54" s="127"/>
      <c r="Q54" s="127"/>
      <c r="R54" s="127"/>
      <c r="S54" s="127"/>
      <c r="T54" s="127"/>
      <c r="U54" s="127"/>
      <c r="V54" s="127"/>
      <c r="W54" s="127"/>
      <c r="X54" s="127"/>
      <c r="Y54" s="127"/>
      <c r="Z54" s="127"/>
    </row>
    <row r="55" ht="48.75" customHeight="1">
      <c r="A55" s="141">
        <f>A53+0.01</f>
        <v>13.21</v>
      </c>
      <c r="B55" s="123" t="s">
        <v>1048</v>
      </c>
      <c r="C55" s="123"/>
      <c r="D55" s="132" t="s">
        <v>1000</v>
      </c>
      <c r="E55" s="125"/>
      <c r="F55" s="125">
        <f t="shared" si="7"/>
        <v>0</v>
      </c>
      <c r="G55" s="139"/>
      <c r="H55" s="138">
        <v>0.0</v>
      </c>
      <c r="I55" s="125">
        <f t="shared" ref="I55:J55" si="26">+N($F55)*N(G55)</f>
        <v>0</v>
      </c>
      <c r="J55" s="125">
        <f t="shared" si="26"/>
        <v>0</v>
      </c>
      <c r="K55" s="125">
        <f t="shared" si="9"/>
        <v>0</v>
      </c>
      <c r="L55" s="124"/>
      <c r="M55" s="126"/>
      <c r="N55" s="127"/>
      <c r="O55" s="127"/>
      <c r="P55" s="127"/>
      <c r="Q55" s="127"/>
      <c r="R55" s="127"/>
      <c r="S55" s="127"/>
      <c r="T55" s="127"/>
      <c r="U55" s="127"/>
      <c r="V55" s="127"/>
      <c r="W55" s="127"/>
      <c r="X55" s="127"/>
      <c r="Y55" s="127"/>
      <c r="Z55" s="127"/>
    </row>
    <row r="56">
      <c r="A56" s="141"/>
      <c r="B56" s="123"/>
      <c r="C56" s="123"/>
      <c r="D56" s="132"/>
      <c r="E56" s="125"/>
      <c r="F56" s="125">
        <f t="shared" si="7"/>
        <v>0</v>
      </c>
      <c r="G56" s="139"/>
      <c r="H56" s="138">
        <v>0.0</v>
      </c>
      <c r="I56" s="125">
        <f t="shared" ref="I56:J56" si="27">+N($F56)*N(G56)</f>
        <v>0</v>
      </c>
      <c r="J56" s="125">
        <f t="shared" si="27"/>
        <v>0</v>
      </c>
      <c r="K56" s="125">
        <f t="shared" si="9"/>
        <v>0</v>
      </c>
      <c r="L56" s="124"/>
      <c r="M56" s="126"/>
      <c r="N56" s="127"/>
      <c r="O56" s="127"/>
      <c r="P56" s="127"/>
      <c r="Q56" s="127"/>
      <c r="R56" s="127"/>
      <c r="S56" s="127"/>
      <c r="T56" s="127"/>
      <c r="U56" s="127"/>
      <c r="V56" s="127"/>
      <c r="W56" s="127"/>
      <c r="X56" s="127"/>
      <c r="Y56" s="127"/>
      <c r="Z56" s="127"/>
    </row>
    <row r="57">
      <c r="A57" s="141">
        <f>A53+0.01</f>
        <v>13.21</v>
      </c>
      <c r="B57" s="137" t="s">
        <v>1050</v>
      </c>
      <c r="C57" s="123"/>
      <c r="D57" s="132" t="s">
        <v>1000</v>
      </c>
      <c r="E57" s="125">
        <f>90-35</f>
        <v>55</v>
      </c>
      <c r="F57" s="125">
        <f t="shared" si="7"/>
        <v>55</v>
      </c>
      <c r="G57" s="138"/>
      <c r="H57" s="138">
        <v>271.0</v>
      </c>
      <c r="I57" s="125">
        <f t="shared" ref="I57:J57" si="28">+N($F57)*N(G57)</f>
        <v>0</v>
      </c>
      <c r="J57" s="125">
        <f t="shared" si="28"/>
        <v>14905</v>
      </c>
      <c r="K57" s="125">
        <f t="shared" si="9"/>
        <v>14905</v>
      </c>
      <c r="L57" s="124"/>
      <c r="M57" s="126"/>
      <c r="N57" s="127"/>
      <c r="O57" s="127"/>
      <c r="P57" s="127"/>
      <c r="Q57" s="127"/>
      <c r="R57" s="127"/>
      <c r="S57" s="127"/>
      <c r="T57" s="127"/>
      <c r="U57" s="127"/>
      <c r="V57" s="127"/>
      <c r="W57" s="127"/>
      <c r="X57" s="127"/>
      <c r="Y57" s="127"/>
      <c r="Z57" s="127"/>
    </row>
    <row r="58">
      <c r="A58" s="128"/>
      <c r="B58" s="123"/>
      <c r="C58" s="123"/>
      <c r="D58" s="132"/>
      <c r="E58" s="125"/>
      <c r="F58" s="125">
        <f t="shared" si="7"/>
        <v>0</v>
      </c>
      <c r="G58" s="139"/>
      <c r="H58" s="138">
        <v>0.0</v>
      </c>
      <c r="I58" s="125">
        <f t="shared" ref="I58:J58" si="29">+N($F58)*N(G58)</f>
        <v>0</v>
      </c>
      <c r="J58" s="125">
        <f t="shared" si="29"/>
        <v>0</v>
      </c>
      <c r="K58" s="125">
        <f t="shared" si="9"/>
        <v>0</v>
      </c>
      <c r="L58" s="124"/>
      <c r="M58" s="126"/>
      <c r="N58" s="127"/>
      <c r="O58" s="127"/>
      <c r="P58" s="127"/>
      <c r="Q58" s="127"/>
      <c r="R58" s="127"/>
      <c r="S58" s="127"/>
      <c r="T58" s="127"/>
      <c r="U58" s="127"/>
      <c r="V58" s="127"/>
      <c r="W58" s="127"/>
      <c r="X58" s="127"/>
      <c r="Y58" s="127"/>
      <c r="Z58" s="127"/>
    </row>
    <row r="59">
      <c r="A59" s="141">
        <f>A57+0.01</f>
        <v>13.22</v>
      </c>
      <c r="B59" s="137" t="s">
        <v>1051</v>
      </c>
      <c r="C59" s="123"/>
      <c r="D59" s="132" t="s">
        <v>1000</v>
      </c>
      <c r="E59" s="125">
        <v>35.0</v>
      </c>
      <c r="F59" s="125">
        <f t="shared" si="7"/>
        <v>35</v>
      </c>
      <c r="G59" s="138"/>
      <c r="H59" s="138">
        <v>271.0</v>
      </c>
      <c r="I59" s="125">
        <f t="shared" ref="I59:J59" si="30">+N($F59)*N(G59)</f>
        <v>0</v>
      </c>
      <c r="J59" s="125">
        <f t="shared" si="30"/>
        <v>9485</v>
      </c>
      <c r="K59" s="125">
        <f t="shared" si="9"/>
        <v>9485</v>
      </c>
      <c r="L59" s="124"/>
      <c r="M59" s="126"/>
      <c r="N59" s="127"/>
      <c r="O59" s="127"/>
      <c r="P59" s="127"/>
      <c r="Q59" s="127"/>
      <c r="R59" s="127"/>
      <c r="S59" s="127"/>
      <c r="T59" s="127"/>
      <c r="U59" s="127"/>
      <c r="V59" s="127"/>
      <c r="W59" s="127"/>
      <c r="X59" s="127"/>
      <c r="Y59" s="127"/>
      <c r="Z59" s="127"/>
    </row>
    <row r="60">
      <c r="A60" s="128"/>
      <c r="B60" s="123"/>
      <c r="C60" s="123"/>
      <c r="D60" s="132"/>
      <c r="E60" s="125"/>
      <c r="F60" s="125">
        <f t="shared" si="7"/>
        <v>0</v>
      </c>
      <c r="G60" s="139"/>
      <c r="H60" s="138">
        <v>0.0</v>
      </c>
      <c r="I60" s="125">
        <f t="shared" ref="I60:J60" si="31">+N($F60)*N(G60)</f>
        <v>0</v>
      </c>
      <c r="J60" s="125">
        <f t="shared" si="31"/>
        <v>0</v>
      </c>
      <c r="K60" s="125">
        <f t="shared" si="9"/>
        <v>0</v>
      </c>
      <c r="L60" s="124"/>
      <c r="M60" s="126"/>
      <c r="N60" s="127"/>
      <c r="O60" s="127"/>
      <c r="P60" s="127"/>
      <c r="Q60" s="127"/>
      <c r="R60" s="127"/>
      <c r="S60" s="127"/>
      <c r="T60" s="127"/>
      <c r="U60" s="127"/>
      <c r="V60" s="127"/>
      <c r="W60" s="127"/>
      <c r="X60" s="127"/>
      <c r="Y60" s="127"/>
      <c r="Z60" s="127"/>
    </row>
    <row r="61">
      <c r="A61" s="136" t="s">
        <v>1052</v>
      </c>
      <c r="B61" s="142" t="s">
        <v>1053</v>
      </c>
      <c r="C61" s="123"/>
      <c r="D61" s="132"/>
      <c r="E61" s="125"/>
      <c r="F61" s="125">
        <f t="shared" si="7"/>
        <v>0</v>
      </c>
      <c r="G61" s="139"/>
      <c r="H61" s="138">
        <v>0.0</v>
      </c>
      <c r="I61" s="125">
        <f t="shared" ref="I61:J61" si="32">+N($F61)*N(G61)</f>
        <v>0</v>
      </c>
      <c r="J61" s="125">
        <f t="shared" si="32"/>
        <v>0</v>
      </c>
      <c r="K61" s="125">
        <f t="shared" si="9"/>
        <v>0</v>
      </c>
      <c r="L61" s="124"/>
      <c r="M61" s="126"/>
      <c r="N61" s="127"/>
      <c r="O61" s="127"/>
      <c r="P61" s="127"/>
      <c r="Q61" s="127"/>
      <c r="R61" s="127"/>
      <c r="S61" s="127"/>
      <c r="T61" s="127"/>
      <c r="U61" s="127"/>
      <c r="V61" s="127"/>
      <c r="W61" s="127"/>
      <c r="X61" s="127"/>
      <c r="Y61" s="127"/>
      <c r="Z61" s="127"/>
    </row>
    <row r="62">
      <c r="A62" s="128"/>
      <c r="B62" s="123"/>
      <c r="C62" s="123"/>
      <c r="D62" s="132"/>
      <c r="E62" s="125"/>
      <c r="F62" s="125">
        <f t="shared" si="7"/>
        <v>0</v>
      </c>
      <c r="G62" s="139"/>
      <c r="H62" s="138">
        <v>0.0</v>
      </c>
      <c r="I62" s="125">
        <f t="shared" ref="I62:J62" si="33">+N($F62)*N(G62)</f>
        <v>0</v>
      </c>
      <c r="J62" s="125">
        <f t="shared" si="33"/>
        <v>0</v>
      </c>
      <c r="K62" s="125">
        <f t="shared" si="9"/>
        <v>0</v>
      </c>
      <c r="L62" s="124"/>
      <c r="M62" s="126"/>
      <c r="N62" s="127"/>
      <c r="O62" s="127"/>
      <c r="P62" s="127"/>
      <c r="Q62" s="127"/>
      <c r="R62" s="127"/>
      <c r="S62" s="127"/>
      <c r="T62" s="127"/>
      <c r="U62" s="127"/>
      <c r="V62" s="127"/>
      <c r="W62" s="127"/>
      <c r="X62" s="127"/>
      <c r="Y62" s="127"/>
      <c r="Z62" s="127"/>
    </row>
    <row r="63" ht="63.75" customHeight="1">
      <c r="A63" s="141">
        <f>A59+0.01</f>
        <v>13.23</v>
      </c>
      <c r="B63" s="143" t="s">
        <v>1054</v>
      </c>
      <c r="C63" s="123"/>
      <c r="D63" s="132" t="s">
        <v>1039</v>
      </c>
      <c r="E63" s="125">
        <f>20+30</f>
        <v>50</v>
      </c>
      <c r="F63" s="125">
        <f t="shared" si="7"/>
        <v>50</v>
      </c>
      <c r="G63" s="138"/>
      <c r="H63" s="138">
        <v>46.0</v>
      </c>
      <c r="I63" s="125">
        <f t="shared" ref="I63:J63" si="34">+N($F63)*N(G63)</f>
        <v>0</v>
      </c>
      <c r="J63" s="125">
        <f t="shared" si="34"/>
        <v>2300</v>
      </c>
      <c r="K63" s="125">
        <f t="shared" si="9"/>
        <v>2300</v>
      </c>
      <c r="L63" s="124"/>
      <c r="M63" s="126"/>
      <c r="N63" s="127"/>
      <c r="O63" s="127"/>
      <c r="P63" s="127"/>
      <c r="Q63" s="127"/>
      <c r="R63" s="127"/>
      <c r="S63" s="127"/>
      <c r="T63" s="127"/>
      <c r="U63" s="127"/>
      <c r="V63" s="127"/>
      <c r="W63" s="127"/>
      <c r="X63" s="127"/>
      <c r="Y63" s="127"/>
      <c r="Z63" s="127"/>
    </row>
    <row r="64">
      <c r="A64" s="128"/>
      <c r="B64" s="128"/>
      <c r="C64" s="123"/>
      <c r="D64" s="132"/>
      <c r="E64" s="125"/>
      <c r="F64" s="125">
        <f t="shared" si="7"/>
        <v>0</v>
      </c>
      <c r="G64" s="139"/>
      <c r="H64" s="138">
        <v>0.0</v>
      </c>
      <c r="I64" s="125">
        <f t="shared" ref="I64:J64" si="35">+N($F64)*N(G64)</f>
        <v>0</v>
      </c>
      <c r="J64" s="125">
        <f t="shared" si="35"/>
        <v>0</v>
      </c>
      <c r="K64" s="125">
        <f t="shared" si="9"/>
        <v>0</v>
      </c>
      <c r="L64" s="124"/>
      <c r="M64" s="126"/>
      <c r="N64" s="127"/>
      <c r="O64" s="127"/>
      <c r="P64" s="127"/>
      <c r="Q64" s="127"/>
      <c r="R64" s="127"/>
      <c r="S64" s="127"/>
      <c r="T64" s="127"/>
      <c r="U64" s="127"/>
      <c r="V64" s="127"/>
      <c r="W64" s="127"/>
      <c r="X64" s="127"/>
      <c r="Y64" s="127"/>
      <c r="Z64" s="127"/>
    </row>
    <row r="65">
      <c r="A65" s="141">
        <f>A63+0.01</f>
        <v>13.24</v>
      </c>
      <c r="B65" s="137" t="s">
        <v>1055</v>
      </c>
      <c r="C65" s="123"/>
      <c r="D65" s="132" t="s">
        <v>1000</v>
      </c>
      <c r="E65" s="125">
        <v>1.0</v>
      </c>
      <c r="F65" s="125">
        <f t="shared" si="7"/>
        <v>1</v>
      </c>
      <c r="G65" s="139"/>
      <c r="H65" s="138">
        <v>271.0</v>
      </c>
      <c r="I65" s="139">
        <f t="shared" ref="I65:J65" si="36">+N($F65)*N(G65)</f>
        <v>0</v>
      </c>
      <c r="J65" s="139">
        <f t="shared" si="36"/>
        <v>271</v>
      </c>
      <c r="K65" s="139">
        <f t="shared" si="9"/>
        <v>271</v>
      </c>
      <c r="L65" s="124" t="s">
        <v>1056</v>
      </c>
      <c r="M65" s="144"/>
      <c r="N65" s="127"/>
      <c r="O65" s="127"/>
      <c r="P65" s="127"/>
      <c r="Q65" s="127"/>
      <c r="R65" s="127"/>
      <c r="S65" s="127"/>
      <c r="T65" s="127"/>
      <c r="U65" s="127"/>
      <c r="V65" s="127"/>
      <c r="W65" s="127"/>
      <c r="X65" s="127"/>
      <c r="Y65" s="127"/>
      <c r="Z65" s="127"/>
    </row>
    <row r="66">
      <c r="A66" s="141"/>
      <c r="B66" s="123"/>
      <c r="C66" s="123"/>
      <c r="D66" s="132"/>
      <c r="E66" s="125"/>
      <c r="F66" s="125">
        <f t="shared" si="7"/>
        <v>0</v>
      </c>
      <c r="G66" s="139"/>
      <c r="H66" s="138">
        <v>0.0</v>
      </c>
      <c r="I66" s="139">
        <f t="shared" ref="I66:J66" si="37">+N($F66)*N(G66)</f>
        <v>0</v>
      </c>
      <c r="J66" s="139">
        <f t="shared" si="37"/>
        <v>0</v>
      </c>
      <c r="K66" s="139">
        <f t="shared" si="9"/>
        <v>0</v>
      </c>
      <c r="L66" s="124"/>
      <c r="M66" s="126"/>
      <c r="N66" s="127"/>
      <c r="O66" s="127"/>
      <c r="P66" s="127"/>
      <c r="Q66" s="127"/>
      <c r="R66" s="127"/>
      <c r="S66" s="127"/>
      <c r="T66" s="127"/>
      <c r="U66" s="127"/>
      <c r="V66" s="127"/>
      <c r="W66" s="127"/>
      <c r="X66" s="127"/>
      <c r="Y66" s="127"/>
      <c r="Z66" s="127"/>
    </row>
    <row r="67" ht="79.5" customHeight="1">
      <c r="A67" s="141">
        <f>A65+0.01</f>
        <v>13.25</v>
      </c>
      <c r="B67" s="137" t="s">
        <v>1057</v>
      </c>
      <c r="C67" s="123"/>
      <c r="D67" s="132" t="s">
        <v>1000</v>
      </c>
      <c r="E67" s="125">
        <v>11.0</v>
      </c>
      <c r="F67" s="125">
        <f t="shared" si="7"/>
        <v>11</v>
      </c>
      <c r="G67" s="139"/>
      <c r="H67" s="138">
        <v>271.0</v>
      </c>
      <c r="I67" s="139">
        <f t="shared" ref="I67:J67" si="38">+N($F67)*N(G67)</f>
        <v>0</v>
      </c>
      <c r="J67" s="139">
        <f t="shared" si="38"/>
        <v>2981</v>
      </c>
      <c r="K67" s="139">
        <f t="shared" si="9"/>
        <v>2981</v>
      </c>
      <c r="L67" s="124"/>
      <c r="M67" s="144"/>
      <c r="N67" s="127"/>
      <c r="O67" s="127"/>
      <c r="P67" s="127"/>
      <c r="Q67" s="127"/>
      <c r="R67" s="127"/>
      <c r="S67" s="127"/>
      <c r="T67" s="127"/>
      <c r="U67" s="127"/>
      <c r="V67" s="127"/>
      <c r="W67" s="127"/>
      <c r="X67" s="127"/>
      <c r="Y67" s="127"/>
      <c r="Z67" s="127"/>
    </row>
    <row r="68">
      <c r="A68" s="128">
        <v>13.5</v>
      </c>
      <c r="B68" s="137" t="s">
        <v>1055</v>
      </c>
      <c r="C68" s="123"/>
      <c r="D68" s="132" t="s">
        <v>1000</v>
      </c>
      <c r="E68" s="125">
        <v>10.0</v>
      </c>
      <c r="F68" s="125">
        <f t="shared" si="7"/>
        <v>10</v>
      </c>
      <c r="G68" s="139"/>
      <c r="H68" s="138">
        <v>271.0</v>
      </c>
      <c r="I68" s="139">
        <f t="shared" ref="I68:J68" si="39">+N($F68)*N(G68)</f>
        <v>0</v>
      </c>
      <c r="J68" s="139">
        <f t="shared" si="39"/>
        <v>2710</v>
      </c>
      <c r="K68" s="139">
        <f t="shared" si="9"/>
        <v>2710</v>
      </c>
      <c r="L68" s="124"/>
      <c r="M68" s="144"/>
      <c r="N68" s="127"/>
      <c r="O68" s="127"/>
      <c r="P68" s="127"/>
      <c r="Q68" s="127"/>
      <c r="R68" s="127"/>
      <c r="S68" s="127"/>
      <c r="T68" s="127"/>
      <c r="U68" s="127"/>
      <c r="V68" s="127"/>
      <c r="W68" s="127"/>
      <c r="X68" s="127"/>
      <c r="Y68" s="127"/>
      <c r="Z68" s="127"/>
    </row>
    <row r="69">
      <c r="A69" s="134"/>
      <c r="B69" s="134" t="s">
        <v>1058</v>
      </c>
      <c r="C69" s="134"/>
      <c r="D69" s="132"/>
      <c r="E69" s="132"/>
      <c r="F69" s="132"/>
      <c r="G69" s="132"/>
      <c r="H69" s="132"/>
      <c r="I69" s="132">
        <f t="shared" ref="I69:K69" si="40">SUM(I28:I68)</f>
        <v>0</v>
      </c>
      <c r="J69" s="132">
        <f t="shared" si="40"/>
        <v>125849</v>
      </c>
      <c r="K69" s="132">
        <f t="shared" si="40"/>
        <v>125849</v>
      </c>
      <c r="L69" s="124"/>
      <c r="M69" s="126"/>
      <c r="N69" s="127"/>
      <c r="O69" s="127"/>
      <c r="P69" s="127"/>
      <c r="Q69" s="127"/>
      <c r="R69" s="127"/>
      <c r="S69" s="127"/>
      <c r="T69" s="127"/>
      <c r="U69" s="127"/>
      <c r="V69" s="127"/>
      <c r="W69" s="127"/>
      <c r="X69" s="127"/>
      <c r="Y69" s="127"/>
      <c r="Z69" s="127"/>
    </row>
    <row r="70">
      <c r="A70" s="145"/>
      <c r="B70" s="145"/>
      <c r="C70" s="145"/>
      <c r="D70" s="146"/>
      <c r="E70" s="147"/>
      <c r="F70" s="147"/>
      <c r="G70" s="146"/>
      <c r="H70" s="146"/>
      <c r="I70" s="147"/>
      <c r="J70" s="147"/>
      <c r="K70" s="147"/>
      <c r="L70" s="146"/>
      <c r="M70" s="127"/>
      <c r="N70" s="127"/>
      <c r="O70" s="127"/>
      <c r="P70" s="127"/>
      <c r="Q70" s="127"/>
      <c r="R70" s="127"/>
      <c r="S70" s="127"/>
      <c r="T70" s="127"/>
      <c r="U70" s="127"/>
      <c r="V70" s="127"/>
      <c r="W70" s="127"/>
      <c r="X70" s="127"/>
      <c r="Y70" s="127"/>
      <c r="Z70" s="127"/>
    </row>
    <row r="71">
      <c r="A71" s="127"/>
      <c r="B71" s="127"/>
      <c r="C71" s="127"/>
      <c r="D71" s="148"/>
      <c r="E71" s="149"/>
      <c r="F71" s="149"/>
      <c r="G71" s="148"/>
      <c r="H71" s="148"/>
      <c r="I71" s="149"/>
      <c r="J71" s="149"/>
      <c r="K71" s="149"/>
      <c r="L71" s="148"/>
      <c r="M71" s="127"/>
      <c r="N71" s="127"/>
      <c r="O71" s="127"/>
      <c r="P71" s="127"/>
      <c r="Q71" s="127"/>
      <c r="R71" s="127"/>
      <c r="S71" s="127"/>
      <c r="T71" s="127"/>
      <c r="U71" s="127"/>
      <c r="V71" s="127"/>
      <c r="W71" s="127"/>
      <c r="X71" s="127"/>
      <c r="Y71" s="127"/>
      <c r="Z71" s="127"/>
    </row>
    <row r="72">
      <c r="A72" s="127"/>
      <c r="B72" s="127"/>
      <c r="C72" s="127"/>
      <c r="D72" s="148"/>
      <c r="E72" s="149"/>
      <c r="F72" s="149"/>
      <c r="G72" s="148"/>
      <c r="H72" s="148"/>
      <c r="I72" s="149"/>
      <c r="J72" s="149"/>
      <c r="K72" s="149"/>
      <c r="L72" s="148"/>
      <c r="M72" s="127"/>
      <c r="N72" s="127"/>
      <c r="O72" s="127"/>
      <c r="P72" s="127"/>
      <c r="Q72" s="127"/>
      <c r="R72" s="127"/>
      <c r="S72" s="127"/>
      <c r="T72" s="127"/>
      <c r="U72" s="127"/>
      <c r="V72" s="127"/>
      <c r="W72" s="127"/>
      <c r="X72" s="127"/>
      <c r="Y72" s="127"/>
      <c r="Z72" s="127"/>
    </row>
    <row r="73">
      <c r="A73" s="127"/>
      <c r="B73" s="127"/>
      <c r="C73" s="127"/>
      <c r="D73" s="148"/>
      <c r="E73" s="149"/>
      <c r="F73" s="149"/>
      <c r="G73" s="148"/>
      <c r="H73" s="148"/>
      <c r="I73" s="149"/>
      <c r="J73" s="149"/>
      <c r="K73" s="149"/>
      <c r="L73" s="148"/>
      <c r="M73" s="127"/>
      <c r="N73" s="127"/>
      <c r="O73" s="127"/>
      <c r="P73" s="127"/>
      <c r="Q73" s="127"/>
      <c r="R73" s="127"/>
      <c r="S73" s="127"/>
      <c r="T73" s="127"/>
      <c r="U73" s="127"/>
      <c r="V73" s="127"/>
      <c r="W73" s="127"/>
      <c r="X73" s="127"/>
      <c r="Y73" s="127"/>
      <c r="Z73" s="127"/>
    </row>
    <row r="74">
      <c r="A74" s="127"/>
      <c r="B74" s="127"/>
      <c r="C74" s="127"/>
      <c r="D74" s="148"/>
      <c r="E74" s="149"/>
      <c r="F74" s="149"/>
      <c r="G74" s="148"/>
      <c r="H74" s="148"/>
      <c r="I74" s="149"/>
      <c r="J74" s="149"/>
      <c r="K74" s="149"/>
      <c r="L74" s="148"/>
      <c r="M74" s="127"/>
      <c r="N74" s="127"/>
      <c r="O74" s="127"/>
      <c r="P74" s="127"/>
      <c r="Q74" s="127"/>
      <c r="R74" s="127"/>
      <c r="S74" s="127"/>
      <c r="T74" s="127"/>
      <c r="U74" s="127"/>
      <c r="V74" s="127"/>
      <c r="W74" s="127"/>
      <c r="X74" s="127"/>
      <c r="Y74" s="127"/>
      <c r="Z74" s="127"/>
    </row>
    <row r="75">
      <c r="A75" s="127"/>
      <c r="B75" s="127"/>
      <c r="C75" s="127"/>
      <c r="D75" s="148"/>
      <c r="E75" s="149"/>
      <c r="F75" s="149"/>
      <c r="G75" s="148"/>
      <c r="H75" s="148"/>
      <c r="I75" s="149"/>
      <c r="J75" s="149"/>
      <c r="K75" s="149"/>
      <c r="L75" s="148"/>
      <c r="M75" s="127"/>
      <c r="N75" s="127"/>
      <c r="O75" s="127"/>
      <c r="P75" s="127"/>
      <c r="Q75" s="127"/>
      <c r="R75" s="127"/>
      <c r="S75" s="127"/>
      <c r="T75" s="127"/>
      <c r="U75" s="127"/>
      <c r="V75" s="127"/>
      <c r="W75" s="127"/>
      <c r="X75" s="127"/>
      <c r="Y75" s="127"/>
      <c r="Z75" s="127"/>
    </row>
    <row r="76">
      <c r="A76" s="127"/>
      <c r="B76" s="127"/>
      <c r="C76" s="127"/>
      <c r="D76" s="148"/>
      <c r="E76" s="149"/>
      <c r="F76" s="149"/>
      <c r="G76" s="148"/>
      <c r="H76" s="148"/>
      <c r="I76" s="149"/>
      <c r="J76" s="149"/>
      <c r="K76" s="149"/>
      <c r="L76" s="148"/>
      <c r="M76" s="127"/>
      <c r="N76" s="127"/>
      <c r="O76" s="127"/>
      <c r="P76" s="127"/>
      <c r="Q76" s="127"/>
      <c r="R76" s="127"/>
      <c r="S76" s="127"/>
      <c r="T76" s="127"/>
      <c r="U76" s="127"/>
      <c r="V76" s="127"/>
      <c r="W76" s="127"/>
      <c r="X76" s="127"/>
      <c r="Y76" s="127"/>
      <c r="Z76" s="127"/>
    </row>
    <row r="77">
      <c r="A77" s="127"/>
      <c r="B77" s="127"/>
      <c r="C77" s="127"/>
      <c r="D77" s="148"/>
      <c r="E77" s="149"/>
      <c r="F77" s="149"/>
      <c r="G77" s="148"/>
      <c r="H77" s="148"/>
      <c r="I77" s="149"/>
      <c r="J77" s="149"/>
      <c r="K77" s="149"/>
      <c r="L77" s="148"/>
      <c r="M77" s="127"/>
      <c r="N77" s="127"/>
      <c r="O77" s="127"/>
      <c r="P77" s="127"/>
      <c r="Q77" s="127"/>
      <c r="R77" s="127"/>
      <c r="S77" s="127"/>
      <c r="T77" s="127"/>
      <c r="U77" s="127"/>
      <c r="V77" s="127"/>
      <c r="W77" s="127"/>
      <c r="X77" s="127"/>
      <c r="Y77" s="127"/>
      <c r="Z77" s="127"/>
    </row>
    <row r="78">
      <c r="A78" s="127"/>
      <c r="B78" s="127"/>
      <c r="C78" s="127"/>
      <c r="D78" s="148"/>
      <c r="E78" s="149"/>
      <c r="F78" s="149"/>
      <c r="G78" s="148"/>
      <c r="H78" s="148"/>
      <c r="I78" s="149"/>
      <c r="J78" s="149"/>
      <c r="K78" s="149"/>
      <c r="L78" s="148"/>
      <c r="M78" s="127"/>
      <c r="N78" s="127"/>
      <c r="O78" s="127"/>
      <c r="P78" s="127"/>
      <c r="Q78" s="127"/>
      <c r="R78" s="127"/>
      <c r="S78" s="127"/>
      <c r="T78" s="127"/>
      <c r="U78" s="127"/>
      <c r="V78" s="127"/>
      <c r="W78" s="127"/>
      <c r="X78" s="127"/>
      <c r="Y78" s="127"/>
      <c r="Z78" s="127"/>
    </row>
    <row r="79">
      <c r="A79" s="127"/>
      <c r="B79" s="127"/>
      <c r="C79" s="127"/>
      <c r="D79" s="148"/>
      <c r="E79" s="149"/>
      <c r="F79" s="149"/>
      <c r="G79" s="148"/>
      <c r="H79" s="148"/>
      <c r="I79" s="149"/>
      <c r="J79" s="149"/>
      <c r="K79" s="149"/>
      <c r="L79" s="148"/>
      <c r="M79" s="127"/>
      <c r="N79" s="127"/>
      <c r="O79" s="127"/>
      <c r="P79" s="127"/>
      <c r="Q79" s="127"/>
      <c r="R79" s="127"/>
      <c r="S79" s="127"/>
      <c r="T79" s="127"/>
      <c r="U79" s="127"/>
      <c r="V79" s="127"/>
      <c r="W79" s="127"/>
      <c r="X79" s="127"/>
      <c r="Y79" s="127"/>
      <c r="Z79" s="127"/>
    </row>
    <row r="80">
      <c r="A80" s="127"/>
      <c r="B80" s="127"/>
      <c r="C80" s="127"/>
      <c r="D80" s="148"/>
      <c r="E80" s="149"/>
      <c r="F80" s="149"/>
      <c r="G80" s="148"/>
      <c r="H80" s="148"/>
      <c r="I80" s="149"/>
      <c r="J80" s="149"/>
      <c r="K80" s="149"/>
      <c r="L80" s="148"/>
      <c r="M80" s="127"/>
      <c r="N80" s="127"/>
      <c r="O80" s="127"/>
      <c r="P80" s="127"/>
      <c r="Q80" s="127"/>
      <c r="R80" s="127"/>
      <c r="S80" s="127"/>
      <c r="T80" s="127"/>
      <c r="U80" s="127"/>
      <c r="V80" s="127"/>
      <c r="W80" s="127"/>
      <c r="X80" s="127"/>
      <c r="Y80" s="127"/>
      <c r="Z80" s="127"/>
    </row>
    <row r="81">
      <c r="A81" s="127"/>
      <c r="B81" s="127"/>
      <c r="C81" s="127"/>
      <c r="D81" s="148"/>
      <c r="E81" s="149"/>
      <c r="F81" s="149"/>
      <c r="G81" s="148"/>
      <c r="H81" s="148"/>
      <c r="I81" s="149"/>
      <c r="J81" s="149"/>
      <c r="K81" s="149"/>
      <c r="L81" s="148"/>
      <c r="M81" s="127"/>
      <c r="N81" s="127"/>
      <c r="O81" s="127"/>
      <c r="P81" s="127"/>
      <c r="Q81" s="127"/>
      <c r="R81" s="127"/>
      <c r="S81" s="127"/>
      <c r="T81" s="127"/>
      <c r="U81" s="127"/>
      <c r="V81" s="127"/>
      <c r="W81" s="127"/>
      <c r="X81" s="127"/>
      <c r="Y81" s="127"/>
      <c r="Z81" s="127"/>
    </row>
    <row r="82">
      <c r="A82" s="127"/>
      <c r="B82" s="127"/>
      <c r="C82" s="127"/>
      <c r="D82" s="148"/>
      <c r="E82" s="149"/>
      <c r="F82" s="149"/>
      <c r="G82" s="148"/>
      <c r="H82" s="148"/>
      <c r="I82" s="149"/>
      <c r="J82" s="149"/>
      <c r="K82" s="149"/>
      <c r="L82" s="148"/>
      <c r="M82" s="127"/>
      <c r="N82" s="127"/>
      <c r="O82" s="127"/>
      <c r="P82" s="127"/>
      <c r="Q82" s="127"/>
      <c r="R82" s="127"/>
      <c r="S82" s="127"/>
      <c r="T82" s="127"/>
      <c r="U82" s="127"/>
      <c r="V82" s="127"/>
      <c r="W82" s="127"/>
      <c r="X82" s="127"/>
      <c r="Y82" s="127"/>
      <c r="Z82" s="127"/>
    </row>
    <row r="83">
      <c r="A83" s="127"/>
      <c r="B83" s="127"/>
      <c r="C83" s="127"/>
      <c r="D83" s="148"/>
      <c r="E83" s="149"/>
      <c r="F83" s="149"/>
      <c r="G83" s="148"/>
      <c r="H83" s="148"/>
      <c r="I83" s="149"/>
      <c r="J83" s="149"/>
      <c r="K83" s="149"/>
      <c r="L83" s="148"/>
      <c r="M83" s="127"/>
      <c r="N83" s="127"/>
      <c r="O83" s="127"/>
      <c r="P83" s="127"/>
      <c r="Q83" s="127"/>
      <c r="R83" s="127"/>
      <c r="S83" s="127"/>
      <c r="T83" s="127"/>
      <c r="U83" s="127"/>
      <c r="V83" s="127"/>
      <c r="W83" s="127"/>
      <c r="X83" s="127"/>
      <c r="Y83" s="127"/>
      <c r="Z83" s="127"/>
    </row>
    <row r="84">
      <c r="A84" s="127"/>
      <c r="B84" s="127"/>
      <c r="C84" s="127"/>
      <c r="D84" s="148"/>
      <c r="E84" s="149"/>
      <c r="F84" s="149"/>
      <c r="G84" s="148"/>
      <c r="H84" s="148"/>
      <c r="I84" s="149"/>
      <c r="J84" s="149"/>
      <c r="K84" s="149"/>
      <c r="L84" s="148"/>
      <c r="M84" s="127"/>
      <c r="N84" s="127"/>
      <c r="O84" s="127"/>
      <c r="P84" s="127"/>
      <c r="Q84" s="127"/>
      <c r="R84" s="127"/>
      <c r="S84" s="127"/>
      <c r="T84" s="127"/>
      <c r="U84" s="127"/>
      <c r="V84" s="127"/>
      <c r="W84" s="127"/>
      <c r="X84" s="127"/>
      <c r="Y84" s="127"/>
      <c r="Z84" s="127"/>
    </row>
    <row r="85">
      <c r="A85" s="127"/>
      <c r="B85" s="127"/>
      <c r="C85" s="127"/>
      <c r="D85" s="148"/>
      <c r="E85" s="149"/>
      <c r="F85" s="149"/>
      <c r="G85" s="148"/>
      <c r="H85" s="148"/>
      <c r="I85" s="149"/>
      <c r="J85" s="149"/>
      <c r="K85" s="149"/>
      <c r="L85" s="148"/>
      <c r="M85" s="127"/>
      <c r="N85" s="127"/>
      <c r="O85" s="127"/>
      <c r="P85" s="127"/>
      <c r="Q85" s="127"/>
      <c r="R85" s="127"/>
      <c r="S85" s="127"/>
      <c r="T85" s="127"/>
      <c r="U85" s="127"/>
      <c r="V85" s="127"/>
      <c r="W85" s="127"/>
      <c r="X85" s="127"/>
      <c r="Y85" s="127"/>
      <c r="Z85" s="127"/>
    </row>
    <row r="86">
      <c r="A86" s="127"/>
      <c r="B86" s="127"/>
      <c r="C86" s="127"/>
      <c r="D86" s="148"/>
      <c r="E86" s="149"/>
      <c r="F86" s="149"/>
      <c r="G86" s="148"/>
      <c r="H86" s="148"/>
      <c r="I86" s="149"/>
      <c r="J86" s="149"/>
      <c r="K86" s="149"/>
      <c r="L86" s="148"/>
      <c r="M86" s="127"/>
      <c r="N86" s="127"/>
      <c r="O86" s="127"/>
      <c r="P86" s="127"/>
      <c r="Q86" s="127"/>
      <c r="R86" s="127"/>
      <c r="S86" s="127"/>
      <c r="T86" s="127"/>
      <c r="U86" s="127"/>
      <c r="V86" s="127"/>
      <c r="W86" s="127"/>
      <c r="X86" s="127"/>
      <c r="Y86" s="127"/>
      <c r="Z86" s="127"/>
    </row>
    <row r="87">
      <c r="A87" s="127"/>
      <c r="B87" s="127"/>
      <c r="C87" s="127"/>
      <c r="D87" s="148"/>
      <c r="E87" s="149"/>
      <c r="F87" s="149"/>
      <c r="G87" s="148"/>
      <c r="H87" s="148"/>
      <c r="I87" s="149"/>
      <c r="J87" s="149"/>
      <c r="K87" s="149"/>
      <c r="L87" s="148"/>
      <c r="M87" s="127"/>
      <c r="N87" s="127"/>
      <c r="O87" s="127"/>
      <c r="P87" s="127"/>
      <c r="Q87" s="127"/>
      <c r="R87" s="127"/>
      <c r="S87" s="127"/>
      <c r="T87" s="127"/>
      <c r="U87" s="127"/>
      <c r="V87" s="127"/>
      <c r="W87" s="127"/>
      <c r="X87" s="127"/>
      <c r="Y87" s="127"/>
      <c r="Z87" s="127"/>
    </row>
    <row r="88">
      <c r="A88" s="127"/>
      <c r="B88" s="127"/>
      <c r="C88" s="127"/>
      <c r="D88" s="148"/>
      <c r="E88" s="149"/>
      <c r="F88" s="149"/>
      <c r="G88" s="148"/>
      <c r="H88" s="148"/>
      <c r="I88" s="149"/>
      <c r="J88" s="149"/>
      <c r="K88" s="149"/>
      <c r="L88" s="148"/>
      <c r="M88" s="127"/>
      <c r="N88" s="127"/>
      <c r="O88" s="127"/>
      <c r="P88" s="127"/>
      <c r="Q88" s="127"/>
      <c r="R88" s="127"/>
      <c r="S88" s="127"/>
      <c r="T88" s="127"/>
      <c r="U88" s="127"/>
      <c r="V88" s="127"/>
      <c r="W88" s="127"/>
      <c r="X88" s="127"/>
      <c r="Y88" s="127"/>
      <c r="Z88" s="127"/>
    </row>
    <row r="89">
      <c r="A89" s="127"/>
      <c r="B89" s="127"/>
      <c r="C89" s="127"/>
      <c r="D89" s="148"/>
      <c r="E89" s="149"/>
      <c r="F89" s="149"/>
      <c r="G89" s="148"/>
      <c r="H89" s="148"/>
      <c r="I89" s="149"/>
      <c r="J89" s="149"/>
      <c r="K89" s="149"/>
      <c r="L89" s="148"/>
      <c r="M89" s="127"/>
      <c r="N89" s="127"/>
      <c r="O89" s="127"/>
      <c r="P89" s="127"/>
      <c r="Q89" s="127"/>
      <c r="R89" s="127"/>
      <c r="S89" s="127"/>
      <c r="T89" s="127"/>
      <c r="U89" s="127"/>
      <c r="V89" s="127"/>
      <c r="W89" s="127"/>
      <c r="X89" s="127"/>
      <c r="Y89" s="127"/>
      <c r="Z89" s="127"/>
    </row>
    <row r="90">
      <c r="A90" s="127"/>
      <c r="B90" s="127"/>
      <c r="C90" s="127"/>
      <c r="D90" s="148"/>
      <c r="E90" s="149"/>
      <c r="F90" s="149"/>
      <c r="G90" s="148"/>
      <c r="H90" s="148"/>
      <c r="I90" s="149"/>
      <c r="J90" s="149"/>
      <c r="K90" s="149"/>
      <c r="L90" s="148"/>
      <c r="M90" s="127"/>
      <c r="N90" s="127"/>
      <c r="O90" s="127"/>
      <c r="P90" s="127"/>
      <c r="Q90" s="127"/>
      <c r="R90" s="127"/>
      <c r="S90" s="127"/>
      <c r="T90" s="127"/>
      <c r="U90" s="127"/>
      <c r="V90" s="127"/>
      <c r="W90" s="127"/>
      <c r="X90" s="127"/>
      <c r="Y90" s="127"/>
      <c r="Z90" s="127"/>
    </row>
    <row r="91">
      <c r="A91" s="127"/>
      <c r="B91" s="127"/>
      <c r="C91" s="127"/>
      <c r="D91" s="148"/>
      <c r="E91" s="149"/>
      <c r="F91" s="149"/>
      <c r="G91" s="148"/>
      <c r="H91" s="148"/>
      <c r="I91" s="149"/>
      <c r="J91" s="149"/>
      <c r="K91" s="149"/>
      <c r="L91" s="148"/>
      <c r="M91" s="127"/>
      <c r="N91" s="127"/>
      <c r="O91" s="127"/>
      <c r="P91" s="127"/>
      <c r="Q91" s="127"/>
      <c r="R91" s="127"/>
      <c r="S91" s="127"/>
      <c r="T91" s="127"/>
      <c r="U91" s="127"/>
      <c r="V91" s="127"/>
      <c r="W91" s="127"/>
      <c r="X91" s="127"/>
      <c r="Y91" s="127"/>
      <c r="Z91" s="127"/>
    </row>
    <row r="92">
      <c r="A92" s="127"/>
      <c r="B92" s="127"/>
      <c r="C92" s="127"/>
      <c r="D92" s="148"/>
      <c r="E92" s="149"/>
      <c r="F92" s="149"/>
      <c r="G92" s="148"/>
      <c r="H92" s="148"/>
      <c r="I92" s="149"/>
      <c r="J92" s="149"/>
      <c r="K92" s="149"/>
      <c r="L92" s="148"/>
      <c r="M92" s="127"/>
      <c r="N92" s="127"/>
      <c r="O92" s="127"/>
      <c r="P92" s="127"/>
      <c r="Q92" s="127"/>
      <c r="R92" s="127"/>
      <c r="S92" s="127"/>
      <c r="T92" s="127"/>
      <c r="U92" s="127"/>
      <c r="V92" s="127"/>
      <c r="W92" s="127"/>
      <c r="X92" s="127"/>
      <c r="Y92" s="127"/>
      <c r="Z92" s="127"/>
    </row>
    <row r="93">
      <c r="A93" s="127"/>
      <c r="B93" s="127"/>
      <c r="C93" s="127"/>
      <c r="D93" s="148"/>
      <c r="E93" s="149"/>
      <c r="F93" s="149"/>
      <c r="G93" s="148"/>
      <c r="H93" s="148"/>
      <c r="I93" s="149"/>
      <c r="J93" s="149"/>
      <c r="K93" s="149"/>
      <c r="L93" s="148"/>
      <c r="M93" s="127"/>
      <c r="N93" s="127"/>
      <c r="O93" s="127"/>
      <c r="P93" s="127"/>
      <c r="Q93" s="127"/>
      <c r="R93" s="127"/>
      <c r="S93" s="127"/>
      <c r="T93" s="127"/>
      <c r="U93" s="127"/>
      <c r="V93" s="127"/>
      <c r="W93" s="127"/>
      <c r="X93" s="127"/>
      <c r="Y93" s="127"/>
      <c r="Z93" s="127"/>
    </row>
    <row r="94">
      <c r="A94" s="127"/>
      <c r="B94" s="127"/>
      <c r="C94" s="127"/>
      <c r="D94" s="148"/>
      <c r="E94" s="149"/>
      <c r="F94" s="149"/>
      <c r="G94" s="148"/>
      <c r="H94" s="148"/>
      <c r="I94" s="149"/>
      <c r="J94" s="149"/>
      <c r="K94" s="149"/>
      <c r="L94" s="148"/>
      <c r="M94" s="127"/>
      <c r="N94" s="127"/>
      <c r="O94" s="127"/>
      <c r="P94" s="127"/>
      <c r="Q94" s="127"/>
      <c r="R94" s="127"/>
      <c r="S94" s="127"/>
      <c r="T94" s="127"/>
      <c r="U94" s="127"/>
      <c r="V94" s="127"/>
      <c r="W94" s="127"/>
      <c r="X94" s="127"/>
      <c r="Y94" s="127"/>
      <c r="Z94" s="127"/>
    </row>
    <row r="95">
      <c r="A95" s="127"/>
      <c r="B95" s="127"/>
      <c r="C95" s="127"/>
      <c r="D95" s="148"/>
      <c r="E95" s="149"/>
      <c r="F95" s="149"/>
      <c r="G95" s="148"/>
      <c r="H95" s="148"/>
      <c r="I95" s="149"/>
      <c r="J95" s="149"/>
      <c r="K95" s="149"/>
      <c r="L95" s="148"/>
      <c r="M95" s="127"/>
      <c r="N95" s="127"/>
      <c r="O95" s="127"/>
      <c r="P95" s="127"/>
      <c r="Q95" s="127"/>
      <c r="R95" s="127"/>
      <c r="S95" s="127"/>
      <c r="T95" s="127"/>
      <c r="U95" s="127"/>
      <c r="V95" s="127"/>
      <c r="W95" s="127"/>
      <c r="X95" s="127"/>
      <c r="Y95" s="127"/>
      <c r="Z95" s="127"/>
    </row>
    <row r="96">
      <c r="A96" s="127"/>
      <c r="B96" s="127"/>
      <c r="C96" s="127"/>
      <c r="D96" s="148"/>
      <c r="E96" s="149"/>
      <c r="F96" s="149"/>
      <c r="G96" s="148"/>
      <c r="H96" s="148"/>
      <c r="I96" s="149"/>
      <c r="J96" s="149"/>
      <c r="K96" s="149"/>
      <c r="L96" s="148"/>
      <c r="M96" s="127"/>
      <c r="N96" s="127"/>
      <c r="O96" s="127"/>
      <c r="P96" s="127"/>
      <c r="Q96" s="127"/>
      <c r="R96" s="127"/>
      <c r="S96" s="127"/>
      <c r="T96" s="127"/>
      <c r="U96" s="127"/>
      <c r="V96" s="127"/>
      <c r="W96" s="127"/>
      <c r="X96" s="127"/>
      <c r="Y96" s="127"/>
      <c r="Z96" s="127"/>
    </row>
    <row r="97">
      <c r="A97" s="127"/>
      <c r="B97" s="127"/>
      <c r="C97" s="127"/>
      <c r="D97" s="148"/>
      <c r="E97" s="149"/>
      <c r="F97" s="149"/>
      <c r="G97" s="148"/>
      <c r="H97" s="148"/>
      <c r="I97" s="149"/>
      <c r="J97" s="149"/>
      <c r="K97" s="149"/>
      <c r="L97" s="148"/>
      <c r="M97" s="127"/>
      <c r="N97" s="127"/>
      <c r="O97" s="127"/>
      <c r="P97" s="127"/>
      <c r="Q97" s="127"/>
      <c r="R97" s="127"/>
      <c r="S97" s="127"/>
      <c r="T97" s="127"/>
      <c r="U97" s="127"/>
      <c r="V97" s="127"/>
      <c r="W97" s="127"/>
      <c r="X97" s="127"/>
      <c r="Y97" s="127"/>
      <c r="Z97" s="127"/>
    </row>
    <row r="98">
      <c r="A98" s="127"/>
      <c r="B98" s="127"/>
      <c r="C98" s="127"/>
      <c r="D98" s="148"/>
      <c r="E98" s="149"/>
      <c r="F98" s="149"/>
      <c r="G98" s="148"/>
      <c r="H98" s="148"/>
      <c r="I98" s="149"/>
      <c r="J98" s="149"/>
      <c r="K98" s="149"/>
      <c r="L98" s="148"/>
      <c r="M98" s="127"/>
      <c r="N98" s="127"/>
      <c r="O98" s="127"/>
      <c r="P98" s="127"/>
      <c r="Q98" s="127"/>
      <c r="R98" s="127"/>
      <c r="S98" s="127"/>
      <c r="T98" s="127"/>
      <c r="U98" s="127"/>
      <c r="V98" s="127"/>
      <c r="W98" s="127"/>
      <c r="X98" s="127"/>
      <c r="Y98" s="127"/>
      <c r="Z98" s="127"/>
    </row>
    <row r="99">
      <c r="A99" s="127"/>
      <c r="B99" s="127"/>
      <c r="C99" s="127"/>
      <c r="D99" s="148"/>
      <c r="E99" s="149"/>
      <c r="F99" s="149"/>
      <c r="G99" s="148"/>
      <c r="H99" s="148"/>
      <c r="I99" s="149"/>
      <c r="J99" s="149"/>
      <c r="K99" s="149"/>
      <c r="L99" s="148"/>
      <c r="M99" s="127"/>
      <c r="N99" s="127"/>
      <c r="O99" s="127"/>
      <c r="P99" s="127"/>
      <c r="Q99" s="127"/>
      <c r="R99" s="127"/>
      <c r="S99" s="127"/>
      <c r="T99" s="127"/>
      <c r="U99" s="127"/>
      <c r="V99" s="127"/>
      <c r="W99" s="127"/>
      <c r="X99" s="127"/>
      <c r="Y99" s="127"/>
      <c r="Z99" s="127"/>
    </row>
    <row r="100">
      <c r="A100" s="127"/>
      <c r="B100" s="127"/>
      <c r="C100" s="127"/>
      <c r="D100" s="148"/>
      <c r="E100" s="149"/>
      <c r="F100" s="149"/>
      <c r="G100" s="148"/>
      <c r="H100" s="148"/>
      <c r="I100" s="149"/>
      <c r="J100" s="149"/>
      <c r="K100" s="149"/>
      <c r="L100" s="148"/>
      <c r="M100" s="127"/>
      <c r="N100" s="127"/>
      <c r="O100" s="127"/>
      <c r="P100" s="127"/>
      <c r="Q100" s="127"/>
      <c r="R100" s="127"/>
      <c r="S100" s="127"/>
      <c r="T100" s="127"/>
      <c r="U100" s="127"/>
      <c r="V100" s="127"/>
      <c r="W100" s="127"/>
      <c r="X100" s="127"/>
      <c r="Y100" s="127"/>
      <c r="Z100" s="127"/>
    </row>
    <row r="101">
      <c r="A101" s="127"/>
      <c r="B101" s="127"/>
      <c r="C101" s="127"/>
      <c r="D101" s="148"/>
      <c r="E101" s="149"/>
      <c r="F101" s="149"/>
      <c r="G101" s="148"/>
      <c r="H101" s="148"/>
      <c r="I101" s="149"/>
      <c r="J101" s="149"/>
      <c r="K101" s="149"/>
      <c r="L101" s="148"/>
      <c r="M101" s="127"/>
      <c r="N101" s="127"/>
      <c r="O101" s="127"/>
      <c r="P101" s="127"/>
      <c r="Q101" s="127"/>
      <c r="R101" s="127"/>
      <c r="S101" s="127"/>
      <c r="T101" s="127"/>
      <c r="U101" s="127"/>
      <c r="V101" s="127"/>
      <c r="W101" s="127"/>
      <c r="X101" s="127"/>
      <c r="Y101" s="127"/>
      <c r="Z101" s="127"/>
    </row>
    <row r="102">
      <c r="A102" s="127"/>
      <c r="B102" s="127"/>
      <c r="C102" s="127"/>
      <c r="D102" s="148"/>
      <c r="E102" s="149"/>
      <c r="F102" s="149"/>
      <c r="G102" s="148"/>
      <c r="H102" s="148"/>
      <c r="I102" s="149"/>
      <c r="J102" s="149"/>
      <c r="K102" s="149"/>
      <c r="L102" s="148"/>
      <c r="M102" s="127"/>
      <c r="N102" s="127"/>
      <c r="O102" s="127"/>
      <c r="P102" s="127"/>
      <c r="Q102" s="127"/>
      <c r="R102" s="127"/>
      <c r="S102" s="127"/>
      <c r="T102" s="127"/>
      <c r="U102" s="127"/>
      <c r="V102" s="127"/>
      <c r="W102" s="127"/>
      <c r="X102" s="127"/>
      <c r="Y102" s="127"/>
      <c r="Z102" s="127"/>
    </row>
    <row r="103">
      <c r="A103" s="127"/>
      <c r="B103" s="127"/>
      <c r="C103" s="127"/>
      <c r="D103" s="148"/>
      <c r="E103" s="149"/>
      <c r="F103" s="149"/>
      <c r="G103" s="148"/>
      <c r="H103" s="148"/>
      <c r="I103" s="149"/>
      <c r="J103" s="149"/>
      <c r="K103" s="149"/>
      <c r="L103" s="148"/>
      <c r="M103" s="127"/>
      <c r="N103" s="127"/>
      <c r="O103" s="127"/>
      <c r="P103" s="127"/>
      <c r="Q103" s="127"/>
      <c r="R103" s="127"/>
      <c r="S103" s="127"/>
      <c r="T103" s="127"/>
      <c r="U103" s="127"/>
      <c r="V103" s="127"/>
      <c r="W103" s="127"/>
      <c r="X103" s="127"/>
      <c r="Y103" s="127"/>
      <c r="Z103" s="127"/>
    </row>
    <row r="104">
      <c r="A104" s="127"/>
      <c r="B104" s="127"/>
      <c r="C104" s="127"/>
      <c r="D104" s="148"/>
      <c r="E104" s="149"/>
      <c r="F104" s="149"/>
      <c r="G104" s="148"/>
      <c r="H104" s="148"/>
      <c r="I104" s="149"/>
      <c r="J104" s="149"/>
      <c r="K104" s="149"/>
      <c r="L104" s="148"/>
      <c r="M104" s="127"/>
      <c r="N104" s="127"/>
      <c r="O104" s="127"/>
      <c r="P104" s="127"/>
      <c r="Q104" s="127"/>
      <c r="R104" s="127"/>
      <c r="S104" s="127"/>
      <c r="T104" s="127"/>
      <c r="U104" s="127"/>
      <c r="V104" s="127"/>
      <c r="W104" s="127"/>
      <c r="X104" s="127"/>
      <c r="Y104" s="127"/>
      <c r="Z104" s="127"/>
    </row>
    <row r="105">
      <c r="A105" s="127"/>
      <c r="B105" s="127"/>
      <c r="C105" s="127"/>
      <c r="D105" s="148"/>
      <c r="E105" s="149"/>
      <c r="F105" s="149"/>
      <c r="G105" s="148"/>
      <c r="H105" s="148"/>
      <c r="I105" s="149"/>
      <c r="J105" s="149"/>
      <c r="K105" s="149"/>
      <c r="L105" s="148"/>
      <c r="M105" s="127"/>
      <c r="N105" s="127"/>
      <c r="O105" s="127"/>
      <c r="P105" s="127"/>
      <c r="Q105" s="127"/>
      <c r="R105" s="127"/>
      <c r="S105" s="127"/>
      <c r="T105" s="127"/>
      <c r="U105" s="127"/>
      <c r="V105" s="127"/>
      <c r="W105" s="127"/>
      <c r="X105" s="127"/>
      <c r="Y105" s="127"/>
      <c r="Z105" s="127"/>
    </row>
    <row r="106">
      <c r="A106" s="127"/>
      <c r="B106" s="127"/>
      <c r="C106" s="127"/>
      <c r="D106" s="148"/>
      <c r="E106" s="149"/>
      <c r="F106" s="149"/>
      <c r="G106" s="148"/>
      <c r="H106" s="148"/>
      <c r="I106" s="149"/>
      <c r="J106" s="149"/>
      <c r="K106" s="149"/>
      <c r="L106" s="148"/>
      <c r="M106" s="127"/>
      <c r="N106" s="127"/>
      <c r="O106" s="127"/>
      <c r="P106" s="127"/>
      <c r="Q106" s="127"/>
      <c r="R106" s="127"/>
      <c r="S106" s="127"/>
      <c r="T106" s="127"/>
      <c r="U106" s="127"/>
      <c r="V106" s="127"/>
      <c r="W106" s="127"/>
      <c r="X106" s="127"/>
      <c r="Y106" s="127"/>
      <c r="Z106" s="127"/>
    </row>
    <row r="107">
      <c r="A107" s="127"/>
      <c r="B107" s="127"/>
      <c r="C107" s="127"/>
      <c r="D107" s="148"/>
      <c r="E107" s="149"/>
      <c r="F107" s="149"/>
      <c r="G107" s="148"/>
      <c r="H107" s="148"/>
      <c r="I107" s="149"/>
      <c r="J107" s="149"/>
      <c r="K107" s="149"/>
      <c r="L107" s="148"/>
      <c r="M107" s="127"/>
      <c r="N107" s="127"/>
      <c r="O107" s="127"/>
      <c r="P107" s="127"/>
      <c r="Q107" s="127"/>
      <c r="R107" s="127"/>
      <c r="S107" s="127"/>
      <c r="T107" s="127"/>
      <c r="U107" s="127"/>
      <c r="V107" s="127"/>
      <c r="W107" s="127"/>
      <c r="X107" s="127"/>
      <c r="Y107" s="127"/>
      <c r="Z107" s="127"/>
    </row>
    <row r="108">
      <c r="A108" s="127"/>
      <c r="B108" s="127"/>
      <c r="C108" s="127"/>
      <c r="D108" s="148"/>
      <c r="E108" s="149"/>
      <c r="F108" s="149"/>
      <c r="G108" s="148"/>
      <c r="H108" s="148"/>
      <c r="I108" s="149"/>
      <c r="J108" s="149"/>
      <c r="K108" s="149"/>
      <c r="L108" s="148"/>
      <c r="M108" s="127"/>
      <c r="N108" s="127"/>
      <c r="O108" s="127"/>
      <c r="P108" s="127"/>
      <c r="Q108" s="127"/>
      <c r="R108" s="127"/>
      <c r="S108" s="127"/>
      <c r="T108" s="127"/>
      <c r="U108" s="127"/>
      <c r="V108" s="127"/>
      <c r="W108" s="127"/>
      <c r="X108" s="127"/>
      <c r="Y108" s="127"/>
      <c r="Z108" s="127"/>
    </row>
    <row r="109">
      <c r="A109" s="127"/>
      <c r="B109" s="127"/>
      <c r="C109" s="127"/>
      <c r="D109" s="148"/>
      <c r="E109" s="149"/>
      <c r="F109" s="149"/>
      <c r="G109" s="148"/>
      <c r="H109" s="148"/>
      <c r="I109" s="149"/>
      <c r="J109" s="149"/>
      <c r="K109" s="149"/>
      <c r="L109" s="148"/>
      <c r="M109" s="127"/>
      <c r="N109" s="127"/>
      <c r="O109" s="127"/>
      <c r="P109" s="127"/>
      <c r="Q109" s="127"/>
      <c r="R109" s="127"/>
      <c r="S109" s="127"/>
      <c r="T109" s="127"/>
      <c r="U109" s="127"/>
      <c r="V109" s="127"/>
      <c r="W109" s="127"/>
      <c r="X109" s="127"/>
      <c r="Y109" s="127"/>
      <c r="Z109" s="127"/>
    </row>
    <row r="110">
      <c r="A110" s="127"/>
      <c r="B110" s="127"/>
      <c r="C110" s="127"/>
      <c r="D110" s="148"/>
      <c r="E110" s="149"/>
      <c r="F110" s="149"/>
      <c r="G110" s="148"/>
      <c r="H110" s="148"/>
      <c r="I110" s="149"/>
      <c r="J110" s="149"/>
      <c r="K110" s="149"/>
      <c r="L110" s="148"/>
      <c r="M110" s="127"/>
      <c r="N110" s="127"/>
      <c r="O110" s="127"/>
      <c r="P110" s="127"/>
      <c r="Q110" s="127"/>
      <c r="R110" s="127"/>
      <c r="S110" s="127"/>
      <c r="T110" s="127"/>
      <c r="U110" s="127"/>
      <c r="V110" s="127"/>
      <c r="W110" s="127"/>
      <c r="X110" s="127"/>
      <c r="Y110" s="127"/>
      <c r="Z110" s="127"/>
    </row>
    <row r="111">
      <c r="A111" s="127"/>
      <c r="B111" s="127"/>
      <c r="C111" s="127"/>
      <c r="D111" s="148"/>
      <c r="E111" s="149"/>
      <c r="F111" s="149"/>
      <c r="G111" s="148"/>
      <c r="H111" s="148"/>
      <c r="I111" s="149"/>
      <c r="J111" s="149"/>
      <c r="K111" s="149"/>
      <c r="L111" s="148"/>
      <c r="M111" s="127"/>
      <c r="N111" s="127"/>
      <c r="O111" s="127"/>
      <c r="P111" s="127"/>
      <c r="Q111" s="127"/>
      <c r="R111" s="127"/>
      <c r="S111" s="127"/>
      <c r="T111" s="127"/>
      <c r="U111" s="127"/>
      <c r="V111" s="127"/>
      <c r="W111" s="127"/>
      <c r="X111" s="127"/>
      <c r="Y111" s="127"/>
      <c r="Z111" s="127"/>
    </row>
    <row r="112">
      <c r="A112" s="127"/>
      <c r="B112" s="127"/>
      <c r="C112" s="127"/>
      <c r="D112" s="148"/>
      <c r="E112" s="149"/>
      <c r="F112" s="149"/>
      <c r="G112" s="148"/>
      <c r="H112" s="148"/>
      <c r="I112" s="149"/>
      <c r="J112" s="149"/>
      <c r="K112" s="149"/>
      <c r="L112" s="148"/>
      <c r="M112" s="127"/>
      <c r="N112" s="127"/>
      <c r="O112" s="127"/>
      <c r="P112" s="127"/>
      <c r="Q112" s="127"/>
      <c r="R112" s="127"/>
      <c r="S112" s="127"/>
      <c r="T112" s="127"/>
      <c r="U112" s="127"/>
      <c r="V112" s="127"/>
      <c r="W112" s="127"/>
      <c r="X112" s="127"/>
      <c r="Y112" s="127"/>
      <c r="Z112" s="127"/>
    </row>
    <row r="113">
      <c r="A113" s="127"/>
      <c r="B113" s="127"/>
      <c r="C113" s="127"/>
      <c r="D113" s="148"/>
      <c r="E113" s="149"/>
      <c r="F113" s="149"/>
      <c r="G113" s="148"/>
      <c r="H113" s="148"/>
      <c r="I113" s="149"/>
      <c r="J113" s="149"/>
      <c r="K113" s="149"/>
      <c r="L113" s="148"/>
      <c r="M113" s="127"/>
      <c r="N113" s="127"/>
      <c r="O113" s="127"/>
      <c r="P113" s="127"/>
      <c r="Q113" s="127"/>
      <c r="R113" s="127"/>
      <c r="S113" s="127"/>
      <c r="T113" s="127"/>
      <c r="U113" s="127"/>
      <c r="V113" s="127"/>
      <c r="W113" s="127"/>
      <c r="X113" s="127"/>
      <c r="Y113" s="127"/>
      <c r="Z113" s="127"/>
    </row>
    <row r="114">
      <c r="A114" s="127"/>
      <c r="B114" s="127"/>
      <c r="C114" s="127"/>
      <c r="D114" s="148"/>
      <c r="E114" s="149"/>
      <c r="F114" s="149"/>
      <c r="G114" s="148"/>
      <c r="H114" s="148"/>
      <c r="I114" s="149"/>
      <c r="J114" s="149"/>
      <c r="K114" s="149"/>
      <c r="L114" s="148"/>
      <c r="M114" s="127"/>
      <c r="N114" s="127"/>
      <c r="O114" s="127"/>
      <c r="P114" s="127"/>
      <c r="Q114" s="127"/>
      <c r="R114" s="127"/>
      <c r="S114" s="127"/>
      <c r="T114" s="127"/>
      <c r="U114" s="127"/>
      <c r="V114" s="127"/>
      <c r="W114" s="127"/>
      <c r="X114" s="127"/>
      <c r="Y114" s="127"/>
      <c r="Z114" s="127"/>
    </row>
    <row r="115">
      <c r="A115" s="127"/>
      <c r="B115" s="127"/>
      <c r="C115" s="127"/>
      <c r="D115" s="148"/>
      <c r="E115" s="149"/>
      <c r="F115" s="149"/>
      <c r="G115" s="148"/>
      <c r="H115" s="148"/>
      <c r="I115" s="149"/>
      <c r="J115" s="149"/>
      <c r="K115" s="149"/>
      <c r="L115" s="148"/>
      <c r="M115" s="127"/>
      <c r="N115" s="127"/>
      <c r="O115" s="127"/>
      <c r="P115" s="127"/>
      <c r="Q115" s="127"/>
      <c r="R115" s="127"/>
      <c r="S115" s="127"/>
      <c r="T115" s="127"/>
      <c r="U115" s="127"/>
      <c r="V115" s="127"/>
      <c r="W115" s="127"/>
      <c r="X115" s="127"/>
      <c r="Y115" s="127"/>
      <c r="Z115" s="127"/>
    </row>
    <row r="116">
      <c r="A116" s="127"/>
      <c r="B116" s="127"/>
      <c r="C116" s="127"/>
      <c r="D116" s="148"/>
      <c r="E116" s="149"/>
      <c r="F116" s="149"/>
      <c r="G116" s="148"/>
      <c r="H116" s="148"/>
      <c r="I116" s="149"/>
      <c r="J116" s="149"/>
      <c r="K116" s="149"/>
      <c r="L116" s="148"/>
      <c r="M116" s="127"/>
      <c r="N116" s="127"/>
      <c r="O116" s="127"/>
      <c r="P116" s="127"/>
      <c r="Q116" s="127"/>
      <c r="R116" s="127"/>
      <c r="S116" s="127"/>
      <c r="T116" s="127"/>
      <c r="U116" s="127"/>
      <c r="V116" s="127"/>
      <c r="W116" s="127"/>
      <c r="X116" s="127"/>
      <c r="Y116" s="127"/>
      <c r="Z116" s="127"/>
    </row>
    <row r="117">
      <c r="A117" s="127"/>
      <c r="B117" s="127"/>
      <c r="C117" s="127"/>
      <c r="D117" s="148"/>
      <c r="E117" s="149"/>
      <c r="F117" s="149"/>
      <c r="G117" s="148"/>
      <c r="H117" s="148"/>
      <c r="I117" s="149"/>
      <c r="J117" s="149"/>
      <c r="K117" s="149"/>
      <c r="L117" s="148"/>
      <c r="M117" s="127"/>
      <c r="N117" s="127"/>
      <c r="O117" s="127"/>
      <c r="P117" s="127"/>
      <c r="Q117" s="127"/>
      <c r="R117" s="127"/>
      <c r="S117" s="127"/>
      <c r="T117" s="127"/>
      <c r="U117" s="127"/>
      <c r="V117" s="127"/>
      <c r="W117" s="127"/>
      <c r="X117" s="127"/>
      <c r="Y117" s="127"/>
      <c r="Z117" s="127"/>
    </row>
    <row r="118">
      <c r="A118" s="127"/>
      <c r="B118" s="127"/>
      <c r="C118" s="127"/>
      <c r="D118" s="148"/>
      <c r="E118" s="149"/>
      <c r="F118" s="149"/>
      <c r="G118" s="148"/>
      <c r="H118" s="148"/>
      <c r="I118" s="149"/>
      <c r="J118" s="149"/>
      <c r="K118" s="149"/>
      <c r="L118" s="148"/>
      <c r="M118" s="127"/>
      <c r="N118" s="127"/>
      <c r="O118" s="127"/>
      <c r="P118" s="127"/>
      <c r="Q118" s="127"/>
      <c r="R118" s="127"/>
      <c r="S118" s="127"/>
      <c r="T118" s="127"/>
      <c r="U118" s="127"/>
      <c r="V118" s="127"/>
      <c r="W118" s="127"/>
      <c r="X118" s="127"/>
      <c r="Y118" s="127"/>
      <c r="Z118" s="127"/>
    </row>
    <row r="119">
      <c r="A119" s="127"/>
      <c r="B119" s="127"/>
      <c r="C119" s="127"/>
      <c r="D119" s="148"/>
      <c r="E119" s="149"/>
      <c r="F119" s="149"/>
      <c r="G119" s="148"/>
      <c r="H119" s="148"/>
      <c r="I119" s="149"/>
      <c r="J119" s="149"/>
      <c r="K119" s="149"/>
      <c r="L119" s="148"/>
      <c r="M119" s="127"/>
      <c r="N119" s="127"/>
      <c r="O119" s="127"/>
      <c r="P119" s="127"/>
      <c r="Q119" s="127"/>
      <c r="R119" s="127"/>
      <c r="S119" s="127"/>
      <c r="T119" s="127"/>
      <c r="U119" s="127"/>
      <c r="V119" s="127"/>
      <c r="W119" s="127"/>
      <c r="X119" s="127"/>
      <c r="Y119" s="127"/>
      <c r="Z119" s="127"/>
    </row>
    <row r="120">
      <c r="A120" s="127"/>
      <c r="B120" s="127"/>
      <c r="C120" s="127"/>
      <c r="D120" s="148"/>
      <c r="E120" s="149"/>
      <c r="F120" s="149"/>
      <c r="G120" s="148"/>
      <c r="H120" s="148"/>
      <c r="I120" s="149"/>
      <c r="J120" s="149"/>
      <c r="K120" s="149"/>
      <c r="L120" s="148"/>
      <c r="M120" s="127"/>
      <c r="N120" s="127"/>
      <c r="O120" s="127"/>
      <c r="P120" s="127"/>
      <c r="Q120" s="127"/>
      <c r="R120" s="127"/>
      <c r="S120" s="127"/>
      <c r="T120" s="127"/>
      <c r="U120" s="127"/>
      <c r="V120" s="127"/>
      <c r="W120" s="127"/>
      <c r="X120" s="127"/>
      <c r="Y120" s="127"/>
      <c r="Z120" s="127"/>
    </row>
    <row r="121">
      <c r="A121" s="127"/>
      <c r="B121" s="127"/>
      <c r="C121" s="127"/>
      <c r="D121" s="148"/>
      <c r="E121" s="149"/>
      <c r="F121" s="149"/>
      <c r="G121" s="148"/>
      <c r="H121" s="148"/>
      <c r="I121" s="149"/>
      <c r="J121" s="149"/>
      <c r="K121" s="149"/>
      <c r="L121" s="148"/>
      <c r="M121" s="127"/>
      <c r="N121" s="127"/>
      <c r="O121" s="127"/>
      <c r="P121" s="127"/>
      <c r="Q121" s="127"/>
      <c r="R121" s="127"/>
      <c r="S121" s="127"/>
      <c r="T121" s="127"/>
      <c r="U121" s="127"/>
      <c r="V121" s="127"/>
      <c r="W121" s="127"/>
      <c r="X121" s="127"/>
      <c r="Y121" s="127"/>
      <c r="Z121" s="127"/>
    </row>
    <row r="122">
      <c r="A122" s="127"/>
      <c r="B122" s="127"/>
      <c r="C122" s="127"/>
      <c r="D122" s="148"/>
      <c r="E122" s="149"/>
      <c r="F122" s="149"/>
      <c r="G122" s="148"/>
      <c r="H122" s="148"/>
      <c r="I122" s="149"/>
      <c r="J122" s="149"/>
      <c r="K122" s="149"/>
      <c r="L122" s="148"/>
      <c r="M122" s="127"/>
      <c r="N122" s="127"/>
      <c r="O122" s="127"/>
      <c r="P122" s="127"/>
      <c r="Q122" s="127"/>
      <c r="R122" s="127"/>
      <c r="S122" s="127"/>
      <c r="T122" s="127"/>
      <c r="U122" s="127"/>
      <c r="V122" s="127"/>
      <c r="W122" s="127"/>
      <c r="X122" s="127"/>
      <c r="Y122" s="127"/>
      <c r="Z122" s="127"/>
    </row>
    <row r="123">
      <c r="A123" s="127"/>
      <c r="B123" s="127"/>
      <c r="C123" s="127"/>
      <c r="D123" s="148"/>
      <c r="E123" s="149"/>
      <c r="F123" s="149"/>
      <c r="G123" s="148"/>
      <c r="H123" s="148"/>
      <c r="I123" s="149"/>
      <c r="J123" s="149"/>
      <c r="K123" s="149"/>
      <c r="L123" s="148"/>
      <c r="M123" s="127"/>
      <c r="N123" s="127"/>
      <c r="O123" s="127"/>
      <c r="P123" s="127"/>
      <c r="Q123" s="127"/>
      <c r="R123" s="127"/>
      <c r="S123" s="127"/>
      <c r="T123" s="127"/>
      <c r="U123" s="127"/>
      <c r="V123" s="127"/>
      <c r="W123" s="127"/>
      <c r="X123" s="127"/>
      <c r="Y123" s="127"/>
      <c r="Z123" s="127"/>
    </row>
    <row r="124">
      <c r="A124" s="127"/>
      <c r="B124" s="127"/>
      <c r="C124" s="127"/>
      <c r="D124" s="148"/>
      <c r="E124" s="149"/>
      <c r="F124" s="149"/>
      <c r="G124" s="148"/>
      <c r="H124" s="148"/>
      <c r="I124" s="149"/>
      <c r="J124" s="149"/>
      <c r="K124" s="149"/>
      <c r="L124" s="148"/>
      <c r="M124" s="127"/>
      <c r="N124" s="127"/>
      <c r="O124" s="127"/>
      <c r="P124" s="127"/>
      <c r="Q124" s="127"/>
      <c r="R124" s="127"/>
      <c r="S124" s="127"/>
      <c r="T124" s="127"/>
      <c r="U124" s="127"/>
      <c r="V124" s="127"/>
      <c r="W124" s="127"/>
      <c r="X124" s="127"/>
      <c r="Y124" s="127"/>
      <c r="Z124" s="127"/>
    </row>
    <row r="125">
      <c r="A125" s="127"/>
      <c r="B125" s="127"/>
      <c r="C125" s="127"/>
      <c r="D125" s="148"/>
      <c r="E125" s="149"/>
      <c r="F125" s="149"/>
      <c r="G125" s="148"/>
      <c r="H125" s="148"/>
      <c r="I125" s="149"/>
      <c r="J125" s="149"/>
      <c r="K125" s="149"/>
      <c r="L125" s="148"/>
      <c r="M125" s="127"/>
      <c r="N125" s="127"/>
      <c r="O125" s="127"/>
      <c r="P125" s="127"/>
      <c r="Q125" s="127"/>
      <c r="R125" s="127"/>
      <c r="S125" s="127"/>
      <c r="T125" s="127"/>
      <c r="U125" s="127"/>
      <c r="V125" s="127"/>
      <c r="W125" s="127"/>
      <c r="X125" s="127"/>
      <c r="Y125" s="127"/>
      <c r="Z125" s="127"/>
    </row>
    <row r="126">
      <c r="A126" s="127"/>
      <c r="B126" s="127"/>
      <c r="C126" s="127"/>
      <c r="D126" s="148"/>
      <c r="E126" s="149"/>
      <c r="F126" s="149"/>
      <c r="G126" s="148"/>
      <c r="H126" s="148"/>
      <c r="I126" s="149"/>
      <c r="J126" s="149"/>
      <c r="K126" s="149"/>
      <c r="L126" s="148"/>
      <c r="M126" s="127"/>
      <c r="N126" s="127"/>
      <c r="O126" s="127"/>
      <c r="P126" s="127"/>
      <c r="Q126" s="127"/>
      <c r="R126" s="127"/>
      <c r="S126" s="127"/>
      <c r="T126" s="127"/>
      <c r="U126" s="127"/>
      <c r="V126" s="127"/>
      <c r="W126" s="127"/>
      <c r="X126" s="127"/>
      <c r="Y126" s="127"/>
      <c r="Z126" s="127"/>
    </row>
    <row r="127">
      <c r="A127" s="127"/>
      <c r="B127" s="127"/>
      <c r="C127" s="127"/>
      <c r="D127" s="148"/>
      <c r="E127" s="149"/>
      <c r="F127" s="149"/>
      <c r="G127" s="148"/>
      <c r="H127" s="148"/>
      <c r="I127" s="149"/>
      <c r="J127" s="149"/>
      <c r="K127" s="149"/>
      <c r="L127" s="148"/>
      <c r="M127" s="127"/>
      <c r="N127" s="127"/>
      <c r="O127" s="127"/>
      <c r="P127" s="127"/>
      <c r="Q127" s="127"/>
      <c r="R127" s="127"/>
      <c r="S127" s="127"/>
      <c r="T127" s="127"/>
      <c r="U127" s="127"/>
      <c r="V127" s="127"/>
      <c r="W127" s="127"/>
      <c r="X127" s="127"/>
      <c r="Y127" s="127"/>
      <c r="Z127" s="127"/>
    </row>
    <row r="128">
      <c r="A128" s="127"/>
      <c r="B128" s="127"/>
      <c r="C128" s="127"/>
      <c r="D128" s="148"/>
      <c r="E128" s="149"/>
      <c r="F128" s="149"/>
      <c r="G128" s="148"/>
      <c r="H128" s="148"/>
      <c r="I128" s="149"/>
      <c r="J128" s="149"/>
      <c r="K128" s="149"/>
      <c r="L128" s="148"/>
      <c r="M128" s="127"/>
      <c r="N128" s="127"/>
      <c r="O128" s="127"/>
      <c r="P128" s="127"/>
      <c r="Q128" s="127"/>
      <c r="R128" s="127"/>
      <c r="S128" s="127"/>
      <c r="T128" s="127"/>
      <c r="U128" s="127"/>
      <c r="V128" s="127"/>
      <c r="W128" s="127"/>
      <c r="X128" s="127"/>
      <c r="Y128" s="127"/>
      <c r="Z128" s="127"/>
    </row>
    <row r="129">
      <c r="A129" s="127"/>
      <c r="B129" s="127"/>
      <c r="C129" s="127"/>
      <c r="D129" s="148"/>
      <c r="E129" s="149"/>
      <c r="F129" s="149"/>
      <c r="G129" s="148"/>
      <c r="H129" s="148"/>
      <c r="I129" s="149"/>
      <c r="J129" s="149"/>
      <c r="K129" s="149"/>
      <c r="L129" s="148"/>
      <c r="M129" s="127"/>
      <c r="N129" s="127"/>
      <c r="O129" s="127"/>
      <c r="P129" s="127"/>
      <c r="Q129" s="127"/>
      <c r="R129" s="127"/>
      <c r="S129" s="127"/>
      <c r="T129" s="127"/>
      <c r="U129" s="127"/>
      <c r="V129" s="127"/>
      <c r="W129" s="127"/>
      <c r="X129" s="127"/>
      <c r="Y129" s="127"/>
      <c r="Z129" s="127"/>
    </row>
    <row r="130">
      <c r="A130" s="127"/>
      <c r="B130" s="127"/>
      <c r="C130" s="127"/>
      <c r="D130" s="148"/>
      <c r="E130" s="149"/>
      <c r="F130" s="149"/>
      <c r="G130" s="148"/>
      <c r="H130" s="148"/>
      <c r="I130" s="149"/>
      <c r="J130" s="149"/>
      <c r="K130" s="149"/>
      <c r="L130" s="148"/>
      <c r="M130" s="127"/>
      <c r="N130" s="127"/>
      <c r="O130" s="127"/>
      <c r="P130" s="127"/>
      <c r="Q130" s="127"/>
      <c r="R130" s="127"/>
      <c r="S130" s="127"/>
      <c r="T130" s="127"/>
      <c r="U130" s="127"/>
      <c r="V130" s="127"/>
      <c r="W130" s="127"/>
      <c r="X130" s="127"/>
      <c r="Y130" s="127"/>
      <c r="Z130" s="127"/>
    </row>
    <row r="131">
      <c r="A131" s="127"/>
      <c r="B131" s="127"/>
      <c r="C131" s="127"/>
      <c r="D131" s="148"/>
      <c r="E131" s="149"/>
      <c r="F131" s="149"/>
      <c r="G131" s="148"/>
      <c r="H131" s="148"/>
      <c r="I131" s="149"/>
      <c r="J131" s="149"/>
      <c r="K131" s="149"/>
      <c r="L131" s="148"/>
      <c r="M131" s="127"/>
      <c r="N131" s="127"/>
      <c r="O131" s="127"/>
      <c r="P131" s="127"/>
      <c r="Q131" s="127"/>
      <c r="R131" s="127"/>
      <c r="S131" s="127"/>
      <c r="T131" s="127"/>
      <c r="U131" s="127"/>
      <c r="V131" s="127"/>
      <c r="W131" s="127"/>
      <c r="X131" s="127"/>
      <c r="Y131" s="127"/>
      <c r="Z131" s="127"/>
    </row>
    <row r="132">
      <c r="A132" s="127"/>
      <c r="B132" s="127"/>
      <c r="C132" s="127"/>
      <c r="D132" s="148"/>
      <c r="E132" s="149"/>
      <c r="F132" s="149"/>
      <c r="G132" s="148"/>
      <c r="H132" s="148"/>
      <c r="I132" s="149"/>
      <c r="J132" s="149"/>
      <c r="K132" s="149"/>
      <c r="L132" s="148"/>
      <c r="M132" s="127"/>
      <c r="N132" s="127"/>
      <c r="O132" s="127"/>
      <c r="P132" s="127"/>
      <c r="Q132" s="127"/>
      <c r="R132" s="127"/>
      <c r="S132" s="127"/>
      <c r="T132" s="127"/>
      <c r="U132" s="127"/>
      <c r="V132" s="127"/>
      <c r="W132" s="127"/>
      <c r="X132" s="127"/>
      <c r="Y132" s="127"/>
      <c r="Z132" s="127"/>
    </row>
    <row r="133">
      <c r="A133" s="127"/>
      <c r="B133" s="127"/>
      <c r="C133" s="127"/>
      <c r="D133" s="148"/>
      <c r="E133" s="149"/>
      <c r="F133" s="149"/>
      <c r="G133" s="148"/>
      <c r="H133" s="148"/>
      <c r="I133" s="149"/>
      <c r="J133" s="149"/>
      <c r="K133" s="149"/>
      <c r="L133" s="148"/>
      <c r="M133" s="127"/>
      <c r="N133" s="127"/>
      <c r="O133" s="127"/>
      <c r="P133" s="127"/>
      <c r="Q133" s="127"/>
      <c r="R133" s="127"/>
      <c r="S133" s="127"/>
      <c r="T133" s="127"/>
      <c r="U133" s="127"/>
      <c r="V133" s="127"/>
      <c r="W133" s="127"/>
      <c r="X133" s="127"/>
      <c r="Y133" s="127"/>
      <c r="Z133" s="127"/>
    </row>
    <row r="134">
      <c r="A134" s="127"/>
      <c r="B134" s="127"/>
      <c r="C134" s="127"/>
      <c r="D134" s="148"/>
      <c r="E134" s="149"/>
      <c r="F134" s="149"/>
      <c r="G134" s="148"/>
      <c r="H134" s="148"/>
      <c r="I134" s="149"/>
      <c r="J134" s="149"/>
      <c r="K134" s="149"/>
      <c r="L134" s="148"/>
      <c r="M134" s="127"/>
      <c r="N134" s="127"/>
      <c r="O134" s="127"/>
      <c r="P134" s="127"/>
      <c r="Q134" s="127"/>
      <c r="R134" s="127"/>
      <c r="S134" s="127"/>
      <c r="T134" s="127"/>
      <c r="U134" s="127"/>
      <c r="V134" s="127"/>
      <c r="W134" s="127"/>
      <c r="X134" s="127"/>
      <c r="Y134" s="127"/>
      <c r="Z134" s="127"/>
    </row>
    <row r="135">
      <c r="A135" s="127"/>
      <c r="B135" s="127"/>
      <c r="C135" s="127"/>
      <c r="D135" s="148"/>
      <c r="E135" s="149"/>
      <c r="F135" s="149"/>
      <c r="G135" s="148"/>
      <c r="H135" s="148"/>
      <c r="I135" s="149"/>
      <c r="J135" s="149"/>
      <c r="K135" s="149"/>
      <c r="L135" s="148"/>
      <c r="M135" s="127"/>
      <c r="N135" s="127"/>
      <c r="O135" s="127"/>
      <c r="P135" s="127"/>
      <c r="Q135" s="127"/>
      <c r="R135" s="127"/>
      <c r="S135" s="127"/>
      <c r="T135" s="127"/>
      <c r="U135" s="127"/>
      <c r="V135" s="127"/>
      <c r="W135" s="127"/>
      <c r="X135" s="127"/>
      <c r="Y135" s="127"/>
      <c r="Z135" s="127"/>
    </row>
    <row r="136">
      <c r="A136" s="127"/>
      <c r="B136" s="127"/>
      <c r="C136" s="127"/>
      <c r="D136" s="148"/>
      <c r="E136" s="149"/>
      <c r="F136" s="149"/>
      <c r="G136" s="148"/>
      <c r="H136" s="148"/>
      <c r="I136" s="149"/>
      <c r="J136" s="149"/>
      <c r="K136" s="149"/>
      <c r="L136" s="148"/>
      <c r="M136" s="127"/>
      <c r="N136" s="127"/>
      <c r="O136" s="127"/>
      <c r="P136" s="127"/>
      <c r="Q136" s="127"/>
      <c r="R136" s="127"/>
      <c r="S136" s="127"/>
      <c r="T136" s="127"/>
      <c r="U136" s="127"/>
      <c r="V136" s="127"/>
      <c r="W136" s="127"/>
      <c r="X136" s="127"/>
      <c r="Y136" s="127"/>
      <c r="Z136" s="127"/>
    </row>
    <row r="137">
      <c r="A137" s="127"/>
      <c r="B137" s="127"/>
      <c r="C137" s="127"/>
      <c r="D137" s="148"/>
      <c r="E137" s="149"/>
      <c r="F137" s="149"/>
      <c r="G137" s="148"/>
      <c r="H137" s="148"/>
      <c r="I137" s="149"/>
      <c r="J137" s="149"/>
      <c r="K137" s="149"/>
      <c r="L137" s="148"/>
      <c r="M137" s="127"/>
      <c r="N137" s="127"/>
      <c r="O137" s="127"/>
      <c r="P137" s="127"/>
      <c r="Q137" s="127"/>
      <c r="R137" s="127"/>
      <c r="S137" s="127"/>
      <c r="T137" s="127"/>
      <c r="U137" s="127"/>
      <c r="V137" s="127"/>
      <c r="W137" s="127"/>
      <c r="X137" s="127"/>
      <c r="Y137" s="127"/>
      <c r="Z137" s="127"/>
    </row>
    <row r="138">
      <c r="A138" s="127"/>
      <c r="B138" s="127"/>
      <c r="C138" s="127"/>
      <c r="D138" s="148"/>
      <c r="E138" s="149"/>
      <c r="F138" s="149"/>
      <c r="G138" s="148"/>
      <c r="H138" s="148"/>
      <c r="I138" s="149"/>
      <c r="J138" s="149"/>
      <c r="K138" s="149"/>
      <c r="L138" s="148"/>
      <c r="M138" s="127"/>
      <c r="N138" s="127"/>
      <c r="O138" s="127"/>
      <c r="P138" s="127"/>
      <c r="Q138" s="127"/>
      <c r="R138" s="127"/>
      <c r="S138" s="127"/>
      <c r="T138" s="127"/>
      <c r="U138" s="127"/>
      <c r="V138" s="127"/>
      <c r="W138" s="127"/>
      <c r="X138" s="127"/>
      <c r="Y138" s="127"/>
      <c r="Z138" s="127"/>
    </row>
    <row r="139">
      <c r="A139" s="127"/>
      <c r="B139" s="127"/>
      <c r="C139" s="127"/>
      <c r="D139" s="148"/>
      <c r="E139" s="149"/>
      <c r="F139" s="149"/>
      <c r="G139" s="148"/>
      <c r="H139" s="148"/>
      <c r="I139" s="149"/>
      <c r="J139" s="149"/>
      <c r="K139" s="149"/>
      <c r="L139" s="148"/>
      <c r="M139" s="127"/>
      <c r="N139" s="127"/>
      <c r="O139" s="127"/>
      <c r="P139" s="127"/>
      <c r="Q139" s="127"/>
      <c r="R139" s="127"/>
      <c r="S139" s="127"/>
      <c r="T139" s="127"/>
      <c r="U139" s="127"/>
      <c r="V139" s="127"/>
      <c r="W139" s="127"/>
      <c r="X139" s="127"/>
      <c r="Y139" s="127"/>
      <c r="Z139" s="127"/>
    </row>
    <row r="140">
      <c r="A140" s="127"/>
      <c r="B140" s="127"/>
      <c r="C140" s="127"/>
      <c r="D140" s="148"/>
      <c r="E140" s="149"/>
      <c r="F140" s="149"/>
      <c r="G140" s="148"/>
      <c r="H140" s="148"/>
      <c r="I140" s="149"/>
      <c r="J140" s="149"/>
      <c r="K140" s="149"/>
      <c r="L140" s="148"/>
      <c r="M140" s="127"/>
      <c r="N140" s="127"/>
      <c r="O140" s="127"/>
      <c r="P140" s="127"/>
      <c r="Q140" s="127"/>
      <c r="R140" s="127"/>
      <c r="S140" s="127"/>
      <c r="T140" s="127"/>
      <c r="U140" s="127"/>
      <c r="V140" s="127"/>
      <c r="W140" s="127"/>
      <c r="X140" s="127"/>
      <c r="Y140" s="127"/>
      <c r="Z140" s="127"/>
    </row>
    <row r="141">
      <c r="A141" s="127"/>
      <c r="B141" s="127"/>
      <c r="C141" s="127"/>
      <c r="D141" s="148"/>
      <c r="E141" s="149"/>
      <c r="F141" s="149"/>
      <c r="G141" s="148"/>
      <c r="H141" s="148"/>
      <c r="I141" s="149"/>
      <c r="J141" s="149"/>
      <c r="K141" s="149"/>
      <c r="L141" s="148"/>
      <c r="M141" s="127"/>
      <c r="N141" s="127"/>
      <c r="O141" s="127"/>
      <c r="P141" s="127"/>
      <c r="Q141" s="127"/>
      <c r="R141" s="127"/>
      <c r="S141" s="127"/>
      <c r="T141" s="127"/>
      <c r="U141" s="127"/>
      <c r="V141" s="127"/>
      <c r="W141" s="127"/>
      <c r="X141" s="127"/>
      <c r="Y141" s="127"/>
      <c r="Z141" s="127"/>
    </row>
    <row r="142">
      <c r="A142" s="127"/>
      <c r="B142" s="127"/>
      <c r="C142" s="127"/>
      <c r="D142" s="148"/>
      <c r="E142" s="149"/>
      <c r="F142" s="149"/>
      <c r="G142" s="148"/>
      <c r="H142" s="148"/>
      <c r="I142" s="149"/>
      <c r="J142" s="149"/>
      <c r="K142" s="149"/>
      <c r="L142" s="148"/>
      <c r="M142" s="127"/>
      <c r="N142" s="127"/>
      <c r="O142" s="127"/>
      <c r="P142" s="127"/>
      <c r="Q142" s="127"/>
      <c r="R142" s="127"/>
      <c r="S142" s="127"/>
      <c r="T142" s="127"/>
      <c r="U142" s="127"/>
      <c r="V142" s="127"/>
      <c r="W142" s="127"/>
      <c r="X142" s="127"/>
      <c r="Y142" s="127"/>
      <c r="Z142" s="127"/>
    </row>
    <row r="143">
      <c r="A143" s="127"/>
      <c r="B143" s="127"/>
      <c r="C143" s="127"/>
      <c r="D143" s="148"/>
      <c r="E143" s="149"/>
      <c r="F143" s="149"/>
      <c r="G143" s="148"/>
      <c r="H143" s="148"/>
      <c r="I143" s="149"/>
      <c r="J143" s="149"/>
      <c r="K143" s="149"/>
      <c r="L143" s="148"/>
      <c r="M143" s="127"/>
      <c r="N143" s="127"/>
      <c r="O143" s="127"/>
      <c r="P143" s="127"/>
      <c r="Q143" s="127"/>
      <c r="R143" s="127"/>
      <c r="S143" s="127"/>
      <c r="T143" s="127"/>
      <c r="U143" s="127"/>
      <c r="V143" s="127"/>
      <c r="W143" s="127"/>
      <c r="X143" s="127"/>
      <c r="Y143" s="127"/>
      <c r="Z143" s="127"/>
    </row>
    <row r="144">
      <c r="A144" s="127"/>
      <c r="B144" s="127"/>
      <c r="C144" s="127"/>
      <c r="D144" s="148"/>
      <c r="E144" s="149"/>
      <c r="F144" s="149"/>
      <c r="G144" s="148"/>
      <c r="H144" s="148"/>
      <c r="I144" s="149"/>
      <c r="J144" s="149"/>
      <c r="K144" s="149"/>
      <c r="L144" s="148"/>
      <c r="M144" s="127"/>
      <c r="N144" s="127"/>
      <c r="O144" s="127"/>
      <c r="P144" s="127"/>
      <c r="Q144" s="127"/>
      <c r="R144" s="127"/>
      <c r="S144" s="127"/>
      <c r="T144" s="127"/>
      <c r="U144" s="127"/>
      <c r="V144" s="127"/>
      <c r="W144" s="127"/>
      <c r="X144" s="127"/>
      <c r="Y144" s="127"/>
      <c r="Z144" s="127"/>
    </row>
    <row r="145">
      <c r="A145" s="127"/>
      <c r="B145" s="127"/>
      <c r="C145" s="127"/>
      <c r="D145" s="148"/>
      <c r="E145" s="149"/>
      <c r="F145" s="149"/>
      <c r="G145" s="148"/>
      <c r="H145" s="148"/>
      <c r="I145" s="149"/>
      <c r="J145" s="149"/>
      <c r="K145" s="149"/>
      <c r="L145" s="148"/>
      <c r="M145" s="127"/>
      <c r="N145" s="127"/>
      <c r="O145" s="127"/>
      <c r="P145" s="127"/>
      <c r="Q145" s="127"/>
      <c r="R145" s="127"/>
      <c r="S145" s="127"/>
      <c r="T145" s="127"/>
      <c r="U145" s="127"/>
      <c r="V145" s="127"/>
      <c r="W145" s="127"/>
      <c r="X145" s="127"/>
      <c r="Y145" s="127"/>
      <c r="Z145" s="127"/>
    </row>
    <row r="146">
      <c r="A146" s="127"/>
      <c r="B146" s="127"/>
      <c r="C146" s="127"/>
      <c r="D146" s="148"/>
      <c r="E146" s="149"/>
      <c r="F146" s="149"/>
      <c r="G146" s="148"/>
      <c r="H146" s="148"/>
      <c r="I146" s="149"/>
      <c r="J146" s="149"/>
      <c r="K146" s="149"/>
      <c r="L146" s="148"/>
      <c r="M146" s="127"/>
      <c r="N146" s="127"/>
      <c r="O146" s="127"/>
      <c r="P146" s="127"/>
      <c r="Q146" s="127"/>
      <c r="R146" s="127"/>
      <c r="S146" s="127"/>
      <c r="T146" s="127"/>
      <c r="U146" s="127"/>
      <c r="V146" s="127"/>
      <c r="W146" s="127"/>
      <c r="X146" s="127"/>
      <c r="Y146" s="127"/>
      <c r="Z146" s="127"/>
    </row>
    <row r="147">
      <c r="A147" s="127"/>
      <c r="B147" s="127"/>
      <c r="C147" s="127"/>
      <c r="D147" s="148"/>
      <c r="E147" s="149"/>
      <c r="F147" s="149"/>
      <c r="G147" s="148"/>
      <c r="H147" s="148"/>
      <c r="I147" s="149"/>
      <c r="J147" s="149"/>
      <c r="K147" s="149"/>
      <c r="L147" s="148"/>
      <c r="M147" s="127"/>
      <c r="N147" s="127"/>
      <c r="O147" s="127"/>
      <c r="P147" s="127"/>
      <c r="Q147" s="127"/>
      <c r="R147" s="127"/>
      <c r="S147" s="127"/>
      <c r="T147" s="127"/>
      <c r="U147" s="127"/>
      <c r="V147" s="127"/>
      <c r="W147" s="127"/>
      <c r="X147" s="127"/>
      <c r="Y147" s="127"/>
      <c r="Z147" s="127"/>
    </row>
    <row r="148">
      <c r="A148" s="127"/>
      <c r="B148" s="127"/>
      <c r="C148" s="127"/>
      <c r="D148" s="148"/>
      <c r="E148" s="149"/>
      <c r="F148" s="149"/>
      <c r="G148" s="148"/>
      <c r="H148" s="148"/>
      <c r="I148" s="149"/>
      <c r="J148" s="149"/>
      <c r="K148" s="149"/>
      <c r="L148" s="148"/>
      <c r="M148" s="127"/>
      <c r="N148" s="127"/>
      <c r="O148" s="127"/>
      <c r="P148" s="127"/>
      <c r="Q148" s="127"/>
      <c r="R148" s="127"/>
      <c r="S148" s="127"/>
      <c r="T148" s="127"/>
      <c r="U148" s="127"/>
      <c r="V148" s="127"/>
      <c r="W148" s="127"/>
      <c r="X148" s="127"/>
      <c r="Y148" s="127"/>
      <c r="Z148" s="127"/>
    </row>
    <row r="149">
      <c r="A149" s="127"/>
      <c r="B149" s="127"/>
      <c r="C149" s="127"/>
      <c r="D149" s="148"/>
      <c r="E149" s="149"/>
      <c r="F149" s="149"/>
      <c r="G149" s="148"/>
      <c r="H149" s="148"/>
      <c r="I149" s="149"/>
      <c r="J149" s="149"/>
      <c r="K149" s="149"/>
      <c r="L149" s="148"/>
      <c r="M149" s="127"/>
      <c r="N149" s="127"/>
      <c r="O149" s="127"/>
      <c r="P149" s="127"/>
      <c r="Q149" s="127"/>
      <c r="R149" s="127"/>
      <c r="S149" s="127"/>
      <c r="T149" s="127"/>
      <c r="U149" s="127"/>
      <c r="V149" s="127"/>
      <c r="W149" s="127"/>
      <c r="X149" s="127"/>
      <c r="Y149" s="127"/>
      <c r="Z149" s="127"/>
    </row>
    <row r="150">
      <c r="A150" s="127"/>
      <c r="B150" s="127"/>
      <c r="C150" s="127"/>
      <c r="D150" s="148"/>
      <c r="E150" s="149"/>
      <c r="F150" s="149"/>
      <c r="G150" s="148"/>
      <c r="H150" s="148"/>
      <c r="I150" s="149"/>
      <c r="J150" s="149"/>
      <c r="K150" s="149"/>
      <c r="L150" s="148"/>
      <c r="M150" s="127"/>
      <c r="N150" s="127"/>
      <c r="O150" s="127"/>
      <c r="P150" s="127"/>
      <c r="Q150" s="127"/>
      <c r="R150" s="127"/>
      <c r="S150" s="127"/>
      <c r="T150" s="127"/>
      <c r="U150" s="127"/>
      <c r="V150" s="127"/>
      <c r="W150" s="127"/>
      <c r="X150" s="127"/>
      <c r="Y150" s="127"/>
      <c r="Z150" s="127"/>
    </row>
    <row r="151">
      <c r="A151" s="127"/>
      <c r="B151" s="127"/>
      <c r="C151" s="127"/>
      <c r="D151" s="148"/>
      <c r="E151" s="149"/>
      <c r="F151" s="149"/>
      <c r="G151" s="148"/>
      <c r="H151" s="148"/>
      <c r="I151" s="149"/>
      <c r="J151" s="149"/>
      <c r="K151" s="149"/>
      <c r="L151" s="148"/>
      <c r="M151" s="127"/>
      <c r="N151" s="127"/>
      <c r="O151" s="127"/>
      <c r="P151" s="127"/>
      <c r="Q151" s="127"/>
      <c r="R151" s="127"/>
      <c r="S151" s="127"/>
      <c r="T151" s="127"/>
      <c r="U151" s="127"/>
      <c r="V151" s="127"/>
      <c r="W151" s="127"/>
      <c r="X151" s="127"/>
      <c r="Y151" s="127"/>
      <c r="Z151" s="127"/>
    </row>
    <row r="152">
      <c r="A152" s="127"/>
      <c r="B152" s="127"/>
      <c r="C152" s="127"/>
      <c r="D152" s="148"/>
      <c r="E152" s="149"/>
      <c r="F152" s="149"/>
      <c r="G152" s="148"/>
      <c r="H152" s="148"/>
      <c r="I152" s="149"/>
      <c r="J152" s="149"/>
      <c r="K152" s="149"/>
      <c r="L152" s="148"/>
      <c r="M152" s="127"/>
      <c r="N152" s="127"/>
      <c r="O152" s="127"/>
      <c r="P152" s="127"/>
      <c r="Q152" s="127"/>
      <c r="R152" s="127"/>
      <c r="S152" s="127"/>
      <c r="T152" s="127"/>
      <c r="U152" s="127"/>
      <c r="V152" s="127"/>
      <c r="W152" s="127"/>
      <c r="X152" s="127"/>
      <c r="Y152" s="127"/>
      <c r="Z152" s="127"/>
    </row>
    <row r="153">
      <c r="A153" s="127"/>
      <c r="B153" s="127"/>
      <c r="C153" s="127"/>
      <c r="D153" s="148"/>
      <c r="E153" s="149"/>
      <c r="F153" s="149"/>
      <c r="G153" s="148"/>
      <c r="H153" s="148"/>
      <c r="I153" s="149"/>
      <c r="J153" s="149"/>
      <c r="K153" s="149"/>
      <c r="L153" s="148"/>
      <c r="M153" s="127"/>
      <c r="N153" s="127"/>
      <c r="O153" s="127"/>
      <c r="P153" s="127"/>
      <c r="Q153" s="127"/>
      <c r="R153" s="127"/>
      <c r="S153" s="127"/>
      <c r="T153" s="127"/>
      <c r="U153" s="127"/>
      <c r="V153" s="127"/>
      <c r="W153" s="127"/>
      <c r="X153" s="127"/>
      <c r="Y153" s="127"/>
      <c r="Z153" s="127"/>
    </row>
    <row r="154">
      <c r="A154" s="127"/>
      <c r="B154" s="127"/>
      <c r="C154" s="127"/>
      <c r="D154" s="148"/>
      <c r="E154" s="149"/>
      <c r="F154" s="149"/>
      <c r="G154" s="148"/>
      <c r="H154" s="148"/>
      <c r="I154" s="149"/>
      <c r="J154" s="149"/>
      <c r="K154" s="149"/>
      <c r="L154" s="148"/>
      <c r="M154" s="127"/>
      <c r="N154" s="127"/>
      <c r="O154" s="127"/>
      <c r="P154" s="127"/>
      <c r="Q154" s="127"/>
      <c r="R154" s="127"/>
      <c r="S154" s="127"/>
      <c r="T154" s="127"/>
      <c r="U154" s="127"/>
      <c r="V154" s="127"/>
      <c r="W154" s="127"/>
      <c r="X154" s="127"/>
      <c r="Y154" s="127"/>
      <c r="Z154" s="127"/>
    </row>
    <row r="155">
      <c r="A155" s="127"/>
      <c r="B155" s="127"/>
      <c r="C155" s="127"/>
      <c r="D155" s="148"/>
      <c r="E155" s="149"/>
      <c r="F155" s="149"/>
      <c r="G155" s="148"/>
      <c r="H155" s="148"/>
      <c r="I155" s="149"/>
      <c r="J155" s="149"/>
      <c r="K155" s="149"/>
      <c r="L155" s="148"/>
      <c r="M155" s="127"/>
      <c r="N155" s="127"/>
      <c r="O155" s="127"/>
      <c r="P155" s="127"/>
      <c r="Q155" s="127"/>
      <c r="R155" s="127"/>
      <c r="S155" s="127"/>
      <c r="T155" s="127"/>
      <c r="U155" s="127"/>
      <c r="V155" s="127"/>
      <c r="W155" s="127"/>
      <c r="X155" s="127"/>
      <c r="Y155" s="127"/>
      <c r="Z155" s="127"/>
    </row>
    <row r="156">
      <c r="A156" s="127"/>
      <c r="B156" s="127"/>
      <c r="C156" s="127"/>
      <c r="D156" s="148"/>
      <c r="E156" s="149"/>
      <c r="F156" s="149"/>
      <c r="G156" s="148"/>
      <c r="H156" s="148"/>
      <c r="I156" s="149"/>
      <c r="J156" s="149"/>
      <c r="K156" s="149"/>
      <c r="L156" s="148"/>
      <c r="M156" s="127"/>
      <c r="N156" s="127"/>
      <c r="O156" s="127"/>
      <c r="P156" s="127"/>
      <c r="Q156" s="127"/>
      <c r="R156" s="127"/>
      <c r="S156" s="127"/>
      <c r="T156" s="127"/>
      <c r="U156" s="127"/>
      <c r="V156" s="127"/>
      <c r="W156" s="127"/>
      <c r="X156" s="127"/>
      <c r="Y156" s="127"/>
      <c r="Z156" s="127"/>
    </row>
    <row r="157">
      <c r="A157" s="127"/>
      <c r="B157" s="127"/>
      <c r="C157" s="127"/>
      <c r="D157" s="148"/>
      <c r="E157" s="149"/>
      <c r="F157" s="149"/>
      <c r="G157" s="148"/>
      <c r="H157" s="148"/>
      <c r="I157" s="149"/>
      <c r="J157" s="149"/>
      <c r="K157" s="149"/>
      <c r="L157" s="148"/>
      <c r="M157" s="127"/>
      <c r="N157" s="127"/>
      <c r="O157" s="127"/>
      <c r="P157" s="127"/>
      <c r="Q157" s="127"/>
      <c r="R157" s="127"/>
      <c r="S157" s="127"/>
      <c r="T157" s="127"/>
      <c r="U157" s="127"/>
      <c r="V157" s="127"/>
      <c r="W157" s="127"/>
      <c r="X157" s="127"/>
      <c r="Y157" s="127"/>
      <c r="Z157" s="127"/>
    </row>
    <row r="158">
      <c r="A158" s="127"/>
      <c r="B158" s="127"/>
      <c r="C158" s="127"/>
      <c r="D158" s="148"/>
      <c r="E158" s="149"/>
      <c r="F158" s="149"/>
      <c r="G158" s="148"/>
      <c r="H158" s="148"/>
      <c r="I158" s="149"/>
      <c r="J158" s="149"/>
      <c r="K158" s="149"/>
      <c r="L158" s="148"/>
      <c r="M158" s="127"/>
      <c r="N158" s="127"/>
      <c r="O158" s="127"/>
      <c r="P158" s="127"/>
      <c r="Q158" s="127"/>
      <c r="R158" s="127"/>
      <c r="S158" s="127"/>
      <c r="T158" s="127"/>
      <c r="U158" s="127"/>
      <c r="V158" s="127"/>
      <c r="W158" s="127"/>
      <c r="X158" s="127"/>
      <c r="Y158" s="127"/>
      <c r="Z158" s="127"/>
    </row>
    <row r="159">
      <c r="A159" s="127"/>
      <c r="B159" s="127"/>
      <c r="C159" s="127"/>
      <c r="D159" s="148"/>
      <c r="E159" s="149"/>
      <c r="F159" s="149"/>
      <c r="G159" s="148"/>
      <c r="H159" s="148"/>
      <c r="I159" s="149"/>
      <c r="J159" s="149"/>
      <c r="K159" s="149"/>
      <c r="L159" s="148"/>
      <c r="M159" s="127"/>
      <c r="N159" s="127"/>
      <c r="O159" s="127"/>
      <c r="P159" s="127"/>
      <c r="Q159" s="127"/>
      <c r="R159" s="127"/>
      <c r="S159" s="127"/>
      <c r="T159" s="127"/>
      <c r="U159" s="127"/>
      <c r="V159" s="127"/>
      <c r="W159" s="127"/>
      <c r="X159" s="127"/>
      <c r="Y159" s="127"/>
      <c r="Z159" s="127"/>
    </row>
    <row r="160">
      <c r="A160" s="127"/>
      <c r="B160" s="127"/>
      <c r="C160" s="127"/>
      <c r="D160" s="148"/>
      <c r="E160" s="149"/>
      <c r="F160" s="149"/>
      <c r="G160" s="148"/>
      <c r="H160" s="148"/>
      <c r="I160" s="149"/>
      <c r="J160" s="149"/>
      <c r="K160" s="149"/>
      <c r="L160" s="148"/>
      <c r="M160" s="127"/>
      <c r="N160" s="127"/>
      <c r="O160" s="127"/>
      <c r="P160" s="127"/>
      <c r="Q160" s="127"/>
      <c r="R160" s="127"/>
      <c r="S160" s="127"/>
      <c r="T160" s="127"/>
      <c r="U160" s="127"/>
      <c r="V160" s="127"/>
      <c r="W160" s="127"/>
      <c r="X160" s="127"/>
      <c r="Y160" s="127"/>
      <c r="Z160" s="127"/>
    </row>
    <row r="161">
      <c r="A161" s="127"/>
      <c r="B161" s="127"/>
      <c r="C161" s="127"/>
      <c r="D161" s="148"/>
      <c r="E161" s="149"/>
      <c r="F161" s="149"/>
      <c r="G161" s="148"/>
      <c r="H161" s="148"/>
      <c r="I161" s="149"/>
      <c r="J161" s="149"/>
      <c r="K161" s="149"/>
      <c r="L161" s="148"/>
      <c r="M161" s="127"/>
      <c r="N161" s="127"/>
      <c r="O161" s="127"/>
      <c r="P161" s="127"/>
      <c r="Q161" s="127"/>
      <c r="R161" s="127"/>
      <c r="S161" s="127"/>
      <c r="T161" s="127"/>
      <c r="U161" s="127"/>
      <c r="V161" s="127"/>
      <c r="W161" s="127"/>
      <c r="X161" s="127"/>
      <c r="Y161" s="127"/>
      <c r="Z161" s="127"/>
    </row>
    <row r="162">
      <c r="A162" s="127"/>
      <c r="B162" s="127"/>
      <c r="C162" s="127"/>
      <c r="D162" s="148"/>
      <c r="E162" s="149"/>
      <c r="F162" s="149"/>
      <c r="G162" s="148"/>
      <c r="H162" s="148"/>
      <c r="I162" s="149"/>
      <c r="J162" s="149"/>
      <c r="K162" s="149"/>
      <c r="L162" s="148"/>
      <c r="M162" s="127"/>
      <c r="N162" s="127"/>
      <c r="O162" s="127"/>
      <c r="P162" s="127"/>
      <c r="Q162" s="127"/>
      <c r="R162" s="127"/>
      <c r="S162" s="127"/>
      <c r="T162" s="127"/>
      <c r="U162" s="127"/>
      <c r="V162" s="127"/>
      <c r="W162" s="127"/>
      <c r="X162" s="127"/>
      <c r="Y162" s="127"/>
      <c r="Z162" s="127"/>
    </row>
    <row r="163">
      <c r="A163" s="127"/>
      <c r="B163" s="127"/>
      <c r="C163" s="127"/>
      <c r="D163" s="148"/>
      <c r="E163" s="149"/>
      <c r="F163" s="149"/>
      <c r="G163" s="148"/>
      <c r="H163" s="148"/>
      <c r="I163" s="149"/>
      <c r="J163" s="149"/>
      <c r="K163" s="149"/>
      <c r="L163" s="148"/>
      <c r="M163" s="127"/>
      <c r="N163" s="127"/>
      <c r="O163" s="127"/>
      <c r="P163" s="127"/>
      <c r="Q163" s="127"/>
      <c r="R163" s="127"/>
      <c r="S163" s="127"/>
      <c r="T163" s="127"/>
      <c r="U163" s="127"/>
      <c r="V163" s="127"/>
      <c r="W163" s="127"/>
      <c r="X163" s="127"/>
      <c r="Y163" s="127"/>
      <c r="Z163" s="127"/>
    </row>
    <row r="164">
      <c r="A164" s="127"/>
      <c r="B164" s="127"/>
      <c r="C164" s="127"/>
      <c r="D164" s="148"/>
      <c r="E164" s="149"/>
      <c r="F164" s="149"/>
      <c r="G164" s="148"/>
      <c r="H164" s="148"/>
      <c r="I164" s="149"/>
      <c r="J164" s="149"/>
      <c r="K164" s="149"/>
      <c r="L164" s="148"/>
      <c r="M164" s="127"/>
      <c r="N164" s="127"/>
      <c r="O164" s="127"/>
      <c r="P164" s="127"/>
      <c r="Q164" s="127"/>
      <c r="R164" s="127"/>
      <c r="S164" s="127"/>
      <c r="T164" s="127"/>
      <c r="U164" s="127"/>
      <c r="V164" s="127"/>
      <c r="W164" s="127"/>
      <c r="X164" s="127"/>
      <c r="Y164" s="127"/>
      <c r="Z164" s="127"/>
    </row>
    <row r="165">
      <c r="A165" s="127"/>
      <c r="B165" s="127"/>
      <c r="C165" s="127"/>
      <c r="D165" s="148"/>
      <c r="E165" s="149"/>
      <c r="F165" s="149"/>
      <c r="G165" s="148"/>
      <c r="H165" s="148"/>
      <c r="I165" s="149"/>
      <c r="J165" s="149"/>
      <c r="K165" s="149"/>
      <c r="L165" s="148"/>
      <c r="M165" s="127"/>
      <c r="N165" s="127"/>
      <c r="O165" s="127"/>
      <c r="P165" s="127"/>
      <c r="Q165" s="127"/>
      <c r="R165" s="127"/>
      <c r="S165" s="127"/>
      <c r="T165" s="127"/>
      <c r="U165" s="127"/>
      <c r="V165" s="127"/>
      <c r="W165" s="127"/>
      <c r="X165" s="127"/>
      <c r="Y165" s="127"/>
      <c r="Z165" s="127"/>
    </row>
    <row r="166">
      <c r="A166" s="127"/>
      <c r="B166" s="127"/>
      <c r="C166" s="127"/>
      <c r="D166" s="148"/>
      <c r="E166" s="149"/>
      <c r="F166" s="149"/>
      <c r="G166" s="148"/>
      <c r="H166" s="148"/>
      <c r="I166" s="149"/>
      <c r="J166" s="149"/>
      <c r="K166" s="149"/>
      <c r="L166" s="148"/>
      <c r="M166" s="127"/>
      <c r="N166" s="127"/>
      <c r="O166" s="127"/>
      <c r="P166" s="127"/>
      <c r="Q166" s="127"/>
      <c r="R166" s="127"/>
      <c r="S166" s="127"/>
      <c r="T166" s="127"/>
      <c r="U166" s="127"/>
      <c r="V166" s="127"/>
      <c r="W166" s="127"/>
      <c r="X166" s="127"/>
      <c r="Y166" s="127"/>
      <c r="Z166" s="127"/>
    </row>
    <row r="167">
      <c r="A167" s="127"/>
      <c r="B167" s="127"/>
      <c r="C167" s="127"/>
      <c r="D167" s="148"/>
      <c r="E167" s="149"/>
      <c r="F167" s="149"/>
      <c r="G167" s="148"/>
      <c r="H167" s="148"/>
      <c r="I167" s="149"/>
      <c r="J167" s="149"/>
      <c r="K167" s="149"/>
      <c r="L167" s="148"/>
      <c r="M167" s="127"/>
      <c r="N167" s="127"/>
      <c r="O167" s="127"/>
      <c r="P167" s="127"/>
      <c r="Q167" s="127"/>
      <c r="R167" s="127"/>
      <c r="S167" s="127"/>
      <c r="T167" s="127"/>
      <c r="U167" s="127"/>
      <c r="V167" s="127"/>
      <c r="W167" s="127"/>
      <c r="X167" s="127"/>
      <c r="Y167" s="127"/>
      <c r="Z167" s="127"/>
    </row>
    <row r="168">
      <c r="A168" s="127"/>
      <c r="B168" s="127"/>
      <c r="C168" s="127"/>
      <c r="D168" s="148"/>
      <c r="E168" s="149"/>
      <c r="F168" s="149"/>
      <c r="G168" s="148"/>
      <c r="H168" s="148"/>
      <c r="I168" s="149"/>
      <c r="J168" s="149"/>
      <c r="K168" s="149"/>
      <c r="L168" s="148"/>
      <c r="M168" s="127"/>
      <c r="N168" s="127"/>
      <c r="O168" s="127"/>
      <c r="P168" s="127"/>
      <c r="Q168" s="127"/>
      <c r="R168" s="127"/>
      <c r="S168" s="127"/>
      <c r="T168" s="127"/>
      <c r="U168" s="127"/>
      <c r="V168" s="127"/>
      <c r="W168" s="127"/>
      <c r="X168" s="127"/>
      <c r="Y168" s="127"/>
      <c r="Z168" s="127"/>
    </row>
    <row r="169">
      <c r="A169" s="127"/>
      <c r="B169" s="127"/>
      <c r="C169" s="127"/>
      <c r="D169" s="148"/>
      <c r="E169" s="149"/>
      <c r="F169" s="149"/>
      <c r="G169" s="148"/>
      <c r="H169" s="148"/>
      <c r="I169" s="149"/>
      <c r="J169" s="149"/>
      <c r="K169" s="149"/>
      <c r="L169" s="148"/>
      <c r="M169" s="127"/>
      <c r="N169" s="127"/>
      <c r="O169" s="127"/>
      <c r="P169" s="127"/>
      <c r="Q169" s="127"/>
      <c r="R169" s="127"/>
      <c r="S169" s="127"/>
      <c r="T169" s="127"/>
      <c r="U169" s="127"/>
      <c r="V169" s="127"/>
      <c r="W169" s="127"/>
      <c r="X169" s="127"/>
      <c r="Y169" s="127"/>
      <c r="Z169" s="127"/>
    </row>
    <row r="170">
      <c r="A170" s="127"/>
      <c r="B170" s="127"/>
      <c r="C170" s="127"/>
      <c r="D170" s="148"/>
      <c r="E170" s="149"/>
      <c r="F170" s="149"/>
      <c r="G170" s="148"/>
      <c r="H170" s="148"/>
      <c r="I170" s="149"/>
      <c r="J170" s="149"/>
      <c r="K170" s="149"/>
      <c r="L170" s="148"/>
      <c r="M170" s="127"/>
      <c r="N170" s="127"/>
      <c r="O170" s="127"/>
      <c r="P170" s="127"/>
      <c r="Q170" s="127"/>
      <c r="R170" s="127"/>
      <c r="S170" s="127"/>
      <c r="T170" s="127"/>
      <c r="U170" s="127"/>
      <c r="V170" s="127"/>
      <c r="W170" s="127"/>
      <c r="X170" s="127"/>
      <c r="Y170" s="127"/>
      <c r="Z170" s="127"/>
    </row>
    <row r="171">
      <c r="A171" s="127"/>
      <c r="B171" s="127"/>
      <c r="C171" s="127"/>
      <c r="D171" s="148"/>
      <c r="E171" s="149"/>
      <c r="F171" s="149"/>
      <c r="G171" s="148"/>
      <c r="H171" s="148"/>
      <c r="I171" s="149"/>
      <c r="J171" s="149"/>
      <c r="K171" s="149"/>
      <c r="L171" s="148"/>
      <c r="M171" s="127"/>
      <c r="N171" s="127"/>
      <c r="O171" s="127"/>
      <c r="P171" s="127"/>
      <c r="Q171" s="127"/>
      <c r="R171" s="127"/>
      <c r="S171" s="127"/>
      <c r="T171" s="127"/>
      <c r="U171" s="127"/>
      <c r="V171" s="127"/>
      <c r="W171" s="127"/>
      <c r="X171" s="127"/>
      <c r="Y171" s="127"/>
      <c r="Z171" s="127"/>
    </row>
    <row r="172">
      <c r="A172" s="127"/>
      <c r="B172" s="127"/>
      <c r="C172" s="127"/>
      <c r="D172" s="148"/>
      <c r="E172" s="149"/>
      <c r="F172" s="149"/>
      <c r="G172" s="148"/>
      <c r="H172" s="148"/>
      <c r="I172" s="149"/>
      <c r="J172" s="149"/>
      <c r="K172" s="149"/>
      <c r="L172" s="148"/>
      <c r="M172" s="127"/>
      <c r="N172" s="127"/>
      <c r="O172" s="127"/>
      <c r="P172" s="127"/>
      <c r="Q172" s="127"/>
      <c r="R172" s="127"/>
      <c r="S172" s="127"/>
      <c r="T172" s="127"/>
      <c r="U172" s="127"/>
      <c r="V172" s="127"/>
      <c r="W172" s="127"/>
      <c r="X172" s="127"/>
      <c r="Y172" s="127"/>
      <c r="Z172" s="127"/>
    </row>
    <row r="173">
      <c r="A173" s="127"/>
      <c r="B173" s="127"/>
      <c r="C173" s="127"/>
      <c r="D173" s="148"/>
      <c r="E173" s="149"/>
      <c r="F173" s="149"/>
      <c r="G173" s="148"/>
      <c r="H173" s="148"/>
      <c r="I173" s="149"/>
      <c r="J173" s="149"/>
      <c r="K173" s="149"/>
      <c r="L173" s="148"/>
      <c r="M173" s="127"/>
      <c r="N173" s="127"/>
      <c r="O173" s="127"/>
      <c r="P173" s="127"/>
      <c r="Q173" s="127"/>
      <c r="R173" s="127"/>
      <c r="S173" s="127"/>
      <c r="T173" s="127"/>
      <c r="U173" s="127"/>
      <c r="V173" s="127"/>
      <c r="W173" s="127"/>
      <c r="X173" s="127"/>
      <c r="Y173" s="127"/>
      <c r="Z173" s="127"/>
    </row>
    <row r="174">
      <c r="A174" s="127"/>
      <c r="B174" s="127"/>
      <c r="C174" s="127"/>
      <c r="D174" s="148"/>
      <c r="E174" s="149"/>
      <c r="F174" s="149"/>
      <c r="G174" s="148"/>
      <c r="H174" s="148"/>
      <c r="I174" s="149"/>
      <c r="J174" s="149"/>
      <c r="K174" s="149"/>
      <c r="L174" s="148"/>
      <c r="M174" s="127"/>
      <c r="N174" s="127"/>
      <c r="O174" s="127"/>
      <c r="P174" s="127"/>
      <c r="Q174" s="127"/>
      <c r="R174" s="127"/>
      <c r="S174" s="127"/>
      <c r="T174" s="127"/>
      <c r="U174" s="127"/>
      <c r="V174" s="127"/>
      <c r="W174" s="127"/>
      <c r="X174" s="127"/>
      <c r="Y174" s="127"/>
      <c r="Z174" s="127"/>
    </row>
    <row r="175">
      <c r="A175" s="127"/>
      <c r="B175" s="127"/>
      <c r="C175" s="127"/>
      <c r="D175" s="148"/>
      <c r="E175" s="149"/>
      <c r="F175" s="149"/>
      <c r="G175" s="148"/>
      <c r="H175" s="148"/>
      <c r="I175" s="149"/>
      <c r="J175" s="149"/>
      <c r="K175" s="149"/>
      <c r="L175" s="148"/>
      <c r="M175" s="127"/>
      <c r="N175" s="127"/>
      <c r="O175" s="127"/>
      <c r="P175" s="127"/>
      <c r="Q175" s="127"/>
      <c r="R175" s="127"/>
      <c r="S175" s="127"/>
      <c r="T175" s="127"/>
      <c r="U175" s="127"/>
      <c r="V175" s="127"/>
      <c r="W175" s="127"/>
      <c r="X175" s="127"/>
      <c r="Y175" s="127"/>
      <c r="Z175" s="127"/>
    </row>
    <row r="176">
      <c r="A176" s="127"/>
      <c r="B176" s="127"/>
      <c r="C176" s="127"/>
      <c r="D176" s="148"/>
      <c r="E176" s="149"/>
      <c r="F176" s="149"/>
      <c r="G176" s="148"/>
      <c r="H176" s="148"/>
      <c r="I176" s="149"/>
      <c r="J176" s="149"/>
      <c r="K176" s="149"/>
      <c r="L176" s="148"/>
      <c r="M176" s="127"/>
      <c r="N176" s="127"/>
      <c r="O176" s="127"/>
      <c r="P176" s="127"/>
      <c r="Q176" s="127"/>
      <c r="R176" s="127"/>
      <c r="S176" s="127"/>
      <c r="T176" s="127"/>
      <c r="U176" s="127"/>
      <c r="V176" s="127"/>
      <c r="W176" s="127"/>
      <c r="X176" s="127"/>
      <c r="Y176" s="127"/>
      <c r="Z176" s="127"/>
    </row>
    <row r="177">
      <c r="A177" s="127"/>
      <c r="B177" s="127"/>
      <c r="C177" s="127"/>
      <c r="D177" s="148"/>
      <c r="E177" s="149"/>
      <c r="F177" s="149"/>
      <c r="G177" s="148"/>
      <c r="H177" s="148"/>
      <c r="I177" s="149"/>
      <c r="J177" s="149"/>
      <c r="K177" s="149"/>
      <c r="L177" s="148"/>
      <c r="M177" s="127"/>
      <c r="N177" s="127"/>
      <c r="O177" s="127"/>
      <c r="P177" s="127"/>
      <c r="Q177" s="127"/>
      <c r="R177" s="127"/>
      <c r="S177" s="127"/>
      <c r="T177" s="127"/>
      <c r="U177" s="127"/>
      <c r="V177" s="127"/>
      <c r="W177" s="127"/>
      <c r="X177" s="127"/>
      <c r="Y177" s="127"/>
      <c r="Z177" s="127"/>
    </row>
    <row r="178">
      <c r="A178" s="127"/>
      <c r="B178" s="127"/>
      <c r="C178" s="127"/>
      <c r="D178" s="148"/>
      <c r="E178" s="149"/>
      <c r="F178" s="149"/>
      <c r="G178" s="148"/>
      <c r="H178" s="148"/>
      <c r="I178" s="149"/>
      <c r="J178" s="149"/>
      <c r="K178" s="149"/>
      <c r="L178" s="148"/>
      <c r="M178" s="127"/>
      <c r="N178" s="127"/>
      <c r="O178" s="127"/>
      <c r="P178" s="127"/>
      <c r="Q178" s="127"/>
      <c r="R178" s="127"/>
      <c r="S178" s="127"/>
      <c r="T178" s="127"/>
      <c r="U178" s="127"/>
      <c r="V178" s="127"/>
      <c r="W178" s="127"/>
      <c r="X178" s="127"/>
      <c r="Y178" s="127"/>
      <c r="Z178" s="127"/>
    </row>
    <row r="179">
      <c r="A179" s="127"/>
      <c r="B179" s="127"/>
      <c r="C179" s="127"/>
      <c r="D179" s="148"/>
      <c r="E179" s="149"/>
      <c r="F179" s="149"/>
      <c r="G179" s="148"/>
      <c r="H179" s="148"/>
      <c r="I179" s="149"/>
      <c r="J179" s="149"/>
      <c r="K179" s="149"/>
      <c r="L179" s="148"/>
      <c r="M179" s="127"/>
      <c r="N179" s="127"/>
      <c r="O179" s="127"/>
      <c r="P179" s="127"/>
      <c r="Q179" s="127"/>
      <c r="R179" s="127"/>
      <c r="S179" s="127"/>
      <c r="T179" s="127"/>
      <c r="U179" s="127"/>
      <c r="V179" s="127"/>
      <c r="W179" s="127"/>
      <c r="X179" s="127"/>
      <c r="Y179" s="127"/>
      <c r="Z179" s="127"/>
    </row>
    <row r="180">
      <c r="A180" s="127"/>
      <c r="B180" s="127"/>
      <c r="C180" s="127"/>
      <c r="D180" s="148"/>
      <c r="E180" s="149"/>
      <c r="F180" s="149"/>
      <c r="G180" s="148"/>
      <c r="H180" s="148"/>
      <c r="I180" s="149"/>
      <c r="J180" s="149"/>
      <c r="K180" s="149"/>
      <c r="L180" s="148"/>
      <c r="M180" s="127"/>
      <c r="N180" s="127"/>
      <c r="O180" s="127"/>
      <c r="P180" s="127"/>
      <c r="Q180" s="127"/>
      <c r="R180" s="127"/>
      <c r="S180" s="127"/>
      <c r="T180" s="127"/>
      <c r="U180" s="127"/>
      <c r="V180" s="127"/>
      <c r="W180" s="127"/>
      <c r="X180" s="127"/>
      <c r="Y180" s="127"/>
      <c r="Z180" s="127"/>
    </row>
    <row r="181">
      <c r="A181" s="127"/>
      <c r="B181" s="127"/>
      <c r="C181" s="127"/>
      <c r="D181" s="148"/>
      <c r="E181" s="149"/>
      <c r="F181" s="149"/>
      <c r="G181" s="148"/>
      <c r="H181" s="148"/>
      <c r="I181" s="149"/>
      <c r="J181" s="149"/>
      <c r="K181" s="149"/>
      <c r="L181" s="148"/>
      <c r="M181" s="127"/>
      <c r="N181" s="127"/>
      <c r="O181" s="127"/>
      <c r="P181" s="127"/>
      <c r="Q181" s="127"/>
      <c r="R181" s="127"/>
      <c r="S181" s="127"/>
      <c r="T181" s="127"/>
      <c r="U181" s="127"/>
      <c r="V181" s="127"/>
      <c r="W181" s="127"/>
      <c r="X181" s="127"/>
      <c r="Y181" s="127"/>
      <c r="Z181" s="127"/>
    </row>
    <row r="182">
      <c r="A182" s="127"/>
      <c r="B182" s="127"/>
      <c r="C182" s="127"/>
      <c r="D182" s="148"/>
      <c r="E182" s="149"/>
      <c r="F182" s="149"/>
      <c r="G182" s="148"/>
      <c r="H182" s="148"/>
      <c r="I182" s="149"/>
      <c r="J182" s="149"/>
      <c r="K182" s="149"/>
      <c r="L182" s="148"/>
      <c r="M182" s="127"/>
      <c r="N182" s="127"/>
      <c r="O182" s="127"/>
      <c r="P182" s="127"/>
      <c r="Q182" s="127"/>
      <c r="R182" s="127"/>
      <c r="S182" s="127"/>
      <c r="T182" s="127"/>
      <c r="U182" s="127"/>
      <c r="V182" s="127"/>
      <c r="W182" s="127"/>
      <c r="X182" s="127"/>
      <c r="Y182" s="127"/>
      <c r="Z182" s="127"/>
    </row>
    <row r="183">
      <c r="A183" s="127"/>
      <c r="B183" s="127"/>
      <c r="C183" s="127"/>
      <c r="D183" s="148"/>
      <c r="E183" s="149"/>
      <c r="F183" s="149"/>
      <c r="G183" s="148"/>
      <c r="H183" s="148"/>
      <c r="I183" s="149"/>
      <c r="J183" s="149"/>
      <c r="K183" s="149"/>
      <c r="L183" s="148"/>
      <c r="M183" s="127"/>
      <c r="N183" s="127"/>
      <c r="O183" s="127"/>
      <c r="P183" s="127"/>
      <c r="Q183" s="127"/>
      <c r="R183" s="127"/>
      <c r="S183" s="127"/>
      <c r="T183" s="127"/>
      <c r="U183" s="127"/>
      <c r="V183" s="127"/>
      <c r="W183" s="127"/>
      <c r="X183" s="127"/>
      <c r="Y183" s="127"/>
      <c r="Z183" s="127"/>
    </row>
    <row r="184">
      <c r="A184" s="127"/>
      <c r="B184" s="127"/>
      <c r="C184" s="127"/>
      <c r="D184" s="148"/>
      <c r="E184" s="149"/>
      <c r="F184" s="149"/>
      <c r="G184" s="148"/>
      <c r="H184" s="148"/>
      <c r="I184" s="149"/>
      <c r="J184" s="149"/>
      <c r="K184" s="149"/>
      <c r="L184" s="148"/>
      <c r="M184" s="127"/>
      <c r="N184" s="127"/>
      <c r="O184" s="127"/>
      <c r="P184" s="127"/>
      <c r="Q184" s="127"/>
      <c r="R184" s="127"/>
      <c r="S184" s="127"/>
      <c r="T184" s="127"/>
      <c r="U184" s="127"/>
      <c r="V184" s="127"/>
      <c r="W184" s="127"/>
      <c r="X184" s="127"/>
      <c r="Y184" s="127"/>
      <c r="Z184" s="127"/>
    </row>
    <row r="185">
      <c r="A185" s="127"/>
      <c r="B185" s="127"/>
      <c r="C185" s="127"/>
      <c r="D185" s="148"/>
      <c r="E185" s="149"/>
      <c r="F185" s="149"/>
      <c r="G185" s="148"/>
      <c r="H185" s="148"/>
      <c r="I185" s="149"/>
      <c r="J185" s="149"/>
      <c r="K185" s="149"/>
      <c r="L185" s="148"/>
      <c r="M185" s="127"/>
      <c r="N185" s="127"/>
      <c r="O185" s="127"/>
      <c r="P185" s="127"/>
      <c r="Q185" s="127"/>
      <c r="R185" s="127"/>
      <c r="S185" s="127"/>
      <c r="T185" s="127"/>
      <c r="U185" s="127"/>
      <c r="V185" s="127"/>
      <c r="W185" s="127"/>
      <c r="X185" s="127"/>
      <c r="Y185" s="127"/>
      <c r="Z185" s="127"/>
    </row>
    <row r="186">
      <c r="A186" s="127"/>
      <c r="B186" s="127"/>
      <c r="C186" s="127"/>
      <c r="D186" s="148"/>
      <c r="E186" s="149"/>
      <c r="F186" s="149"/>
      <c r="G186" s="148"/>
      <c r="H186" s="148"/>
      <c r="I186" s="149"/>
      <c r="J186" s="149"/>
      <c r="K186" s="149"/>
      <c r="L186" s="148"/>
      <c r="M186" s="127"/>
      <c r="N186" s="127"/>
      <c r="O186" s="127"/>
      <c r="P186" s="127"/>
      <c r="Q186" s="127"/>
      <c r="R186" s="127"/>
      <c r="S186" s="127"/>
      <c r="T186" s="127"/>
      <c r="U186" s="127"/>
      <c r="V186" s="127"/>
      <c r="W186" s="127"/>
      <c r="X186" s="127"/>
      <c r="Y186" s="127"/>
      <c r="Z186" s="127"/>
    </row>
    <row r="187">
      <c r="A187" s="127"/>
      <c r="B187" s="127"/>
      <c r="C187" s="127"/>
      <c r="D187" s="148"/>
      <c r="E187" s="149"/>
      <c r="F187" s="149"/>
      <c r="G187" s="148"/>
      <c r="H187" s="148"/>
      <c r="I187" s="149"/>
      <c r="J187" s="149"/>
      <c r="K187" s="149"/>
      <c r="L187" s="148"/>
      <c r="M187" s="127"/>
      <c r="N187" s="127"/>
      <c r="O187" s="127"/>
      <c r="P187" s="127"/>
      <c r="Q187" s="127"/>
      <c r="R187" s="127"/>
      <c r="S187" s="127"/>
      <c r="T187" s="127"/>
      <c r="U187" s="127"/>
      <c r="V187" s="127"/>
      <c r="W187" s="127"/>
      <c r="X187" s="127"/>
      <c r="Y187" s="127"/>
      <c r="Z187" s="127"/>
    </row>
    <row r="188">
      <c r="A188" s="127"/>
      <c r="B188" s="127"/>
      <c r="C188" s="127"/>
      <c r="D188" s="148"/>
      <c r="E188" s="149"/>
      <c r="F188" s="149"/>
      <c r="G188" s="148"/>
      <c r="H188" s="148"/>
      <c r="I188" s="149"/>
      <c r="J188" s="149"/>
      <c r="K188" s="149"/>
      <c r="L188" s="148"/>
      <c r="M188" s="127"/>
      <c r="N188" s="127"/>
      <c r="O188" s="127"/>
      <c r="P188" s="127"/>
      <c r="Q188" s="127"/>
      <c r="R188" s="127"/>
      <c r="S188" s="127"/>
      <c r="T188" s="127"/>
      <c r="U188" s="127"/>
      <c r="V188" s="127"/>
      <c r="W188" s="127"/>
      <c r="X188" s="127"/>
      <c r="Y188" s="127"/>
      <c r="Z188" s="127"/>
    </row>
    <row r="189">
      <c r="A189" s="127"/>
      <c r="B189" s="127"/>
      <c r="C189" s="127"/>
      <c r="D189" s="148"/>
      <c r="E189" s="149"/>
      <c r="F189" s="149"/>
      <c r="G189" s="148"/>
      <c r="H189" s="148"/>
      <c r="I189" s="149"/>
      <c r="J189" s="149"/>
      <c r="K189" s="149"/>
      <c r="L189" s="148"/>
      <c r="M189" s="127"/>
      <c r="N189" s="127"/>
      <c r="O189" s="127"/>
      <c r="P189" s="127"/>
      <c r="Q189" s="127"/>
      <c r="R189" s="127"/>
      <c r="S189" s="127"/>
      <c r="T189" s="127"/>
      <c r="U189" s="127"/>
      <c r="V189" s="127"/>
      <c r="W189" s="127"/>
      <c r="X189" s="127"/>
      <c r="Y189" s="127"/>
      <c r="Z189" s="127"/>
    </row>
    <row r="190">
      <c r="A190" s="127"/>
      <c r="B190" s="127"/>
      <c r="C190" s="127"/>
      <c r="D190" s="148"/>
      <c r="E190" s="149"/>
      <c r="F190" s="149"/>
      <c r="G190" s="148"/>
      <c r="H190" s="148"/>
      <c r="I190" s="149"/>
      <c r="J190" s="149"/>
      <c r="K190" s="149"/>
      <c r="L190" s="148"/>
      <c r="M190" s="127"/>
      <c r="N190" s="127"/>
      <c r="O190" s="127"/>
      <c r="P190" s="127"/>
      <c r="Q190" s="127"/>
      <c r="R190" s="127"/>
      <c r="S190" s="127"/>
      <c r="T190" s="127"/>
      <c r="U190" s="127"/>
      <c r="V190" s="127"/>
      <c r="W190" s="127"/>
      <c r="X190" s="127"/>
      <c r="Y190" s="127"/>
      <c r="Z190" s="127"/>
    </row>
    <row r="191">
      <c r="A191" s="127"/>
      <c r="B191" s="127"/>
      <c r="C191" s="127"/>
      <c r="D191" s="148"/>
      <c r="E191" s="149"/>
      <c r="F191" s="149"/>
      <c r="G191" s="148"/>
      <c r="H191" s="148"/>
      <c r="I191" s="149"/>
      <c r="J191" s="149"/>
      <c r="K191" s="149"/>
      <c r="L191" s="148"/>
      <c r="M191" s="127"/>
      <c r="N191" s="127"/>
      <c r="O191" s="127"/>
      <c r="P191" s="127"/>
      <c r="Q191" s="127"/>
      <c r="R191" s="127"/>
      <c r="S191" s="127"/>
      <c r="T191" s="127"/>
      <c r="U191" s="127"/>
      <c r="V191" s="127"/>
      <c r="W191" s="127"/>
      <c r="X191" s="127"/>
      <c r="Y191" s="127"/>
      <c r="Z191" s="127"/>
    </row>
    <row r="192">
      <c r="A192" s="127"/>
      <c r="B192" s="127"/>
      <c r="C192" s="127"/>
      <c r="D192" s="148"/>
      <c r="E192" s="149"/>
      <c r="F192" s="149"/>
      <c r="G192" s="148"/>
      <c r="H192" s="148"/>
      <c r="I192" s="149"/>
      <c r="J192" s="149"/>
      <c r="K192" s="149"/>
      <c r="L192" s="148"/>
      <c r="M192" s="127"/>
      <c r="N192" s="127"/>
      <c r="O192" s="127"/>
      <c r="P192" s="127"/>
      <c r="Q192" s="127"/>
      <c r="R192" s="127"/>
      <c r="S192" s="127"/>
      <c r="T192" s="127"/>
      <c r="U192" s="127"/>
      <c r="V192" s="127"/>
      <c r="W192" s="127"/>
      <c r="X192" s="127"/>
      <c r="Y192" s="127"/>
      <c r="Z192" s="127"/>
    </row>
    <row r="193">
      <c r="A193" s="127"/>
      <c r="B193" s="127"/>
      <c r="C193" s="127"/>
      <c r="D193" s="148"/>
      <c r="E193" s="149"/>
      <c r="F193" s="149"/>
      <c r="G193" s="148"/>
      <c r="H193" s="148"/>
      <c r="I193" s="149"/>
      <c r="J193" s="149"/>
      <c r="K193" s="149"/>
      <c r="L193" s="148"/>
      <c r="M193" s="127"/>
      <c r="N193" s="127"/>
      <c r="O193" s="127"/>
      <c r="P193" s="127"/>
      <c r="Q193" s="127"/>
      <c r="R193" s="127"/>
      <c r="S193" s="127"/>
      <c r="T193" s="127"/>
      <c r="U193" s="127"/>
      <c r="V193" s="127"/>
      <c r="W193" s="127"/>
      <c r="X193" s="127"/>
      <c r="Y193" s="127"/>
      <c r="Z193" s="127"/>
    </row>
    <row r="194">
      <c r="A194" s="127"/>
      <c r="B194" s="127"/>
      <c r="C194" s="127"/>
      <c r="D194" s="148"/>
      <c r="E194" s="149"/>
      <c r="F194" s="149"/>
      <c r="G194" s="148"/>
      <c r="H194" s="148"/>
      <c r="I194" s="149"/>
      <c r="J194" s="149"/>
      <c r="K194" s="149"/>
      <c r="L194" s="148"/>
      <c r="M194" s="127"/>
      <c r="N194" s="127"/>
      <c r="O194" s="127"/>
      <c r="P194" s="127"/>
      <c r="Q194" s="127"/>
      <c r="R194" s="127"/>
      <c r="S194" s="127"/>
      <c r="T194" s="127"/>
      <c r="U194" s="127"/>
      <c r="V194" s="127"/>
      <c r="W194" s="127"/>
      <c r="X194" s="127"/>
      <c r="Y194" s="127"/>
      <c r="Z194" s="127"/>
    </row>
    <row r="195">
      <c r="A195" s="127"/>
      <c r="B195" s="127"/>
      <c r="C195" s="127"/>
      <c r="D195" s="148"/>
      <c r="E195" s="149"/>
      <c r="F195" s="149"/>
      <c r="G195" s="148"/>
      <c r="H195" s="148"/>
      <c r="I195" s="149"/>
      <c r="J195" s="149"/>
      <c r="K195" s="149"/>
      <c r="L195" s="148"/>
      <c r="M195" s="127"/>
      <c r="N195" s="127"/>
      <c r="O195" s="127"/>
      <c r="P195" s="127"/>
      <c r="Q195" s="127"/>
      <c r="R195" s="127"/>
      <c r="S195" s="127"/>
      <c r="T195" s="127"/>
      <c r="U195" s="127"/>
      <c r="V195" s="127"/>
      <c r="W195" s="127"/>
      <c r="X195" s="127"/>
      <c r="Y195" s="127"/>
      <c r="Z195" s="127"/>
    </row>
    <row r="196">
      <c r="A196" s="127"/>
      <c r="B196" s="127"/>
      <c r="C196" s="127"/>
      <c r="D196" s="148"/>
      <c r="E196" s="149"/>
      <c r="F196" s="149"/>
      <c r="G196" s="148"/>
      <c r="H196" s="148"/>
      <c r="I196" s="149"/>
      <c r="J196" s="149"/>
      <c r="K196" s="149"/>
      <c r="L196" s="148"/>
      <c r="M196" s="127"/>
      <c r="N196" s="127"/>
      <c r="O196" s="127"/>
      <c r="P196" s="127"/>
      <c r="Q196" s="127"/>
      <c r="R196" s="127"/>
      <c r="S196" s="127"/>
      <c r="T196" s="127"/>
      <c r="U196" s="127"/>
      <c r="V196" s="127"/>
      <c r="W196" s="127"/>
      <c r="X196" s="127"/>
      <c r="Y196" s="127"/>
      <c r="Z196" s="127"/>
    </row>
    <row r="197">
      <c r="A197" s="127"/>
      <c r="B197" s="127"/>
      <c r="C197" s="127"/>
      <c r="D197" s="148"/>
      <c r="E197" s="149"/>
      <c r="F197" s="149"/>
      <c r="G197" s="148"/>
      <c r="H197" s="148"/>
      <c r="I197" s="149"/>
      <c r="J197" s="149"/>
      <c r="K197" s="149"/>
      <c r="L197" s="148"/>
      <c r="M197" s="127"/>
      <c r="N197" s="127"/>
      <c r="O197" s="127"/>
      <c r="P197" s="127"/>
      <c r="Q197" s="127"/>
      <c r="R197" s="127"/>
      <c r="S197" s="127"/>
      <c r="T197" s="127"/>
      <c r="U197" s="127"/>
      <c r="V197" s="127"/>
      <c r="W197" s="127"/>
      <c r="X197" s="127"/>
      <c r="Y197" s="127"/>
      <c r="Z197" s="127"/>
    </row>
    <row r="198">
      <c r="A198" s="127"/>
      <c r="B198" s="127"/>
      <c r="C198" s="127"/>
      <c r="D198" s="148"/>
      <c r="E198" s="149"/>
      <c r="F198" s="149"/>
      <c r="G198" s="148"/>
      <c r="H198" s="148"/>
      <c r="I198" s="149"/>
      <c r="J198" s="149"/>
      <c r="K198" s="149"/>
      <c r="L198" s="148"/>
      <c r="M198" s="127"/>
      <c r="N198" s="127"/>
      <c r="O198" s="127"/>
      <c r="P198" s="127"/>
      <c r="Q198" s="127"/>
      <c r="R198" s="127"/>
      <c r="S198" s="127"/>
      <c r="T198" s="127"/>
      <c r="U198" s="127"/>
      <c r="V198" s="127"/>
      <c r="W198" s="127"/>
      <c r="X198" s="127"/>
      <c r="Y198" s="127"/>
      <c r="Z198" s="127"/>
    </row>
    <row r="199">
      <c r="A199" s="127"/>
      <c r="B199" s="127"/>
      <c r="C199" s="127"/>
      <c r="D199" s="148"/>
      <c r="E199" s="149"/>
      <c r="F199" s="149"/>
      <c r="G199" s="148"/>
      <c r="H199" s="148"/>
      <c r="I199" s="149"/>
      <c r="J199" s="149"/>
      <c r="K199" s="149"/>
      <c r="L199" s="148"/>
      <c r="M199" s="127"/>
      <c r="N199" s="127"/>
      <c r="O199" s="127"/>
      <c r="P199" s="127"/>
      <c r="Q199" s="127"/>
      <c r="R199" s="127"/>
      <c r="S199" s="127"/>
      <c r="T199" s="127"/>
      <c r="U199" s="127"/>
      <c r="V199" s="127"/>
      <c r="W199" s="127"/>
      <c r="X199" s="127"/>
      <c r="Y199" s="127"/>
      <c r="Z199" s="127"/>
    </row>
    <row r="200">
      <c r="A200" s="127"/>
      <c r="B200" s="127"/>
      <c r="C200" s="127"/>
      <c r="D200" s="148"/>
      <c r="E200" s="149"/>
      <c r="F200" s="149"/>
      <c r="G200" s="148"/>
      <c r="H200" s="148"/>
      <c r="I200" s="149"/>
      <c r="J200" s="149"/>
      <c r="K200" s="149"/>
      <c r="L200" s="148"/>
      <c r="M200" s="127"/>
      <c r="N200" s="127"/>
      <c r="O200" s="127"/>
      <c r="P200" s="127"/>
      <c r="Q200" s="127"/>
      <c r="R200" s="127"/>
      <c r="S200" s="127"/>
      <c r="T200" s="127"/>
      <c r="U200" s="127"/>
      <c r="V200" s="127"/>
      <c r="W200" s="127"/>
      <c r="X200" s="127"/>
      <c r="Y200" s="127"/>
      <c r="Z200" s="127"/>
    </row>
    <row r="201">
      <c r="A201" s="127"/>
      <c r="B201" s="127"/>
      <c r="C201" s="127"/>
      <c r="D201" s="148"/>
      <c r="E201" s="149"/>
      <c r="F201" s="149"/>
      <c r="G201" s="148"/>
      <c r="H201" s="148"/>
      <c r="I201" s="149"/>
      <c r="J201" s="149"/>
      <c r="K201" s="149"/>
      <c r="L201" s="148"/>
      <c r="M201" s="127"/>
      <c r="N201" s="127"/>
      <c r="O201" s="127"/>
      <c r="P201" s="127"/>
      <c r="Q201" s="127"/>
      <c r="R201" s="127"/>
      <c r="S201" s="127"/>
      <c r="T201" s="127"/>
      <c r="U201" s="127"/>
      <c r="V201" s="127"/>
      <c r="W201" s="127"/>
      <c r="X201" s="127"/>
      <c r="Y201" s="127"/>
      <c r="Z201" s="127"/>
    </row>
    <row r="202">
      <c r="A202" s="127"/>
      <c r="B202" s="127"/>
      <c r="C202" s="127"/>
      <c r="D202" s="148"/>
      <c r="E202" s="149"/>
      <c r="F202" s="149"/>
      <c r="G202" s="148"/>
      <c r="H202" s="148"/>
      <c r="I202" s="149"/>
      <c r="J202" s="149"/>
      <c r="K202" s="149"/>
      <c r="L202" s="148"/>
      <c r="M202" s="127"/>
      <c r="N202" s="127"/>
      <c r="O202" s="127"/>
      <c r="P202" s="127"/>
      <c r="Q202" s="127"/>
      <c r="R202" s="127"/>
      <c r="S202" s="127"/>
      <c r="T202" s="127"/>
      <c r="U202" s="127"/>
      <c r="V202" s="127"/>
      <c r="W202" s="127"/>
      <c r="X202" s="127"/>
      <c r="Y202" s="127"/>
      <c r="Z202" s="127"/>
    </row>
    <row r="203">
      <c r="A203" s="127"/>
      <c r="B203" s="127"/>
      <c r="C203" s="127"/>
      <c r="D203" s="148"/>
      <c r="E203" s="149"/>
      <c r="F203" s="149"/>
      <c r="G203" s="148"/>
      <c r="H203" s="148"/>
      <c r="I203" s="149"/>
      <c r="J203" s="149"/>
      <c r="K203" s="149"/>
      <c r="L203" s="148"/>
      <c r="M203" s="127"/>
      <c r="N203" s="127"/>
      <c r="O203" s="127"/>
      <c r="P203" s="127"/>
      <c r="Q203" s="127"/>
      <c r="R203" s="127"/>
      <c r="S203" s="127"/>
      <c r="T203" s="127"/>
      <c r="U203" s="127"/>
      <c r="V203" s="127"/>
      <c r="W203" s="127"/>
      <c r="X203" s="127"/>
      <c r="Y203" s="127"/>
      <c r="Z203" s="127"/>
    </row>
    <row r="204">
      <c r="A204" s="127"/>
      <c r="B204" s="127"/>
      <c r="C204" s="127"/>
      <c r="D204" s="148"/>
      <c r="E204" s="149"/>
      <c r="F204" s="149"/>
      <c r="G204" s="148"/>
      <c r="H204" s="148"/>
      <c r="I204" s="149"/>
      <c r="J204" s="149"/>
      <c r="K204" s="149"/>
      <c r="L204" s="148"/>
      <c r="M204" s="127"/>
      <c r="N204" s="127"/>
      <c r="O204" s="127"/>
      <c r="P204" s="127"/>
      <c r="Q204" s="127"/>
      <c r="R204" s="127"/>
      <c r="S204" s="127"/>
      <c r="T204" s="127"/>
      <c r="U204" s="127"/>
      <c r="V204" s="127"/>
      <c r="W204" s="127"/>
      <c r="X204" s="127"/>
      <c r="Y204" s="127"/>
      <c r="Z204" s="127"/>
    </row>
    <row r="205">
      <c r="A205" s="127"/>
      <c r="B205" s="127"/>
      <c r="C205" s="127"/>
      <c r="D205" s="148"/>
      <c r="E205" s="149"/>
      <c r="F205" s="149"/>
      <c r="G205" s="148"/>
      <c r="H205" s="148"/>
      <c r="I205" s="149"/>
      <c r="J205" s="149"/>
      <c r="K205" s="149"/>
      <c r="L205" s="148"/>
      <c r="M205" s="127"/>
      <c r="N205" s="127"/>
      <c r="O205" s="127"/>
      <c r="P205" s="127"/>
      <c r="Q205" s="127"/>
      <c r="R205" s="127"/>
      <c r="S205" s="127"/>
      <c r="T205" s="127"/>
      <c r="U205" s="127"/>
      <c r="V205" s="127"/>
      <c r="W205" s="127"/>
      <c r="X205" s="127"/>
      <c r="Y205" s="127"/>
      <c r="Z205" s="127"/>
    </row>
    <row r="206">
      <c r="A206" s="127"/>
      <c r="B206" s="127"/>
      <c r="C206" s="127"/>
      <c r="D206" s="148"/>
      <c r="E206" s="149"/>
      <c r="F206" s="149"/>
      <c r="G206" s="148"/>
      <c r="H206" s="148"/>
      <c r="I206" s="149"/>
      <c r="J206" s="149"/>
      <c r="K206" s="149"/>
      <c r="L206" s="148"/>
      <c r="M206" s="127"/>
      <c r="N206" s="127"/>
      <c r="O206" s="127"/>
      <c r="P206" s="127"/>
      <c r="Q206" s="127"/>
      <c r="R206" s="127"/>
      <c r="S206" s="127"/>
      <c r="T206" s="127"/>
      <c r="U206" s="127"/>
      <c r="V206" s="127"/>
      <c r="W206" s="127"/>
      <c r="X206" s="127"/>
      <c r="Y206" s="127"/>
      <c r="Z206" s="127"/>
    </row>
    <row r="207">
      <c r="A207" s="127"/>
      <c r="B207" s="127"/>
      <c r="C207" s="127"/>
      <c r="D207" s="148"/>
      <c r="E207" s="149"/>
      <c r="F207" s="149"/>
      <c r="G207" s="148"/>
      <c r="H207" s="148"/>
      <c r="I207" s="149"/>
      <c r="J207" s="149"/>
      <c r="K207" s="149"/>
      <c r="L207" s="148"/>
      <c r="M207" s="127"/>
      <c r="N207" s="127"/>
      <c r="O207" s="127"/>
      <c r="P207" s="127"/>
      <c r="Q207" s="127"/>
      <c r="R207" s="127"/>
      <c r="S207" s="127"/>
      <c r="T207" s="127"/>
      <c r="U207" s="127"/>
      <c r="V207" s="127"/>
      <c r="W207" s="127"/>
      <c r="X207" s="127"/>
      <c r="Y207" s="127"/>
      <c r="Z207" s="127"/>
    </row>
    <row r="208">
      <c r="A208" s="127"/>
      <c r="B208" s="127"/>
      <c r="C208" s="127"/>
      <c r="D208" s="148"/>
      <c r="E208" s="149"/>
      <c r="F208" s="149"/>
      <c r="G208" s="148"/>
      <c r="H208" s="148"/>
      <c r="I208" s="149"/>
      <c r="J208" s="149"/>
      <c r="K208" s="149"/>
      <c r="L208" s="148"/>
      <c r="M208" s="127"/>
      <c r="N208" s="127"/>
      <c r="O208" s="127"/>
      <c r="P208" s="127"/>
      <c r="Q208" s="127"/>
      <c r="R208" s="127"/>
      <c r="S208" s="127"/>
      <c r="T208" s="127"/>
      <c r="U208" s="127"/>
      <c r="V208" s="127"/>
      <c r="W208" s="127"/>
      <c r="X208" s="127"/>
      <c r="Y208" s="127"/>
      <c r="Z208" s="127"/>
    </row>
    <row r="209">
      <c r="A209" s="127"/>
      <c r="B209" s="127"/>
      <c r="C209" s="127"/>
      <c r="D209" s="148"/>
      <c r="E209" s="149"/>
      <c r="F209" s="149"/>
      <c r="G209" s="148"/>
      <c r="H209" s="148"/>
      <c r="I209" s="149"/>
      <c r="J209" s="149"/>
      <c r="K209" s="149"/>
      <c r="L209" s="148"/>
      <c r="M209" s="127"/>
      <c r="N209" s="127"/>
      <c r="O209" s="127"/>
      <c r="P209" s="127"/>
      <c r="Q209" s="127"/>
      <c r="R209" s="127"/>
      <c r="S209" s="127"/>
      <c r="T209" s="127"/>
      <c r="U209" s="127"/>
      <c r="V209" s="127"/>
      <c r="W209" s="127"/>
      <c r="X209" s="127"/>
      <c r="Y209" s="127"/>
      <c r="Z209" s="127"/>
    </row>
    <row r="210">
      <c r="A210" s="127"/>
      <c r="B210" s="127"/>
      <c r="C210" s="127"/>
      <c r="D210" s="148"/>
      <c r="E210" s="149"/>
      <c r="F210" s="149"/>
      <c r="G210" s="148"/>
      <c r="H210" s="148"/>
      <c r="I210" s="149"/>
      <c r="J210" s="149"/>
      <c r="K210" s="149"/>
      <c r="L210" s="148"/>
      <c r="M210" s="127"/>
      <c r="N210" s="127"/>
      <c r="O210" s="127"/>
      <c r="P210" s="127"/>
      <c r="Q210" s="127"/>
      <c r="R210" s="127"/>
      <c r="S210" s="127"/>
      <c r="T210" s="127"/>
      <c r="U210" s="127"/>
      <c r="V210" s="127"/>
      <c r="W210" s="127"/>
      <c r="X210" s="127"/>
      <c r="Y210" s="127"/>
      <c r="Z210" s="127"/>
    </row>
    <row r="211">
      <c r="A211" s="127"/>
      <c r="B211" s="127"/>
      <c r="C211" s="127"/>
      <c r="D211" s="148"/>
      <c r="E211" s="149"/>
      <c r="F211" s="149"/>
      <c r="G211" s="148"/>
      <c r="H211" s="148"/>
      <c r="I211" s="149"/>
      <c r="J211" s="149"/>
      <c r="K211" s="149"/>
      <c r="L211" s="148"/>
      <c r="M211" s="127"/>
      <c r="N211" s="127"/>
      <c r="O211" s="127"/>
      <c r="P211" s="127"/>
      <c r="Q211" s="127"/>
      <c r="R211" s="127"/>
      <c r="S211" s="127"/>
      <c r="T211" s="127"/>
      <c r="U211" s="127"/>
      <c r="V211" s="127"/>
      <c r="W211" s="127"/>
      <c r="X211" s="127"/>
      <c r="Y211" s="127"/>
      <c r="Z211" s="127"/>
    </row>
    <row r="212">
      <c r="A212" s="127"/>
      <c r="B212" s="127"/>
      <c r="C212" s="127"/>
      <c r="D212" s="148"/>
      <c r="E212" s="149"/>
      <c r="F212" s="149"/>
      <c r="G212" s="148"/>
      <c r="H212" s="148"/>
      <c r="I212" s="149"/>
      <c r="J212" s="149"/>
      <c r="K212" s="149"/>
      <c r="L212" s="148"/>
      <c r="M212" s="127"/>
      <c r="N212" s="127"/>
      <c r="O212" s="127"/>
      <c r="P212" s="127"/>
      <c r="Q212" s="127"/>
      <c r="R212" s="127"/>
      <c r="S212" s="127"/>
      <c r="T212" s="127"/>
      <c r="U212" s="127"/>
      <c r="V212" s="127"/>
      <c r="W212" s="127"/>
      <c r="X212" s="127"/>
      <c r="Y212" s="127"/>
      <c r="Z212" s="127"/>
    </row>
    <row r="213">
      <c r="A213" s="127"/>
      <c r="B213" s="127"/>
      <c r="C213" s="127"/>
      <c r="D213" s="148"/>
      <c r="E213" s="149"/>
      <c r="F213" s="149"/>
      <c r="G213" s="148"/>
      <c r="H213" s="148"/>
      <c r="I213" s="149"/>
      <c r="J213" s="149"/>
      <c r="K213" s="149"/>
      <c r="L213" s="148"/>
      <c r="M213" s="127"/>
      <c r="N213" s="127"/>
      <c r="O213" s="127"/>
      <c r="P213" s="127"/>
      <c r="Q213" s="127"/>
      <c r="R213" s="127"/>
      <c r="S213" s="127"/>
      <c r="T213" s="127"/>
      <c r="U213" s="127"/>
      <c r="V213" s="127"/>
      <c r="W213" s="127"/>
      <c r="X213" s="127"/>
      <c r="Y213" s="127"/>
      <c r="Z213" s="127"/>
    </row>
    <row r="214">
      <c r="A214" s="127"/>
      <c r="B214" s="127"/>
      <c r="C214" s="127"/>
      <c r="D214" s="148"/>
      <c r="E214" s="149"/>
      <c r="F214" s="149"/>
      <c r="G214" s="148"/>
      <c r="H214" s="148"/>
      <c r="I214" s="149"/>
      <c r="J214" s="149"/>
      <c r="K214" s="149"/>
      <c r="L214" s="148"/>
      <c r="M214" s="127"/>
      <c r="N214" s="127"/>
      <c r="O214" s="127"/>
      <c r="P214" s="127"/>
      <c r="Q214" s="127"/>
      <c r="R214" s="127"/>
      <c r="S214" s="127"/>
      <c r="T214" s="127"/>
      <c r="U214" s="127"/>
      <c r="V214" s="127"/>
      <c r="W214" s="127"/>
      <c r="X214" s="127"/>
      <c r="Y214" s="127"/>
      <c r="Z214" s="127"/>
    </row>
    <row r="215">
      <c r="A215" s="127"/>
      <c r="B215" s="127"/>
      <c r="C215" s="127"/>
      <c r="D215" s="148"/>
      <c r="E215" s="149"/>
      <c r="F215" s="149"/>
      <c r="G215" s="148"/>
      <c r="H215" s="148"/>
      <c r="I215" s="149"/>
      <c r="J215" s="149"/>
      <c r="K215" s="149"/>
      <c r="L215" s="148"/>
      <c r="M215" s="127"/>
      <c r="N215" s="127"/>
      <c r="O215" s="127"/>
      <c r="P215" s="127"/>
      <c r="Q215" s="127"/>
      <c r="R215" s="127"/>
      <c r="S215" s="127"/>
      <c r="T215" s="127"/>
      <c r="U215" s="127"/>
      <c r="V215" s="127"/>
      <c r="W215" s="127"/>
      <c r="X215" s="127"/>
      <c r="Y215" s="127"/>
      <c r="Z215" s="127"/>
    </row>
    <row r="216">
      <c r="A216" s="127"/>
      <c r="B216" s="127"/>
      <c r="C216" s="127"/>
      <c r="D216" s="148"/>
      <c r="E216" s="149"/>
      <c r="F216" s="149"/>
      <c r="G216" s="148"/>
      <c r="H216" s="148"/>
      <c r="I216" s="149"/>
      <c r="J216" s="149"/>
      <c r="K216" s="149"/>
      <c r="L216" s="148"/>
      <c r="M216" s="127"/>
      <c r="N216" s="127"/>
      <c r="O216" s="127"/>
      <c r="P216" s="127"/>
      <c r="Q216" s="127"/>
      <c r="R216" s="127"/>
      <c r="S216" s="127"/>
      <c r="T216" s="127"/>
      <c r="U216" s="127"/>
      <c r="V216" s="127"/>
      <c r="W216" s="127"/>
      <c r="X216" s="127"/>
      <c r="Y216" s="127"/>
      <c r="Z216" s="127"/>
    </row>
    <row r="217">
      <c r="A217" s="127"/>
      <c r="B217" s="127"/>
      <c r="C217" s="127"/>
      <c r="D217" s="148"/>
      <c r="E217" s="149"/>
      <c r="F217" s="149"/>
      <c r="G217" s="148"/>
      <c r="H217" s="148"/>
      <c r="I217" s="149"/>
      <c r="J217" s="149"/>
      <c r="K217" s="149"/>
      <c r="L217" s="148"/>
      <c r="M217" s="127"/>
      <c r="N217" s="127"/>
      <c r="O217" s="127"/>
      <c r="P217" s="127"/>
      <c r="Q217" s="127"/>
      <c r="R217" s="127"/>
      <c r="S217" s="127"/>
      <c r="T217" s="127"/>
      <c r="U217" s="127"/>
      <c r="V217" s="127"/>
      <c r="W217" s="127"/>
      <c r="X217" s="127"/>
      <c r="Y217" s="127"/>
      <c r="Z217" s="127"/>
    </row>
    <row r="218">
      <c r="A218" s="127"/>
      <c r="B218" s="127"/>
      <c r="C218" s="127"/>
      <c r="D218" s="148"/>
      <c r="E218" s="149"/>
      <c r="F218" s="149"/>
      <c r="G218" s="148"/>
      <c r="H218" s="148"/>
      <c r="I218" s="149"/>
      <c r="J218" s="149"/>
      <c r="K218" s="149"/>
      <c r="L218" s="148"/>
      <c r="M218" s="127"/>
      <c r="N218" s="127"/>
      <c r="O218" s="127"/>
      <c r="P218" s="127"/>
      <c r="Q218" s="127"/>
      <c r="R218" s="127"/>
      <c r="S218" s="127"/>
      <c r="T218" s="127"/>
      <c r="U218" s="127"/>
      <c r="V218" s="127"/>
      <c r="W218" s="127"/>
      <c r="X218" s="127"/>
      <c r="Y218" s="127"/>
      <c r="Z218" s="127"/>
    </row>
    <row r="219">
      <c r="A219" s="127"/>
      <c r="B219" s="127"/>
      <c r="C219" s="127"/>
      <c r="D219" s="148"/>
      <c r="E219" s="149"/>
      <c r="F219" s="149"/>
      <c r="G219" s="148"/>
      <c r="H219" s="148"/>
      <c r="I219" s="149"/>
      <c r="J219" s="149"/>
      <c r="K219" s="149"/>
      <c r="L219" s="148"/>
      <c r="M219" s="127"/>
      <c r="N219" s="127"/>
      <c r="O219" s="127"/>
      <c r="P219" s="127"/>
      <c r="Q219" s="127"/>
      <c r="R219" s="127"/>
      <c r="S219" s="127"/>
      <c r="T219" s="127"/>
      <c r="U219" s="127"/>
      <c r="V219" s="127"/>
      <c r="W219" s="127"/>
      <c r="X219" s="127"/>
      <c r="Y219" s="127"/>
      <c r="Z219" s="127"/>
    </row>
    <row r="220">
      <c r="A220" s="127"/>
      <c r="B220" s="127"/>
      <c r="C220" s="127"/>
      <c r="D220" s="148"/>
      <c r="E220" s="149"/>
      <c r="F220" s="149"/>
      <c r="G220" s="148"/>
      <c r="H220" s="148"/>
      <c r="I220" s="149"/>
      <c r="J220" s="149"/>
      <c r="K220" s="149"/>
      <c r="L220" s="148"/>
      <c r="M220" s="127"/>
      <c r="N220" s="127"/>
      <c r="O220" s="127"/>
      <c r="P220" s="127"/>
      <c r="Q220" s="127"/>
      <c r="R220" s="127"/>
      <c r="S220" s="127"/>
      <c r="T220" s="127"/>
      <c r="U220" s="127"/>
      <c r="V220" s="127"/>
      <c r="W220" s="127"/>
      <c r="X220" s="127"/>
      <c r="Y220" s="127"/>
      <c r="Z220" s="127"/>
    </row>
    <row r="221">
      <c r="A221" s="127"/>
      <c r="B221" s="127"/>
      <c r="C221" s="127"/>
      <c r="D221" s="148"/>
      <c r="E221" s="149"/>
      <c r="F221" s="149"/>
      <c r="G221" s="148"/>
      <c r="H221" s="148"/>
      <c r="I221" s="149"/>
      <c r="J221" s="149"/>
      <c r="K221" s="149"/>
      <c r="L221" s="148"/>
      <c r="M221" s="127"/>
      <c r="N221" s="127"/>
      <c r="O221" s="127"/>
      <c r="P221" s="127"/>
      <c r="Q221" s="127"/>
      <c r="R221" s="127"/>
      <c r="S221" s="127"/>
      <c r="T221" s="127"/>
      <c r="U221" s="127"/>
      <c r="V221" s="127"/>
      <c r="W221" s="127"/>
      <c r="X221" s="127"/>
      <c r="Y221" s="127"/>
      <c r="Z221" s="127"/>
    </row>
    <row r="222">
      <c r="A222" s="127"/>
      <c r="B222" s="127"/>
      <c r="C222" s="127"/>
      <c r="D222" s="148"/>
      <c r="E222" s="149"/>
      <c r="F222" s="149"/>
      <c r="G222" s="148"/>
      <c r="H222" s="148"/>
      <c r="I222" s="149"/>
      <c r="J222" s="149"/>
      <c r="K222" s="149"/>
      <c r="L222" s="148"/>
      <c r="M222" s="127"/>
      <c r="N222" s="127"/>
      <c r="O222" s="127"/>
      <c r="P222" s="127"/>
      <c r="Q222" s="127"/>
      <c r="R222" s="127"/>
      <c r="S222" s="127"/>
      <c r="T222" s="127"/>
      <c r="U222" s="127"/>
      <c r="V222" s="127"/>
      <c r="W222" s="127"/>
      <c r="X222" s="127"/>
      <c r="Y222" s="127"/>
      <c r="Z222" s="127"/>
    </row>
    <row r="223">
      <c r="A223" s="127"/>
      <c r="B223" s="127"/>
      <c r="C223" s="127"/>
      <c r="D223" s="148"/>
      <c r="E223" s="149"/>
      <c r="F223" s="149"/>
      <c r="G223" s="148"/>
      <c r="H223" s="148"/>
      <c r="I223" s="149"/>
      <c r="J223" s="149"/>
      <c r="K223" s="149"/>
      <c r="L223" s="148"/>
      <c r="M223" s="127"/>
      <c r="N223" s="127"/>
      <c r="O223" s="127"/>
      <c r="P223" s="127"/>
      <c r="Q223" s="127"/>
      <c r="R223" s="127"/>
      <c r="S223" s="127"/>
      <c r="T223" s="127"/>
      <c r="U223" s="127"/>
      <c r="V223" s="127"/>
      <c r="W223" s="127"/>
      <c r="X223" s="127"/>
      <c r="Y223" s="127"/>
      <c r="Z223" s="127"/>
    </row>
    <row r="224">
      <c r="A224" s="127"/>
      <c r="B224" s="127"/>
      <c r="C224" s="127"/>
      <c r="D224" s="148"/>
      <c r="E224" s="149"/>
      <c r="F224" s="149"/>
      <c r="G224" s="148"/>
      <c r="H224" s="148"/>
      <c r="I224" s="149"/>
      <c r="J224" s="149"/>
      <c r="K224" s="149"/>
      <c r="L224" s="148"/>
      <c r="M224" s="127"/>
      <c r="N224" s="127"/>
      <c r="O224" s="127"/>
      <c r="P224" s="127"/>
      <c r="Q224" s="127"/>
      <c r="R224" s="127"/>
      <c r="S224" s="127"/>
      <c r="T224" s="127"/>
      <c r="U224" s="127"/>
      <c r="V224" s="127"/>
      <c r="W224" s="127"/>
      <c r="X224" s="127"/>
      <c r="Y224" s="127"/>
      <c r="Z224" s="127"/>
    </row>
    <row r="225">
      <c r="A225" s="127"/>
      <c r="B225" s="127"/>
      <c r="C225" s="127"/>
      <c r="D225" s="148"/>
      <c r="E225" s="149"/>
      <c r="F225" s="149"/>
      <c r="G225" s="148"/>
      <c r="H225" s="148"/>
      <c r="I225" s="149"/>
      <c r="J225" s="149"/>
      <c r="K225" s="149"/>
      <c r="L225" s="148"/>
      <c r="M225" s="127"/>
      <c r="N225" s="127"/>
      <c r="O225" s="127"/>
      <c r="P225" s="127"/>
      <c r="Q225" s="127"/>
      <c r="R225" s="127"/>
      <c r="S225" s="127"/>
      <c r="T225" s="127"/>
      <c r="U225" s="127"/>
      <c r="V225" s="127"/>
      <c r="W225" s="127"/>
      <c r="X225" s="127"/>
      <c r="Y225" s="127"/>
      <c r="Z225" s="127"/>
    </row>
    <row r="226">
      <c r="A226" s="127"/>
      <c r="B226" s="127"/>
      <c r="C226" s="127"/>
      <c r="D226" s="148"/>
      <c r="E226" s="149"/>
      <c r="F226" s="149"/>
      <c r="G226" s="148"/>
      <c r="H226" s="148"/>
      <c r="I226" s="149"/>
      <c r="J226" s="149"/>
      <c r="K226" s="149"/>
      <c r="L226" s="148"/>
      <c r="M226" s="127"/>
      <c r="N226" s="127"/>
      <c r="O226" s="127"/>
      <c r="P226" s="127"/>
      <c r="Q226" s="127"/>
      <c r="R226" s="127"/>
      <c r="S226" s="127"/>
      <c r="T226" s="127"/>
      <c r="U226" s="127"/>
      <c r="V226" s="127"/>
      <c r="W226" s="127"/>
      <c r="X226" s="127"/>
      <c r="Y226" s="127"/>
      <c r="Z226" s="127"/>
    </row>
    <row r="227">
      <c r="A227" s="127"/>
      <c r="B227" s="127"/>
      <c r="C227" s="127"/>
      <c r="D227" s="148"/>
      <c r="E227" s="149"/>
      <c r="F227" s="149"/>
      <c r="G227" s="148"/>
      <c r="H227" s="148"/>
      <c r="I227" s="149"/>
      <c r="J227" s="149"/>
      <c r="K227" s="149"/>
      <c r="L227" s="148"/>
      <c r="M227" s="127"/>
      <c r="N227" s="127"/>
      <c r="O227" s="127"/>
      <c r="P227" s="127"/>
      <c r="Q227" s="127"/>
      <c r="R227" s="127"/>
      <c r="S227" s="127"/>
      <c r="T227" s="127"/>
      <c r="U227" s="127"/>
      <c r="V227" s="127"/>
      <c r="W227" s="127"/>
      <c r="X227" s="127"/>
      <c r="Y227" s="127"/>
      <c r="Z227" s="127"/>
    </row>
    <row r="228">
      <c r="A228" s="127"/>
      <c r="B228" s="127"/>
      <c r="C228" s="127"/>
      <c r="D228" s="148"/>
      <c r="E228" s="149"/>
      <c r="F228" s="149"/>
      <c r="G228" s="148"/>
      <c r="H228" s="148"/>
      <c r="I228" s="149"/>
      <c r="J228" s="149"/>
      <c r="K228" s="149"/>
      <c r="L228" s="148"/>
      <c r="M228" s="127"/>
      <c r="N228" s="127"/>
      <c r="O228" s="127"/>
      <c r="P228" s="127"/>
      <c r="Q228" s="127"/>
      <c r="R228" s="127"/>
      <c r="S228" s="127"/>
      <c r="T228" s="127"/>
      <c r="U228" s="127"/>
      <c r="V228" s="127"/>
      <c r="W228" s="127"/>
      <c r="X228" s="127"/>
      <c r="Y228" s="127"/>
      <c r="Z228" s="127"/>
    </row>
    <row r="229">
      <c r="A229" s="127"/>
      <c r="B229" s="127"/>
      <c r="C229" s="127"/>
      <c r="D229" s="148"/>
      <c r="E229" s="149"/>
      <c r="F229" s="149"/>
      <c r="G229" s="148"/>
      <c r="H229" s="148"/>
      <c r="I229" s="149"/>
      <c r="J229" s="149"/>
      <c r="K229" s="149"/>
      <c r="L229" s="148"/>
      <c r="M229" s="127"/>
      <c r="N229" s="127"/>
      <c r="O229" s="127"/>
      <c r="P229" s="127"/>
      <c r="Q229" s="127"/>
      <c r="R229" s="127"/>
      <c r="S229" s="127"/>
      <c r="T229" s="127"/>
      <c r="U229" s="127"/>
      <c r="V229" s="127"/>
      <c r="W229" s="127"/>
      <c r="X229" s="127"/>
      <c r="Y229" s="127"/>
      <c r="Z229" s="127"/>
    </row>
    <row r="230">
      <c r="A230" s="127"/>
      <c r="B230" s="127"/>
      <c r="C230" s="127"/>
      <c r="D230" s="148"/>
      <c r="E230" s="149"/>
      <c r="F230" s="149"/>
      <c r="G230" s="148"/>
      <c r="H230" s="148"/>
      <c r="I230" s="149"/>
      <c r="J230" s="149"/>
      <c r="K230" s="149"/>
      <c r="L230" s="148"/>
      <c r="M230" s="127"/>
      <c r="N230" s="127"/>
      <c r="O230" s="127"/>
      <c r="P230" s="127"/>
      <c r="Q230" s="127"/>
      <c r="R230" s="127"/>
      <c r="S230" s="127"/>
      <c r="T230" s="127"/>
      <c r="U230" s="127"/>
      <c r="V230" s="127"/>
      <c r="W230" s="127"/>
      <c r="X230" s="127"/>
      <c r="Y230" s="127"/>
      <c r="Z230" s="127"/>
    </row>
    <row r="231">
      <c r="A231" s="127"/>
      <c r="B231" s="127"/>
      <c r="C231" s="127"/>
      <c r="D231" s="148"/>
      <c r="E231" s="149"/>
      <c r="F231" s="149"/>
      <c r="G231" s="148"/>
      <c r="H231" s="148"/>
      <c r="I231" s="149"/>
      <c r="J231" s="149"/>
      <c r="K231" s="149"/>
      <c r="L231" s="148"/>
      <c r="M231" s="127"/>
      <c r="N231" s="127"/>
      <c r="O231" s="127"/>
      <c r="P231" s="127"/>
      <c r="Q231" s="127"/>
      <c r="R231" s="127"/>
      <c r="S231" s="127"/>
      <c r="T231" s="127"/>
      <c r="U231" s="127"/>
      <c r="V231" s="127"/>
      <c r="W231" s="127"/>
      <c r="X231" s="127"/>
      <c r="Y231" s="127"/>
      <c r="Z231" s="127"/>
    </row>
    <row r="232">
      <c r="A232" s="127"/>
      <c r="B232" s="127"/>
      <c r="C232" s="127"/>
      <c r="D232" s="148"/>
      <c r="E232" s="149"/>
      <c r="F232" s="149"/>
      <c r="G232" s="148"/>
      <c r="H232" s="148"/>
      <c r="I232" s="149"/>
      <c r="J232" s="149"/>
      <c r="K232" s="149"/>
      <c r="L232" s="148"/>
      <c r="M232" s="127"/>
      <c r="N232" s="127"/>
      <c r="O232" s="127"/>
      <c r="P232" s="127"/>
      <c r="Q232" s="127"/>
      <c r="R232" s="127"/>
      <c r="S232" s="127"/>
      <c r="T232" s="127"/>
      <c r="U232" s="127"/>
      <c r="V232" s="127"/>
      <c r="W232" s="127"/>
      <c r="X232" s="127"/>
      <c r="Y232" s="127"/>
      <c r="Z232" s="127"/>
    </row>
    <row r="233">
      <c r="A233" s="127"/>
      <c r="B233" s="127"/>
      <c r="C233" s="127"/>
      <c r="D233" s="148"/>
      <c r="E233" s="149"/>
      <c r="F233" s="149"/>
      <c r="G233" s="148"/>
      <c r="H233" s="148"/>
      <c r="I233" s="149"/>
      <c r="J233" s="149"/>
      <c r="K233" s="149"/>
      <c r="L233" s="148"/>
      <c r="M233" s="127"/>
      <c r="N233" s="127"/>
      <c r="O233" s="127"/>
      <c r="P233" s="127"/>
      <c r="Q233" s="127"/>
      <c r="R233" s="127"/>
      <c r="S233" s="127"/>
      <c r="T233" s="127"/>
      <c r="U233" s="127"/>
      <c r="V233" s="127"/>
      <c r="W233" s="127"/>
      <c r="X233" s="127"/>
      <c r="Y233" s="127"/>
      <c r="Z233" s="127"/>
    </row>
    <row r="234">
      <c r="A234" s="127"/>
      <c r="B234" s="127"/>
      <c r="C234" s="127"/>
      <c r="D234" s="148"/>
      <c r="E234" s="149"/>
      <c r="F234" s="149"/>
      <c r="G234" s="148"/>
      <c r="H234" s="148"/>
      <c r="I234" s="149"/>
      <c r="J234" s="149"/>
      <c r="K234" s="149"/>
      <c r="L234" s="148"/>
      <c r="M234" s="127"/>
      <c r="N234" s="127"/>
      <c r="O234" s="127"/>
      <c r="P234" s="127"/>
      <c r="Q234" s="127"/>
      <c r="R234" s="127"/>
      <c r="S234" s="127"/>
      <c r="T234" s="127"/>
      <c r="U234" s="127"/>
      <c r="V234" s="127"/>
      <c r="W234" s="127"/>
      <c r="X234" s="127"/>
      <c r="Y234" s="127"/>
      <c r="Z234" s="127"/>
    </row>
    <row r="235">
      <c r="A235" s="127"/>
      <c r="B235" s="127"/>
      <c r="C235" s="127"/>
      <c r="D235" s="148"/>
      <c r="E235" s="149"/>
      <c r="F235" s="149"/>
      <c r="G235" s="148"/>
      <c r="H235" s="148"/>
      <c r="I235" s="149"/>
      <c r="J235" s="149"/>
      <c r="K235" s="149"/>
      <c r="L235" s="148"/>
      <c r="M235" s="127"/>
      <c r="N235" s="127"/>
      <c r="O235" s="127"/>
      <c r="P235" s="127"/>
      <c r="Q235" s="127"/>
      <c r="R235" s="127"/>
      <c r="S235" s="127"/>
      <c r="T235" s="127"/>
      <c r="U235" s="127"/>
      <c r="V235" s="127"/>
      <c r="W235" s="127"/>
      <c r="X235" s="127"/>
      <c r="Y235" s="127"/>
      <c r="Z235" s="127"/>
    </row>
    <row r="236">
      <c r="A236" s="127"/>
      <c r="B236" s="127"/>
      <c r="C236" s="127"/>
      <c r="D236" s="148"/>
      <c r="E236" s="149"/>
      <c r="F236" s="149"/>
      <c r="G236" s="148"/>
      <c r="H236" s="148"/>
      <c r="I236" s="149"/>
      <c r="J236" s="149"/>
      <c r="K236" s="149"/>
      <c r="L236" s="148"/>
      <c r="M236" s="127"/>
      <c r="N236" s="127"/>
      <c r="O236" s="127"/>
      <c r="P236" s="127"/>
      <c r="Q236" s="127"/>
      <c r="R236" s="127"/>
      <c r="S236" s="127"/>
      <c r="T236" s="127"/>
      <c r="U236" s="127"/>
      <c r="V236" s="127"/>
      <c r="W236" s="127"/>
      <c r="X236" s="127"/>
      <c r="Y236" s="127"/>
      <c r="Z236" s="127"/>
    </row>
    <row r="237">
      <c r="A237" s="127"/>
      <c r="B237" s="127"/>
      <c r="C237" s="127"/>
      <c r="D237" s="148"/>
      <c r="E237" s="149"/>
      <c r="F237" s="149"/>
      <c r="G237" s="148"/>
      <c r="H237" s="148"/>
      <c r="I237" s="149"/>
      <c r="J237" s="149"/>
      <c r="K237" s="149"/>
      <c r="L237" s="148"/>
      <c r="M237" s="127"/>
      <c r="N237" s="127"/>
      <c r="O237" s="127"/>
      <c r="P237" s="127"/>
      <c r="Q237" s="127"/>
      <c r="R237" s="127"/>
      <c r="S237" s="127"/>
      <c r="T237" s="127"/>
      <c r="U237" s="127"/>
      <c r="V237" s="127"/>
      <c r="W237" s="127"/>
      <c r="X237" s="127"/>
      <c r="Y237" s="127"/>
      <c r="Z237" s="127"/>
    </row>
    <row r="238">
      <c r="A238" s="127"/>
      <c r="B238" s="127"/>
      <c r="C238" s="127"/>
      <c r="D238" s="148"/>
      <c r="E238" s="149"/>
      <c r="F238" s="149"/>
      <c r="G238" s="148"/>
      <c r="H238" s="148"/>
      <c r="I238" s="149"/>
      <c r="J238" s="149"/>
      <c r="K238" s="149"/>
      <c r="L238" s="148"/>
      <c r="M238" s="127"/>
      <c r="N238" s="127"/>
      <c r="O238" s="127"/>
      <c r="P238" s="127"/>
      <c r="Q238" s="127"/>
      <c r="R238" s="127"/>
      <c r="S238" s="127"/>
      <c r="T238" s="127"/>
      <c r="U238" s="127"/>
      <c r="V238" s="127"/>
      <c r="W238" s="127"/>
      <c r="X238" s="127"/>
      <c r="Y238" s="127"/>
      <c r="Z238" s="127"/>
    </row>
    <row r="239">
      <c r="A239" s="127"/>
      <c r="B239" s="127"/>
      <c r="C239" s="127"/>
      <c r="D239" s="148"/>
      <c r="E239" s="149"/>
      <c r="F239" s="149"/>
      <c r="G239" s="148"/>
      <c r="H239" s="148"/>
      <c r="I239" s="149"/>
      <c r="J239" s="149"/>
      <c r="K239" s="149"/>
      <c r="L239" s="148"/>
      <c r="M239" s="127"/>
      <c r="N239" s="127"/>
      <c r="O239" s="127"/>
      <c r="P239" s="127"/>
      <c r="Q239" s="127"/>
      <c r="R239" s="127"/>
      <c r="S239" s="127"/>
      <c r="T239" s="127"/>
      <c r="U239" s="127"/>
      <c r="V239" s="127"/>
      <c r="W239" s="127"/>
      <c r="X239" s="127"/>
      <c r="Y239" s="127"/>
      <c r="Z239" s="127"/>
    </row>
    <row r="240">
      <c r="A240" s="127"/>
      <c r="B240" s="127"/>
      <c r="C240" s="127"/>
      <c r="D240" s="148"/>
      <c r="E240" s="149"/>
      <c r="F240" s="149"/>
      <c r="G240" s="148"/>
      <c r="H240" s="148"/>
      <c r="I240" s="149"/>
      <c r="J240" s="149"/>
      <c r="K240" s="149"/>
      <c r="L240" s="148"/>
      <c r="M240" s="127"/>
      <c r="N240" s="127"/>
      <c r="O240" s="127"/>
      <c r="P240" s="127"/>
      <c r="Q240" s="127"/>
      <c r="R240" s="127"/>
      <c r="S240" s="127"/>
      <c r="T240" s="127"/>
      <c r="U240" s="127"/>
      <c r="V240" s="127"/>
      <c r="W240" s="127"/>
      <c r="X240" s="127"/>
      <c r="Y240" s="127"/>
      <c r="Z240" s="127"/>
    </row>
    <row r="241">
      <c r="A241" s="127"/>
      <c r="B241" s="127"/>
      <c r="C241" s="127"/>
      <c r="D241" s="148"/>
      <c r="E241" s="149"/>
      <c r="F241" s="149"/>
      <c r="G241" s="148"/>
      <c r="H241" s="148"/>
      <c r="I241" s="149"/>
      <c r="J241" s="149"/>
      <c r="K241" s="149"/>
      <c r="L241" s="148"/>
      <c r="M241" s="127"/>
      <c r="N241" s="127"/>
      <c r="O241" s="127"/>
      <c r="P241" s="127"/>
      <c r="Q241" s="127"/>
      <c r="R241" s="127"/>
      <c r="S241" s="127"/>
      <c r="T241" s="127"/>
      <c r="U241" s="127"/>
      <c r="V241" s="127"/>
      <c r="W241" s="127"/>
      <c r="X241" s="127"/>
      <c r="Y241" s="127"/>
      <c r="Z241" s="127"/>
    </row>
    <row r="242">
      <c r="A242" s="127"/>
      <c r="B242" s="127"/>
      <c r="C242" s="127"/>
      <c r="D242" s="148"/>
      <c r="E242" s="149"/>
      <c r="F242" s="149"/>
      <c r="G242" s="148"/>
      <c r="H242" s="148"/>
      <c r="I242" s="149"/>
      <c r="J242" s="149"/>
      <c r="K242" s="149"/>
      <c r="L242" s="148"/>
      <c r="M242" s="127"/>
      <c r="N242" s="127"/>
      <c r="O242" s="127"/>
      <c r="P242" s="127"/>
      <c r="Q242" s="127"/>
      <c r="R242" s="127"/>
      <c r="S242" s="127"/>
      <c r="T242" s="127"/>
      <c r="U242" s="127"/>
      <c r="V242" s="127"/>
      <c r="W242" s="127"/>
      <c r="X242" s="127"/>
      <c r="Y242" s="127"/>
      <c r="Z242" s="127"/>
    </row>
    <row r="243">
      <c r="A243" s="127"/>
      <c r="B243" s="127"/>
      <c r="C243" s="127"/>
      <c r="D243" s="148"/>
      <c r="E243" s="149"/>
      <c r="F243" s="149"/>
      <c r="G243" s="148"/>
      <c r="H243" s="148"/>
      <c r="I243" s="149"/>
      <c r="J243" s="149"/>
      <c r="K243" s="149"/>
      <c r="L243" s="148"/>
      <c r="M243" s="127"/>
      <c r="N243" s="127"/>
      <c r="O243" s="127"/>
      <c r="P243" s="127"/>
      <c r="Q243" s="127"/>
      <c r="R243" s="127"/>
      <c r="S243" s="127"/>
      <c r="T243" s="127"/>
      <c r="U243" s="127"/>
      <c r="V243" s="127"/>
      <c r="W243" s="127"/>
      <c r="X243" s="127"/>
      <c r="Y243" s="127"/>
      <c r="Z243" s="127"/>
    </row>
    <row r="244">
      <c r="A244" s="127"/>
      <c r="B244" s="127"/>
      <c r="C244" s="127"/>
      <c r="D244" s="148"/>
      <c r="E244" s="149"/>
      <c r="F244" s="149"/>
      <c r="G244" s="148"/>
      <c r="H244" s="148"/>
      <c r="I244" s="149"/>
      <c r="J244" s="149"/>
      <c r="K244" s="149"/>
      <c r="L244" s="148"/>
      <c r="M244" s="127"/>
      <c r="N244" s="127"/>
      <c r="O244" s="127"/>
      <c r="P244" s="127"/>
      <c r="Q244" s="127"/>
      <c r="R244" s="127"/>
      <c r="S244" s="127"/>
      <c r="T244" s="127"/>
      <c r="U244" s="127"/>
      <c r="V244" s="127"/>
      <c r="W244" s="127"/>
      <c r="X244" s="127"/>
      <c r="Y244" s="127"/>
      <c r="Z244" s="127"/>
    </row>
    <row r="245">
      <c r="A245" s="127"/>
      <c r="B245" s="127"/>
      <c r="C245" s="127"/>
      <c r="D245" s="148"/>
      <c r="E245" s="149"/>
      <c r="F245" s="149"/>
      <c r="G245" s="148"/>
      <c r="H245" s="148"/>
      <c r="I245" s="149"/>
      <c r="J245" s="149"/>
      <c r="K245" s="149"/>
      <c r="L245" s="148"/>
      <c r="M245" s="127"/>
      <c r="N245" s="127"/>
      <c r="O245" s="127"/>
      <c r="P245" s="127"/>
      <c r="Q245" s="127"/>
      <c r="R245" s="127"/>
      <c r="S245" s="127"/>
      <c r="T245" s="127"/>
      <c r="U245" s="127"/>
      <c r="V245" s="127"/>
      <c r="W245" s="127"/>
      <c r="X245" s="127"/>
      <c r="Y245" s="127"/>
      <c r="Z245" s="127"/>
    </row>
    <row r="246">
      <c r="A246" s="127"/>
      <c r="B246" s="127"/>
      <c r="C246" s="127"/>
      <c r="D246" s="148"/>
      <c r="E246" s="149"/>
      <c r="F246" s="149"/>
      <c r="G246" s="148"/>
      <c r="H246" s="148"/>
      <c r="I246" s="149"/>
      <c r="J246" s="149"/>
      <c r="K246" s="149"/>
      <c r="L246" s="148"/>
      <c r="M246" s="127"/>
      <c r="N246" s="127"/>
      <c r="O246" s="127"/>
      <c r="P246" s="127"/>
      <c r="Q246" s="127"/>
      <c r="R246" s="127"/>
      <c r="S246" s="127"/>
      <c r="T246" s="127"/>
      <c r="U246" s="127"/>
      <c r="V246" s="127"/>
      <c r="W246" s="127"/>
      <c r="X246" s="127"/>
      <c r="Y246" s="127"/>
      <c r="Z246" s="127"/>
    </row>
    <row r="247">
      <c r="A247" s="127"/>
      <c r="B247" s="127"/>
      <c r="C247" s="127"/>
      <c r="D247" s="148"/>
      <c r="E247" s="149"/>
      <c r="F247" s="149"/>
      <c r="G247" s="148"/>
      <c r="H247" s="148"/>
      <c r="I247" s="149"/>
      <c r="J247" s="149"/>
      <c r="K247" s="149"/>
      <c r="L247" s="148"/>
      <c r="M247" s="127"/>
      <c r="N247" s="127"/>
      <c r="O247" s="127"/>
      <c r="P247" s="127"/>
      <c r="Q247" s="127"/>
      <c r="R247" s="127"/>
      <c r="S247" s="127"/>
      <c r="T247" s="127"/>
      <c r="U247" s="127"/>
      <c r="V247" s="127"/>
      <c r="W247" s="127"/>
      <c r="X247" s="127"/>
      <c r="Y247" s="127"/>
      <c r="Z247" s="127"/>
    </row>
    <row r="248">
      <c r="A248" s="127"/>
      <c r="B248" s="127"/>
      <c r="C248" s="127"/>
      <c r="D248" s="148"/>
      <c r="E248" s="149"/>
      <c r="F248" s="149"/>
      <c r="G248" s="148"/>
      <c r="H248" s="148"/>
      <c r="I248" s="149"/>
      <c r="J248" s="149"/>
      <c r="K248" s="149"/>
      <c r="L248" s="148"/>
      <c r="M248" s="127"/>
      <c r="N248" s="127"/>
      <c r="O248" s="127"/>
      <c r="P248" s="127"/>
      <c r="Q248" s="127"/>
      <c r="R248" s="127"/>
      <c r="S248" s="127"/>
      <c r="T248" s="127"/>
      <c r="U248" s="127"/>
      <c r="V248" s="127"/>
      <c r="W248" s="127"/>
      <c r="X248" s="127"/>
      <c r="Y248" s="127"/>
      <c r="Z248" s="127"/>
    </row>
    <row r="249">
      <c r="A249" s="127"/>
      <c r="B249" s="127"/>
      <c r="C249" s="127"/>
      <c r="D249" s="148"/>
      <c r="E249" s="149"/>
      <c r="F249" s="149"/>
      <c r="G249" s="148"/>
      <c r="H249" s="148"/>
      <c r="I249" s="149"/>
      <c r="J249" s="149"/>
      <c r="K249" s="149"/>
      <c r="L249" s="148"/>
      <c r="M249" s="127"/>
      <c r="N249" s="127"/>
      <c r="O249" s="127"/>
      <c r="P249" s="127"/>
      <c r="Q249" s="127"/>
      <c r="R249" s="127"/>
      <c r="S249" s="127"/>
      <c r="T249" s="127"/>
      <c r="U249" s="127"/>
      <c r="V249" s="127"/>
      <c r="W249" s="127"/>
      <c r="X249" s="127"/>
      <c r="Y249" s="127"/>
      <c r="Z249" s="127"/>
    </row>
    <row r="250">
      <c r="A250" s="127"/>
      <c r="B250" s="127"/>
      <c r="C250" s="127"/>
      <c r="D250" s="148"/>
      <c r="E250" s="149"/>
      <c r="F250" s="149"/>
      <c r="G250" s="148"/>
      <c r="H250" s="148"/>
      <c r="I250" s="149"/>
      <c r="J250" s="149"/>
      <c r="K250" s="149"/>
      <c r="L250" s="148"/>
      <c r="M250" s="127"/>
      <c r="N250" s="127"/>
      <c r="O250" s="127"/>
      <c r="P250" s="127"/>
      <c r="Q250" s="127"/>
      <c r="R250" s="127"/>
      <c r="S250" s="127"/>
      <c r="T250" s="127"/>
      <c r="U250" s="127"/>
      <c r="V250" s="127"/>
      <c r="W250" s="127"/>
      <c r="X250" s="127"/>
      <c r="Y250" s="127"/>
      <c r="Z250" s="127"/>
    </row>
    <row r="251">
      <c r="A251" s="127"/>
      <c r="B251" s="127"/>
      <c r="C251" s="127"/>
      <c r="D251" s="148"/>
      <c r="E251" s="149"/>
      <c r="F251" s="149"/>
      <c r="G251" s="148"/>
      <c r="H251" s="148"/>
      <c r="I251" s="149"/>
      <c r="J251" s="149"/>
      <c r="K251" s="149"/>
      <c r="L251" s="148"/>
      <c r="M251" s="127"/>
      <c r="N251" s="127"/>
      <c r="O251" s="127"/>
      <c r="P251" s="127"/>
      <c r="Q251" s="127"/>
      <c r="R251" s="127"/>
      <c r="S251" s="127"/>
      <c r="T251" s="127"/>
      <c r="U251" s="127"/>
      <c r="V251" s="127"/>
      <c r="W251" s="127"/>
      <c r="X251" s="127"/>
      <c r="Y251" s="127"/>
      <c r="Z251" s="127"/>
    </row>
    <row r="252">
      <c r="A252" s="127"/>
      <c r="B252" s="127"/>
      <c r="C252" s="127"/>
      <c r="D252" s="148"/>
      <c r="E252" s="149"/>
      <c r="F252" s="149"/>
      <c r="G252" s="148"/>
      <c r="H252" s="148"/>
      <c r="I252" s="149"/>
      <c r="J252" s="149"/>
      <c r="K252" s="149"/>
      <c r="L252" s="148"/>
      <c r="M252" s="127"/>
      <c r="N252" s="127"/>
      <c r="O252" s="127"/>
      <c r="P252" s="127"/>
      <c r="Q252" s="127"/>
      <c r="R252" s="127"/>
      <c r="S252" s="127"/>
      <c r="T252" s="127"/>
      <c r="U252" s="127"/>
      <c r="V252" s="127"/>
      <c r="W252" s="127"/>
      <c r="X252" s="127"/>
      <c r="Y252" s="127"/>
      <c r="Z252" s="127"/>
    </row>
    <row r="253">
      <c r="A253" s="127"/>
      <c r="B253" s="127"/>
      <c r="C253" s="127"/>
      <c r="D253" s="148"/>
      <c r="E253" s="149"/>
      <c r="F253" s="149"/>
      <c r="G253" s="148"/>
      <c r="H253" s="148"/>
      <c r="I253" s="149"/>
      <c r="J253" s="149"/>
      <c r="K253" s="149"/>
      <c r="L253" s="148"/>
      <c r="M253" s="127"/>
      <c r="N253" s="127"/>
      <c r="O253" s="127"/>
      <c r="P253" s="127"/>
      <c r="Q253" s="127"/>
      <c r="R253" s="127"/>
      <c r="S253" s="127"/>
      <c r="T253" s="127"/>
      <c r="U253" s="127"/>
      <c r="V253" s="127"/>
      <c r="W253" s="127"/>
      <c r="X253" s="127"/>
      <c r="Y253" s="127"/>
      <c r="Z253" s="127"/>
    </row>
    <row r="254">
      <c r="A254" s="127"/>
      <c r="B254" s="127"/>
      <c r="C254" s="127"/>
      <c r="D254" s="148"/>
      <c r="E254" s="149"/>
      <c r="F254" s="149"/>
      <c r="G254" s="148"/>
      <c r="H254" s="148"/>
      <c r="I254" s="149"/>
      <c r="J254" s="149"/>
      <c r="K254" s="149"/>
      <c r="L254" s="148"/>
      <c r="M254" s="127"/>
      <c r="N254" s="127"/>
      <c r="O254" s="127"/>
      <c r="P254" s="127"/>
      <c r="Q254" s="127"/>
      <c r="R254" s="127"/>
      <c r="S254" s="127"/>
      <c r="T254" s="127"/>
      <c r="U254" s="127"/>
      <c r="V254" s="127"/>
      <c r="W254" s="127"/>
      <c r="X254" s="127"/>
      <c r="Y254" s="127"/>
      <c r="Z254" s="127"/>
    </row>
    <row r="255">
      <c r="A255" s="127"/>
      <c r="B255" s="127"/>
      <c r="C255" s="127"/>
      <c r="D255" s="148"/>
      <c r="E255" s="149"/>
      <c r="F255" s="149"/>
      <c r="G255" s="148"/>
      <c r="H255" s="148"/>
      <c r="I255" s="149"/>
      <c r="J255" s="149"/>
      <c r="K255" s="149"/>
      <c r="L255" s="148"/>
      <c r="M255" s="127"/>
      <c r="N255" s="127"/>
      <c r="O255" s="127"/>
      <c r="P255" s="127"/>
      <c r="Q255" s="127"/>
      <c r="R255" s="127"/>
      <c r="S255" s="127"/>
      <c r="T255" s="127"/>
      <c r="U255" s="127"/>
      <c r="V255" s="127"/>
      <c r="W255" s="127"/>
      <c r="X255" s="127"/>
      <c r="Y255" s="127"/>
      <c r="Z255" s="127"/>
    </row>
    <row r="256">
      <c r="A256" s="127"/>
      <c r="B256" s="127"/>
      <c r="C256" s="127"/>
      <c r="D256" s="148"/>
      <c r="E256" s="149"/>
      <c r="F256" s="149"/>
      <c r="G256" s="148"/>
      <c r="H256" s="148"/>
      <c r="I256" s="149"/>
      <c r="J256" s="149"/>
      <c r="K256" s="149"/>
      <c r="L256" s="148"/>
      <c r="M256" s="127"/>
      <c r="N256" s="127"/>
      <c r="O256" s="127"/>
      <c r="P256" s="127"/>
      <c r="Q256" s="127"/>
      <c r="R256" s="127"/>
      <c r="S256" s="127"/>
      <c r="T256" s="127"/>
      <c r="U256" s="127"/>
      <c r="V256" s="127"/>
      <c r="W256" s="127"/>
      <c r="X256" s="127"/>
      <c r="Y256" s="127"/>
      <c r="Z256" s="127"/>
    </row>
    <row r="257">
      <c r="A257" s="127"/>
      <c r="B257" s="127"/>
      <c r="C257" s="127"/>
      <c r="D257" s="148"/>
      <c r="E257" s="149"/>
      <c r="F257" s="149"/>
      <c r="G257" s="148"/>
      <c r="H257" s="148"/>
      <c r="I257" s="149"/>
      <c r="J257" s="149"/>
      <c r="K257" s="149"/>
      <c r="L257" s="148"/>
      <c r="M257" s="127"/>
      <c r="N257" s="127"/>
      <c r="O257" s="127"/>
      <c r="P257" s="127"/>
      <c r="Q257" s="127"/>
      <c r="R257" s="127"/>
      <c r="S257" s="127"/>
      <c r="T257" s="127"/>
      <c r="U257" s="127"/>
      <c r="V257" s="127"/>
      <c r="W257" s="127"/>
      <c r="X257" s="127"/>
      <c r="Y257" s="127"/>
      <c r="Z257" s="127"/>
    </row>
    <row r="258">
      <c r="A258" s="127"/>
      <c r="B258" s="127"/>
      <c r="C258" s="127"/>
      <c r="D258" s="148"/>
      <c r="E258" s="149"/>
      <c r="F258" s="149"/>
      <c r="G258" s="148"/>
      <c r="H258" s="148"/>
      <c r="I258" s="149"/>
      <c r="J258" s="149"/>
      <c r="K258" s="149"/>
      <c r="L258" s="148"/>
      <c r="M258" s="127"/>
      <c r="N258" s="127"/>
      <c r="O258" s="127"/>
      <c r="P258" s="127"/>
      <c r="Q258" s="127"/>
      <c r="R258" s="127"/>
      <c r="S258" s="127"/>
      <c r="T258" s="127"/>
      <c r="U258" s="127"/>
      <c r="V258" s="127"/>
      <c r="W258" s="127"/>
      <c r="X258" s="127"/>
      <c r="Y258" s="127"/>
      <c r="Z258" s="127"/>
    </row>
    <row r="259">
      <c r="A259" s="127"/>
      <c r="B259" s="127"/>
      <c r="C259" s="127"/>
      <c r="D259" s="148"/>
      <c r="E259" s="149"/>
      <c r="F259" s="149"/>
      <c r="G259" s="148"/>
      <c r="H259" s="148"/>
      <c r="I259" s="149"/>
      <c r="J259" s="149"/>
      <c r="K259" s="149"/>
      <c r="L259" s="148"/>
      <c r="M259" s="127"/>
      <c r="N259" s="127"/>
      <c r="O259" s="127"/>
      <c r="P259" s="127"/>
      <c r="Q259" s="127"/>
      <c r="R259" s="127"/>
      <c r="S259" s="127"/>
      <c r="T259" s="127"/>
      <c r="U259" s="127"/>
      <c r="V259" s="127"/>
      <c r="W259" s="127"/>
      <c r="X259" s="127"/>
      <c r="Y259" s="127"/>
      <c r="Z259" s="127"/>
    </row>
    <row r="260">
      <c r="A260" s="127"/>
      <c r="B260" s="127"/>
      <c r="C260" s="127"/>
      <c r="D260" s="148"/>
      <c r="E260" s="149"/>
      <c r="F260" s="149"/>
      <c r="G260" s="148"/>
      <c r="H260" s="148"/>
      <c r="I260" s="149"/>
      <c r="J260" s="149"/>
      <c r="K260" s="149"/>
      <c r="L260" s="148"/>
      <c r="M260" s="127"/>
      <c r="N260" s="127"/>
      <c r="O260" s="127"/>
      <c r="P260" s="127"/>
      <c r="Q260" s="127"/>
      <c r="R260" s="127"/>
      <c r="S260" s="127"/>
      <c r="T260" s="127"/>
      <c r="U260" s="127"/>
      <c r="V260" s="127"/>
      <c r="W260" s="127"/>
      <c r="X260" s="127"/>
      <c r="Y260" s="127"/>
      <c r="Z260" s="127"/>
    </row>
    <row r="261">
      <c r="A261" s="127"/>
      <c r="B261" s="127"/>
      <c r="C261" s="127"/>
      <c r="D261" s="148"/>
      <c r="E261" s="149"/>
      <c r="F261" s="149"/>
      <c r="G261" s="148"/>
      <c r="H261" s="148"/>
      <c r="I261" s="149"/>
      <c r="J261" s="149"/>
      <c r="K261" s="149"/>
      <c r="L261" s="148"/>
      <c r="M261" s="127"/>
      <c r="N261" s="127"/>
      <c r="O261" s="127"/>
      <c r="P261" s="127"/>
      <c r="Q261" s="127"/>
      <c r="R261" s="127"/>
      <c r="S261" s="127"/>
      <c r="T261" s="127"/>
      <c r="U261" s="127"/>
      <c r="V261" s="127"/>
      <c r="W261" s="127"/>
      <c r="X261" s="127"/>
      <c r="Y261" s="127"/>
      <c r="Z261" s="127"/>
    </row>
    <row r="262">
      <c r="A262" s="127"/>
      <c r="B262" s="127"/>
      <c r="C262" s="127"/>
      <c r="D262" s="148"/>
      <c r="E262" s="149"/>
      <c r="F262" s="149"/>
      <c r="G262" s="148"/>
      <c r="H262" s="148"/>
      <c r="I262" s="149"/>
      <c r="J262" s="149"/>
      <c r="K262" s="149"/>
      <c r="L262" s="148"/>
      <c r="M262" s="127"/>
      <c r="N262" s="127"/>
      <c r="O262" s="127"/>
      <c r="P262" s="127"/>
      <c r="Q262" s="127"/>
      <c r="R262" s="127"/>
      <c r="S262" s="127"/>
      <c r="T262" s="127"/>
      <c r="U262" s="127"/>
      <c r="V262" s="127"/>
      <c r="W262" s="127"/>
      <c r="X262" s="127"/>
      <c r="Y262" s="127"/>
      <c r="Z262" s="127"/>
    </row>
    <row r="263">
      <c r="A263" s="127"/>
      <c r="B263" s="127"/>
      <c r="C263" s="127"/>
      <c r="D263" s="148"/>
      <c r="E263" s="149"/>
      <c r="F263" s="149"/>
      <c r="G263" s="148"/>
      <c r="H263" s="148"/>
      <c r="I263" s="149"/>
      <c r="J263" s="149"/>
      <c r="K263" s="149"/>
      <c r="L263" s="148"/>
      <c r="M263" s="127"/>
      <c r="N263" s="127"/>
      <c r="O263" s="127"/>
      <c r="P263" s="127"/>
      <c r="Q263" s="127"/>
      <c r="R263" s="127"/>
      <c r="S263" s="127"/>
      <c r="T263" s="127"/>
      <c r="U263" s="127"/>
      <c r="V263" s="127"/>
      <c r="W263" s="127"/>
      <c r="X263" s="127"/>
      <c r="Y263" s="127"/>
      <c r="Z263" s="127"/>
    </row>
    <row r="264">
      <c r="A264" s="127"/>
      <c r="B264" s="127"/>
      <c r="C264" s="127"/>
      <c r="D264" s="148"/>
      <c r="E264" s="149"/>
      <c r="F264" s="149"/>
      <c r="G264" s="148"/>
      <c r="H264" s="148"/>
      <c r="I264" s="149"/>
      <c r="J264" s="149"/>
      <c r="K264" s="149"/>
      <c r="L264" s="148"/>
      <c r="M264" s="127"/>
      <c r="N264" s="127"/>
      <c r="O264" s="127"/>
      <c r="P264" s="127"/>
      <c r="Q264" s="127"/>
      <c r="R264" s="127"/>
      <c r="S264" s="127"/>
      <c r="T264" s="127"/>
      <c r="U264" s="127"/>
      <c r="V264" s="127"/>
      <c r="W264" s="127"/>
      <c r="X264" s="127"/>
      <c r="Y264" s="127"/>
      <c r="Z264" s="127"/>
    </row>
    <row r="265">
      <c r="A265" s="127"/>
      <c r="B265" s="127"/>
      <c r="C265" s="127"/>
      <c r="D265" s="148"/>
      <c r="E265" s="149"/>
      <c r="F265" s="149"/>
      <c r="G265" s="148"/>
      <c r="H265" s="148"/>
      <c r="I265" s="149"/>
      <c r="J265" s="149"/>
      <c r="K265" s="149"/>
      <c r="L265" s="148"/>
      <c r="M265" s="127"/>
      <c r="N265" s="127"/>
      <c r="O265" s="127"/>
      <c r="P265" s="127"/>
      <c r="Q265" s="127"/>
      <c r="R265" s="127"/>
      <c r="S265" s="127"/>
      <c r="T265" s="127"/>
      <c r="U265" s="127"/>
      <c r="V265" s="127"/>
      <c r="W265" s="127"/>
      <c r="X265" s="127"/>
      <c r="Y265" s="127"/>
      <c r="Z265" s="127"/>
    </row>
    <row r="266">
      <c r="A266" s="127"/>
      <c r="B266" s="127"/>
      <c r="C266" s="127"/>
      <c r="D266" s="148"/>
      <c r="E266" s="149"/>
      <c r="F266" s="149"/>
      <c r="G266" s="148"/>
      <c r="H266" s="148"/>
      <c r="I266" s="149"/>
      <c r="J266" s="149"/>
      <c r="K266" s="149"/>
      <c r="L266" s="148"/>
      <c r="M266" s="127"/>
      <c r="N266" s="127"/>
      <c r="O266" s="127"/>
      <c r="P266" s="127"/>
      <c r="Q266" s="127"/>
      <c r="R266" s="127"/>
      <c r="S266" s="127"/>
      <c r="T266" s="127"/>
      <c r="U266" s="127"/>
      <c r="V266" s="127"/>
      <c r="W266" s="127"/>
      <c r="X266" s="127"/>
      <c r="Y266" s="127"/>
      <c r="Z266" s="127"/>
    </row>
    <row r="267">
      <c r="A267" s="127"/>
      <c r="B267" s="127"/>
      <c r="C267" s="127"/>
      <c r="D267" s="148"/>
      <c r="E267" s="149"/>
      <c r="F267" s="149"/>
      <c r="G267" s="148"/>
      <c r="H267" s="148"/>
      <c r="I267" s="149"/>
      <c r="J267" s="149"/>
      <c r="K267" s="149"/>
      <c r="L267" s="148"/>
      <c r="M267" s="127"/>
      <c r="N267" s="127"/>
      <c r="O267" s="127"/>
      <c r="P267" s="127"/>
      <c r="Q267" s="127"/>
      <c r="R267" s="127"/>
      <c r="S267" s="127"/>
      <c r="T267" s="127"/>
      <c r="U267" s="127"/>
      <c r="V267" s="127"/>
      <c r="W267" s="127"/>
      <c r="X267" s="127"/>
      <c r="Y267" s="127"/>
      <c r="Z267" s="127"/>
    </row>
    <row r="268">
      <c r="A268" s="127"/>
      <c r="B268" s="127"/>
      <c r="C268" s="127"/>
      <c r="D268" s="148"/>
      <c r="E268" s="149"/>
      <c r="F268" s="149"/>
      <c r="G268" s="148"/>
      <c r="H268" s="148"/>
      <c r="I268" s="149"/>
      <c r="J268" s="149"/>
      <c r="K268" s="149"/>
      <c r="L268" s="148"/>
      <c r="M268" s="127"/>
      <c r="N268" s="127"/>
      <c r="O268" s="127"/>
      <c r="P268" s="127"/>
      <c r="Q268" s="127"/>
      <c r="R268" s="127"/>
      <c r="S268" s="127"/>
      <c r="T268" s="127"/>
      <c r="U268" s="127"/>
      <c r="V268" s="127"/>
      <c r="W268" s="127"/>
      <c r="X268" s="127"/>
      <c r="Y268" s="127"/>
      <c r="Z268" s="127"/>
    </row>
    <row r="269">
      <c r="A269" s="127"/>
      <c r="B269" s="127"/>
      <c r="C269" s="127"/>
      <c r="D269" s="148"/>
      <c r="E269" s="149"/>
      <c r="F269" s="149"/>
      <c r="G269" s="148"/>
      <c r="H269" s="148"/>
      <c r="I269" s="149"/>
      <c r="J269" s="149"/>
      <c r="K269" s="149"/>
      <c r="L269" s="148"/>
      <c r="M269" s="127"/>
      <c r="N269" s="127"/>
      <c r="O269" s="127"/>
      <c r="P269" s="127"/>
      <c r="Q269" s="127"/>
      <c r="R269" s="127"/>
      <c r="S269" s="127"/>
      <c r="T269" s="127"/>
      <c r="U269" s="127"/>
      <c r="V269" s="127"/>
      <c r="W269" s="127"/>
      <c r="X269" s="127"/>
      <c r="Y269" s="127"/>
      <c r="Z269" s="127"/>
    </row>
    <row r="270">
      <c r="A270" s="127"/>
      <c r="B270" s="127"/>
      <c r="C270" s="127"/>
      <c r="D270" s="148"/>
      <c r="E270" s="149"/>
      <c r="F270" s="149"/>
      <c r="G270" s="148"/>
      <c r="H270" s="148"/>
      <c r="I270" s="149"/>
      <c r="J270" s="149"/>
      <c r="K270" s="149"/>
      <c r="L270" s="148"/>
      <c r="M270" s="127"/>
      <c r="N270" s="127"/>
      <c r="O270" s="127"/>
      <c r="P270" s="127"/>
      <c r="Q270" s="127"/>
      <c r="R270" s="127"/>
      <c r="S270" s="127"/>
      <c r="T270" s="127"/>
      <c r="U270" s="127"/>
      <c r="V270" s="127"/>
      <c r="W270" s="127"/>
      <c r="X270" s="127"/>
      <c r="Y270" s="127"/>
      <c r="Z270" s="127"/>
    </row>
    <row r="271">
      <c r="A271" s="127"/>
      <c r="B271" s="127"/>
      <c r="C271" s="127"/>
      <c r="D271" s="148"/>
      <c r="E271" s="149"/>
      <c r="F271" s="149"/>
      <c r="G271" s="148"/>
      <c r="H271" s="148"/>
      <c r="I271" s="149"/>
      <c r="J271" s="149"/>
      <c r="K271" s="149"/>
      <c r="L271" s="148"/>
      <c r="M271" s="127"/>
      <c r="N271" s="127"/>
      <c r="O271" s="127"/>
      <c r="P271" s="127"/>
      <c r="Q271" s="127"/>
      <c r="R271" s="127"/>
      <c r="S271" s="127"/>
      <c r="T271" s="127"/>
      <c r="U271" s="127"/>
      <c r="V271" s="127"/>
      <c r="W271" s="127"/>
      <c r="X271" s="127"/>
      <c r="Y271" s="127"/>
      <c r="Z271" s="127"/>
    </row>
    <row r="272">
      <c r="A272" s="127"/>
      <c r="B272" s="127"/>
      <c r="C272" s="127"/>
      <c r="D272" s="148"/>
      <c r="E272" s="149"/>
      <c r="F272" s="149"/>
      <c r="G272" s="148"/>
      <c r="H272" s="148"/>
      <c r="I272" s="149"/>
      <c r="J272" s="149"/>
      <c r="K272" s="149"/>
      <c r="L272" s="148"/>
      <c r="M272" s="127"/>
      <c r="N272" s="127"/>
      <c r="O272" s="127"/>
      <c r="P272" s="127"/>
      <c r="Q272" s="127"/>
      <c r="R272" s="127"/>
      <c r="S272" s="127"/>
      <c r="T272" s="127"/>
      <c r="U272" s="127"/>
      <c r="V272" s="127"/>
      <c r="W272" s="127"/>
      <c r="X272" s="127"/>
      <c r="Y272" s="127"/>
      <c r="Z272" s="127"/>
    </row>
    <row r="273">
      <c r="A273" s="127"/>
      <c r="B273" s="127"/>
      <c r="C273" s="127"/>
      <c r="D273" s="148"/>
      <c r="E273" s="149"/>
      <c r="F273" s="149"/>
      <c r="G273" s="148"/>
      <c r="H273" s="148"/>
      <c r="I273" s="149"/>
      <c r="J273" s="149"/>
      <c r="K273" s="149"/>
      <c r="L273" s="148"/>
      <c r="M273" s="127"/>
      <c r="N273" s="127"/>
      <c r="O273" s="127"/>
      <c r="P273" s="127"/>
      <c r="Q273" s="127"/>
      <c r="R273" s="127"/>
      <c r="S273" s="127"/>
      <c r="T273" s="127"/>
      <c r="U273" s="127"/>
      <c r="V273" s="127"/>
      <c r="W273" s="127"/>
      <c r="X273" s="127"/>
      <c r="Y273" s="127"/>
      <c r="Z273" s="127"/>
    </row>
    <row r="274">
      <c r="A274" s="127"/>
      <c r="B274" s="127"/>
      <c r="C274" s="127"/>
      <c r="D274" s="148"/>
      <c r="E274" s="149"/>
      <c r="F274" s="149"/>
      <c r="G274" s="148"/>
      <c r="H274" s="148"/>
      <c r="I274" s="149"/>
      <c r="J274" s="149"/>
      <c r="K274" s="149"/>
      <c r="L274" s="148"/>
      <c r="M274" s="127"/>
      <c r="N274" s="127"/>
      <c r="O274" s="127"/>
      <c r="P274" s="127"/>
      <c r="Q274" s="127"/>
      <c r="R274" s="127"/>
      <c r="S274" s="127"/>
      <c r="T274" s="127"/>
      <c r="U274" s="127"/>
      <c r="V274" s="127"/>
      <c r="W274" s="127"/>
      <c r="X274" s="127"/>
      <c r="Y274" s="127"/>
      <c r="Z274" s="127"/>
    </row>
    <row r="275">
      <c r="A275" s="127"/>
      <c r="B275" s="127"/>
      <c r="C275" s="127"/>
      <c r="D275" s="148"/>
      <c r="E275" s="149"/>
      <c r="F275" s="149"/>
      <c r="G275" s="148"/>
      <c r="H275" s="148"/>
      <c r="I275" s="149"/>
      <c r="J275" s="149"/>
      <c r="K275" s="149"/>
      <c r="L275" s="148"/>
      <c r="M275" s="127"/>
      <c r="N275" s="127"/>
      <c r="O275" s="127"/>
      <c r="P275" s="127"/>
      <c r="Q275" s="127"/>
      <c r="R275" s="127"/>
      <c r="S275" s="127"/>
      <c r="T275" s="127"/>
      <c r="U275" s="127"/>
      <c r="V275" s="127"/>
      <c r="W275" s="127"/>
      <c r="X275" s="127"/>
      <c r="Y275" s="127"/>
      <c r="Z275" s="127"/>
    </row>
    <row r="276">
      <c r="A276" s="127"/>
      <c r="B276" s="127"/>
      <c r="C276" s="127"/>
      <c r="D276" s="148"/>
      <c r="E276" s="149"/>
      <c r="F276" s="149"/>
      <c r="G276" s="148"/>
      <c r="H276" s="148"/>
      <c r="I276" s="149"/>
      <c r="J276" s="149"/>
      <c r="K276" s="149"/>
      <c r="L276" s="148"/>
      <c r="M276" s="127"/>
      <c r="N276" s="127"/>
      <c r="O276" s="127"/>
      <c r="P276" s="127"/>
      <c r="Q276" s="127"/>
      <c r="R276" s="127"/>
      <c r="S276" s="127"/>
      <c r="T276" s="127"/>
      <c r="U276" s="127"/>
      <c r="V276" s="127"/>
      <c r="W276" s="127"/>
      <c r="X276" s="127"/>
      <c r="Y276" s="127"/>
      <c r="Z276" s="127"/>
    </row>
    <row r="277">
      <c r="A277" s="127"/>
      <c r="B277" s="127"/>
      <c r="C277" s="127"/>
      <c r="D277" s="148"/>
      <c r="E277" s="149"/>
      <c r="F277" s="149"/>
      <c r="G277" s="148"/>
      <c r="H277" s="148"/>
      <c r="I277" s="149"/>
      <c r="J277" s="149"/>
      <c r="K277" s="149"/>
      <c r="L277" s="148"/>
      <c r="M277" s="127"/>
      <c r="N277" s="127"/>
      <c r="O277" s="127"/>
      <c r="P277" s="127"/>
      <c r="Q277" s="127"/>
      <c r="R277" s="127"/>
      <c r="S277" s="127"/>
      <c r="T277" s="127"/>
      <c r="U277" s="127"/>
      <c r="V277" s="127"/>
      <c r="W277" s="127"/>
      <c r="X277" s="127"/>
      <c r="Y277" s="127"/>
      <c r="Z277" s="127"/>
    </row>
    <row r="278">
      <c r="A278" s="127"/>
      <c r="B278" s="127"/>
      <c r="C278" s="127"/>
      <c r="D278" s="148"/>
      <c r="E278" s="149"/>
      <c r="F278" s="149"/>
      <c r="G278" s="148"/>
      <c r="H278" s="148"/>
      <c r="I278" s="149"/>
      <c r="J278" s="149"/>
      <c r="K278" s="149"/>
      <c r="L278" s="148"/>
      <c r="M278" s="127"/>
      <c r="N278" s="127"/>
      <c r="O278" s="127"/>
      <c r="P278" s="127"/>
      <c r="Q278" s="127"/>
      <c r="R278" s="127"/>
      <c r="S278" s="127"/>
      <c r="T278" s="127"/>
      <c r="U278" s="127"/>
      <c r="V278" s="127"/>
      <c r="W278" s="127"/>
      <c r="X278" s="127"/>
      <c r="Y278" s="127"/>
      <c r="Z278" s="127"/>
    </row>
    <row r="279">
      <c r="A279" s="127"/>
      <c r="B279" s="127"/>
      <c r="C279" s="127"/>
      <c r="D279" s="148"/>
      <c r="E279" s="149"/>
      <c r="F279" s="149"/>
      <c r="G279" s="148"/>
      <c r="H279" s="148"/>
      <c r="I279" s="149"/>
      <c r="J279" s="149"/>
      <c r="K279" s="149"/>
      <c r="L279" s="148"/>
      <c r="M279" s="127"/>
      <c r="N279" s="127"/>
      <c r="O279" s="127"/>
      <c r="P279" s="127"/>
      <c r="Q279" s="127"/>
      <c r="R279" s="127"/>
      <c r="S279" s="127"/>
      <c r="T279" s="127"/>
      <c r="U279" s="127"/>
      <c r="V279" s="127"/>
      <c r="W279" s="127"/>
      <c r="X279" s="127"/>
      <c r="Y279" s="127"/>
      <c r="Z279" s="127"/>
    </row>
    <row r="280">
      <c r="A280" s="127"/>
      <c r="B280" s="127"/>
      <c r="C280" s="127"/>
      <c r="D280" s="148"/>
      <c r="E280" s="149"/>
      <c r="F280" s="149"/>
      <c r="G280" s="148"/>
      <c r="H280" s="148"/>
      <c r="I280" s="149"/>
      <c r="J280" s="149"/>
      <c r="K280" s="149"/>
      <c r="L280" s="148"/>
      <c r="M280" s="127"/>
      <c r="N280" s="127"/>
      <c r="O280" s="127"/>
      <c r="P280" s="127"/>
      <c r="Q280" s="127"/>
      <c r="R280" s="127"/>
      <c r="S280" s="127"/>
      <c r="T280" s="127"/>
      <c r="U280" s="127"/>
      <c r="V280" s="127"/>
      <c r="W280" s="127"/>
      <c r="X280" s="127"/>
      <c r="Y280" s="127"/>
      <c r="Z280" s="127"/>
    </row>
    <row r="281">
      <c r="A281" s="127"/>
      <c r="B281" s="127"/>
      <c r="C281" s="127"/>
      <c r="D281" s="148"/>
      <c r="E281" s="149"/>
      <c r="F281" s="149"/>
      <c r="G281" s="148"/>
      <c r="H281" s="148"/>
      <c r="I281" s="149"/>
      <c r="J281" s="149"/>
      <c r="K281" s="149"/>
      <c r="L281" s="148"/>
      <c r="M281" s="127"/>
      <c r="N281" s="127"/>
      <c r="O281" s="127"/>
      <c r="P281" s="127"/>
      <c r="Q281" s="127"/>
      <c r="R281" s="127"/>
      <c r="S281" s="127"/>
      <c r="T281" s="127"/>
      <c r="U281" s="127"/>
      <c r="V281" s="127"/>
      <c r="W281" s="127"/>
      <c r="X281" s="127"/>
      <c r="Y281" s="127"/>
      <c r="Z281" s="127"/>
    </row>
    <row r="282">
      <c r="A282" s="127"/>
      <c r="B282" s="127"/>
      <c r="C282" s="127"/>
      <c r="D282" s="148"/>
      <c r="E282" s="149"/>
      <c r="F282" s="149"/>
      <c r="G282" s="148"/>
      <c r="H282" s="148"/>
      <c r="I282" s="149"/>
      <c r="J282" s="149"/>
      <c r="K282" s="149"/>
      <c r="L282" s="148"/>
      <c r="M282" s="127"/>
      <c r="N282" s="127"/>
      <c r="O282" s="127"/>
      <c r="P282" s="127"/>
      <c r="Q282" s="127"/>
      <c r="R282" s="127"/>
      <c r="S282" s="127"/>
      <c r="T282" s="127"/>
      <c r="U282" s="127"/>
      <c r="V282" s="127"/>
      <c r="W282" s="127"/>
      <c r="X282" s="127"/>
      <c r="Y282" s="127"/>
      <c r="Z282" s="127"/>
    </row>
    <row r="283">
      <c r="A283" s="127"/>
      <c r="B283" s="127"/>
      <c r="C283" s="127"/>
      <c r="D283" s="148"/>
      <c r="E283" s="149"/>
      <c r="F283" s="149"/>
      <c r="G283" s="148"/>
      <c r="H283" s="148"/>
      <c r="I283" s="149"/>
      <c r="J283" s="149"/>
      <c r="K283" s="149"/>
      <c r="L283" s="148"/>
      <c r="M283" s="127"/>
      <c r="N283" s="127"/>
      <c r="O283" s="127"/>
      <c r="P283" s="127"/>
      <c r="Q283" s="127"/>
      <c r="R283" s="127"/>
      <c r="S283" s="127"/>
      <c r="T283" s="127"/>
      <c r="U283" s="127"/>
      <c r="V283" s="127"/>
      <c r="W283" s="127"/>
      <c r="X283" s="127"/>
      <c r="Y283" s="127"/>
      <c r="Z283" s="127"/>
    </row>
    <row r="284">
      <c r="A284" s="127"/>
      <c r="B284" s="127"/>
      <c r="C284" s="127"/>
      <c r="D284" s="148"/>
      <c r="E284" s="149"/>
      <c r="F284" s="149"/>
      <c r="G284" s="148"/>
      <c r="H284" s="148"/>
      <c r="I284" s="149"/>
      <c r="J284" s="149"/>
      <c r="K284" s="149"/>
      <c r="L284" s="148"/>
      <c r="M284" s="127"/>
      <c r="N284" s="127"/>
      <c r="O284" s="127"/>
      <c r="P284" s="127"/>
      <c r="Q284" s="127"/>
      <c r="R284" s="127"/>
      <c r="S284" s="127"/>
      <c r="T284" s="127"/>
      <c r="U284" s="127"/>
      <c r="V284" s="127"/>
      <c r="W284" s="127"/>
      <c r="X284" s="127"/>
      <c r="Y284" s="127"/>
      <c r="Z284" s="127"/>
    </row>
    <row r="285">
      <c r="A285" s="127"/>
      <c r="B285" s="127"/>
      <c r="C285" s="127"/>
      <c r="D285" s="148"/>
      <c r="E285" s="149"/>
      <c r="F285" s="149"/>
      <c r="G285" s="148"/>
      <c r="H285" s="148"/>
      <c r="I285" s="149"/>
      <c r="J285" s="149"/>
      <c r="K285" s="149"/>
      <c r="L285" s="148"/>
      <c r="M285" s="127"/>
      <c r="N285" s="127"/>
      <c r="O285" s="127"/>
      <c r="P285" s="127"/>
      <c r="Q285" s="127"/>
      <c r="R285" s="127"/>
      <c r="S285" s="127"/>
      <c r="T285" s="127"/>
      <c r="U285" s="127"/>
      <c r="V285" s="127"/>
      <c r="W285" s="127"/>
      <c r="X285" s="127"/>
      <c r="Y285" s="127"/>
      <c r="Z285" s="127"/>
    </row>
    <row r="286">
      <c r="A286" s="127"/>
      <c r="B286" s="127"/>
      <c r="C286" s="127"/>
      <c r="D286" s="148"/>
      <c r="E286" s="149"/>
      <c r="F286" s="149"/>
      <c r="G286" s="148"/>
      <c r="H286" s="148"/>
      <c r="I286" s="149"/>
      <c r="J286" s="149"/>
      <c r="K286" s="149"/>
      <c r="L286" s="148"/>
      <c r="M286" s="127"/>
      <c r="N286" s="127"/>
      <c r="O286" s="127"/>
      <c r="P286" s="127"/>
      <c r="Q286" s="127"/>
      <c r="R286" s="127"/>
      <c r="S286" s="127"/>
      <c r="T286" s="127"/>
      <c r="U286" s="127"/>
      <c r="V286" s="127"/>
      <c r="W286" s="127"/>
      <c r="X286" s="127"/>
      <c r="Y286" s="127"/>
      <c r="Z286" s="127"/>
    </row>
    <row r="287">
      <c r="A287" s="127"/>
      <c r="B287" s="127"/>
      <c r="C287" s="127"/>
      <c r="D287" s="148"/>
      <c r="E287" s="149"/>
      <c r="F287" s="149"/>
      <c r="G287" s="148"/>
      <c r="H287" s="148"/>
      <c r="I287" s="149"/>
      <c r="J287" s="149"/>
      <c r="K287" s="149"/>
      <c r="L287" s="148"/>
      <c r="M287" s="127"/>
      <c r="N287" s="127"/>
      <c r="O287" s="127"/>
      <c r="P287" s="127"/>
      <c r="Q287" s="127"/>
      <c r="R287" s="127"/>
      <c r="S287" s="127"/>
      <c r="T287" s="127"/>
      <c r="U287" s="127"/>
      <c r="V287" s="127"/>
      <c r="W287" s="127"/>
      <c r="X287" s="127"/>
      <c r="Y287" s="127"/>
      <c r="Z287" s="127"/>
    </row>
    <row r="288">
      <c r="A288" s="127"/>
      <c r="B288" s="127"/>
      <c r="C288" s="127"/>
      <c r="D288" s="148"/>
      <c r="E288" s="149"/>
      <c r="F288" s="149"/>
      <c r="G288" s="148"/>
      <c r="H288" s="148"/>
      <c r="I288" s="149"/>
      <c r="J288" s="149"/>
      <c r="K288" s="149"/>
      <c r="L288" s="148"/>
      <c r="M288" s="127"/>
      <c r="N288" s="127"/>
      <c r="O288" s="127"/>
      <c r="P288" s="127"/>
      <c r="Q288" s="127"/>
      <c r="R288" s="127"/>
      <c r="S288" s="127"/>
      <c r="T288" s="127"/>
      <c r="U288" s="127"/>
      <c r="V288" s="127"/>
      <c r="W288" s="127"/>
      <c r="X288" s="127"/>
      <c r="Y288" s="127"/>
      <c r="Z288" s="127"/>
    </row>
    <row r="289">
      <c r="A289" s="127"/>
      <c r="B289" s="127"/>
      <c r="C289" s="127"/>
      <c r="D289" s="148"/>
      <c r="E289" s="149"/>
      <c r="F289" s="149"/>
      <c r="G289" s="148"/>
      <c r="H289" s="148"/>
      <c r="I289" s="149"/>
      <c r="J289" s="149"/>
      <c r="K289" s="149"/>
      <c r="L289" s="148"/>
      <c r="M289" s="127"/>
      <c r="N289" s="127"/>
      <c r="O289" s="127"/>
      <c r="P289" s="127"/>
      <c r="Q289" s="127"/>
      <c r="R289" s="127"/>
      <c r="S289" s="127"/>
      <c r="T289" s="127"/>
      <c r="U289" s="127"/>
      <c r="V289" s="127"/>
      <c r="W289" s="127"/>
      <c r="X289" s="127"/>
      <c r="Y289" s="127"/>
      <c r="Z289" s="127"/>
    </row>
    <row r="290">
      <c r="A290" s="127"/>
      <c r="B290" s="127"/>
      <c r="C290" s="127"/>
      <c r="D290" s="148"/>
      <c r="E290" s="149"/>
      <c r="F290" s="149"/>
      <c r="G290" s="148"/>
      <c r="H290" s="148"/>
      <c r="I290" s="149"/>
      <c r="J290" s="149"/>
      <c r="K290" s="149"/>
      <c r="L290" s="148"/>
      <c r="M290" s="127"/>
      <c r="N290" s="127"/>
      <c r="O290" s="127"/>
      <c r="P290" s="127"/>
      <c r="Q290" s="127"/>
      <c r="R290" s="127"/>
      <c r="S290" s="127"/>
      <c r="T290" s="127"/>
      <c r="U290" s="127"/>
      <c r="V290" s="127"/>
      <c r="W290" s="127"/>
      <c r="X290" s="127"/>
      <c r="Y290" s="127"/>
      <c r="Z290" s="127"/>
    </row>
    <row r="291">
      <c r="A291" s="127"/>
      <c r="B291" s="127"/>
      <c r="C291" s="127"/>
      <c r="D291" s="148"/>
      <c r="E291" s="149"/>
      <c r="F291" s="149"/>
      <c r="G291" s="148"/>
      <c r="H291" s="148"/>
      <c r="I291" s="149"/>
      <c r="J291" s="149"/>
      <c r="K291" s="149"/>
      <c r="L291" s="148"/>
      <c r="M291" s="127"/>
      <c r="N291" s="127"/>
      <c r="O291" s="127"/>
      <c r="P291" s="127"/>
      <c r="Q291" s="127"/>
      <c r="R291" s="127"/>
      <c r="S291" s="127"/>
      <c r="T291" s="127"/>
      <c r="U291" s="127"/>
      <c r="V291" s="127"/>
      <c r="W291" s="127"/>
      <c r="X291" s="127"/>
      <c r="Y291" s="127"/>
      <c r="Z291" s="127"/>
    </row>
    <row r="292">
      <c r="A292" s="127"/>
      <c r="B292" s="127"/>
      <c r="C292" s="127"/>
      <c r="D292" s="148"/>
      <c r="E292" s="149"/>
      <c r="F292" s="149"/>
      <c r="G292" s="148"/>
      <c r="H292" s="148"/>
      <c r="I292" s="149"/>
      <c r="J292" s="149"/>
      <c r="K292" s="149"/>
      <c r="L292" s="148"/>
      <c r="M292" s="127"/>
      <c r="N292" s="127"/>
      <c r="O292" s="127"/>
      <c r="P292" s="127"/>
      <c r="Q292" s="127"/>
      <c r="R292" s="127"/>
      <c r="S292" s="127"/>
      <c r="T292" s="127"/>
      <c r="U292" s="127"/>
      <c r="V292" s="127"/>
      <c r="W292" s="127"/>
      <c r="X292" s="127"/>
      <c r="Y292" s="127"/>
      <c r="Z292" s="127"/>
    </row>
    <row r="293">
      <c r="A293" s="127"/>
      <c r="B293" s="127"/>
      <c r="C293" s="127"/>
      <c r="D293" s="148"/>
      <c r="E293" s="149"/>
      <c r="F293" s="149"/>
      <c r="G293" s="148"/>
      <c r="H293" s="148"/>
      <c r="I293" s="149"/>
      <c r="J293" s="149"/>
      <c r="K293" s="149"/>
      <c r="L293" s="148"/>
      <c r="M293" s="127"/>
      <c r="N293" s="127"/>
      <c r="O293" s="127"/>
      <c r="P293" s="127"/>
      <c r="Q293" s="127"/>
      <c r="R293" s="127"/>
      <c r="S293" s="127"/>
      <c r="T293" s="127"/>
      <c r="U293" s="127"/>
      <c r="V293" s="127"/>
      <c r="W293" s="127"/>
      <c r="X293" s="127"/>
      <c r="Y293" s="127"/>
      <c r="Z293" s="127"/>
    </row>
    <row r="294">
      <c r="A294" s="127"/>
      <c r="B294" s="127"/>
      <c r="C294" s="127"/>
      <c r="D294" s="148"/>
      <c r="E294" s="149"/>
      <c r="F294" s="149"/>
      <c r="G294" s="148"/>
      <c r="H294" s="148"/>
      <c r="I294" s="149"/>
      <c r="J294" s="149"/>
      <c r="K294" s="149"/>
      <c r="L294" s="148"/>
      <c r="M294" s="127"/>
      <c r="N294" s="127"/>
      <c r="O294" s="127"/>
      <c r="P294" s="127"/>
      <c r="Q294" s="127"/>
      <c r="R294" s="127"/>
      <c r="S294" s="127"/>
      <c r="T294" s="127"/>
      <c r="U294" s="127"/>
      <c r="V294" s="127"/>
      <c r="W294" s="127"/>
      <c r="X294" s="127"/>
      <c r="Y294" s="127"/>
      <c r="Z294" s="127"/>
    </row>
    <row r="295">
      <c r="A295" s="127"/>
      <c r="B295" s="127"/>
      <c r="C295" s="127"/>
      <c r="D295" s="148"/>
      <c r="E295" s="149"/>
      <c r="F295" s="149"/>
      <c r="G295" s="148"/>
      <c r="H295" s="148"/>
      <c r="I295" s="149"/>
      <c r="J295" s="149"/>
      <c r="K295" s="149"/>
      <c r="L295" s="148"/>
      <c r="M295" s="127"/>
      <c r="N295" s="127"/>
      <c r="O295" s="127"/>
      <c r="P295" s="127"/>
      <c r="Q295" s="127"/>
      <c r="R295" s="127"/>
      <c r="S295" s="127"/>
      <c r="T295" s="127"/>
      <c r="U295" s="127"/>
      <c r="V295" s="127"/>
      <c r="W295" s="127"/>
      <c r="X295" s="127"/>
      <c r="Y295" s="127"/>
      <c r="Z295" s="127"/>
    </row>
    <row r="296">
      <c r="A296" s="127"/>
      <c r="B296" s="127"/>
      <c r="C296" s="127"/>
      <c r="D296" s="148"/>
      <c r="E296" s="149"/>
      <c r="F296" s="149"/>
      <c r="G296" s="148"/>
      <c r="H296" s="148"/>
      <c r="I296" s="149"/>
      <c r="J296" s="149"/>
      <c r="K296" s="149"/>
      <c r="L296" s="148"/>
      <c r="M296" s="127"/>
      <c r="N296" s="127"/>
      <c r="O296" s="127"/>
      <c r="P296" s="127"/>
      <c r="Q296" s="127"/>
      <c r="R296" s="127"/>
      <c r="S296" s="127"/>
      <c r="T296" s="127"/>
      <c r="U296" s="127"/>
      <c r="V296" s="127"/>
      <c r="W296" s="127"/>
      <c r="X296" s="127"/>
      <c r="Y296" s="127"/>
      <c r="Z296" s="127"/>
    </row>
    <row r="297">
      <c r="A297" s="127"/>
      <c r="B297" s="127"/>
      <c r="C297" s="127"/>
      <c r="D297" s="148"/>
      <c r="E297" s="149"/>
      <c r="F297" s="149"/>
      <c r="G297" s="148"/>
      <c r="H297" s="148"/>
      <c r="I297" s="149"/>
      <c r="J297" s="149"/>
      <c r="K297" s="149"/>
      <c r="L297" s="148"/>
      <c r="M297" s="127"/>
      <c r="N297" s="127"/>
      <c r="O297" s="127"/>
      <c r="P297" s="127"/>
      <c r="Q297" s="127"/>
      <c r="R297" s="127"/>
      <c r="S297" s="127"/>
      <c r="T297" s="127"/>
      <c r="U297" s="127"/>
      <c r="V297" s="127"/>
      <c r="W297" s="127"/>
      <c r="X297" s="127"/>
      <c r="Y297" s="127"/>
      <c r="Z297" s="127"/>
    </row>
    <row r="298">
      <c r="A298" s="127"/>
      <c r="B298" s="127"/>
      <c r="C298" s="127"/>
      <c r="D298" s="148"/>
      <c r="E298" s="149"/>
      <c r="F298" s="149"/>
      <c r="G298" s="148"/>
      <c r="H298" s="148"/>
      <c r="I298" s="149"/>
      <c r="J298" s="149"/>
      <c r="K298" s="149"/>
      <c r="L298" s="148"/>
      <c r="M298" s="127"/>
      <c r="N298" s="127"/>
      <c r="O298" s="127"/>
      <c r="P298" s="127"/>
      <c r="Q298" s="127"/>
      <c r="R298" s="127"/>
      <c r="S298" s="127"/>
      <c r="T298" s="127"/>
      <c r="U298" s="127"/>
      <c r="V298" s="127"/>
      <c r="W298" s="127"/>
      <c r="X298" s="127"/>
      <c r="Y298" s="127"/>
      <c r="Z298" s="127"/>
    </row>
    <row r="299">
      <c r="A299" s="127"/>
      <c r="B299" s="127"/>
      <c r="C299" s="127"/>
      <c r="D299" s="148"/>
      <c r="E299" s="149"/>
      <c r="F299" s="149"/>
      <c r="G299" s="148"/>
      <c r="H299" s="148"/>
      <c r="I299" s="149"/>
      <c r="J299" s="149"/>
      <c r="K299" s="149"/>
      <c r="L299" s="148"/>
      <c r="M299" s="127"/>
      <c r="N299" s="127"/>
      <c r="O299" s="127"/>
      <c r="P299" s="127"/>
      <c r="Q299" s="127"/>
      <c r="R299" s="127"/>
      <c r="S299" s="127"/>
      <c r="T299" s="127"/>
      <c r="U299" s="127"/>
      <c r="V299" s="127"/>
      <c r="W299" s="127"/>
      <c r="X299" s="127"/>
      <c r="Y299" s="127"/>
      <c r="Z299" s="127"/>
    </row>
    <row r="300">
      <c r="A300" s="127"/>
      <c r="B300" s="127"/>
      <c r="C300" s="127"/>
      <c r="D300" s="148"/>
      <c r="E300" s="149"/>
      <c r="F300" s="149"/>
      <c r="G300" s="148"/>
      <c r="H300" s="148"/>
      <c r="I300" s="149"/>
      <c r="J300" s="149"/>
      <c r="K300" s="149"/>
      <c r="L300" s="148"/>
      <c r="M300" s="127"/>
      <c r="N300" s="127"/>
      <c r="O300" s="127"/>
      <c r="P300" s="127"/>
      <c r="Q300" s="127"/>
      <c r="R300" s="127"/>
      <c r="S300" s="127"/>
      <c r="T300" s="127"/>
      <c r="U300" s="127"/>
      <c r="V300" s="127"/>
      <c r="W300" s="127"/>
      <c r="X300" s="127"/>
      <c r="Y300" s="127"/>
      <c r="Z300" s="127"/>
    </row>
    <row r="301">
      <c r="A301" s="127"/>
      <c r="B301" s="127"/>
      <c r="C301" s="127"/>
      <c r="D301" s="148"/>
      <c r="E301" s="149"/>
      <c r="F301" s="149"/>
      <c r="G301" s="148"/>
      <c r="H301" s="148"/>
      <c r="I301" s="149"/>
      <c r="J301" s="149"/>
      <c r="K301" s="149"/>
      <c r="L301" s="148"/>
      <c r="M301" s="127"/>
      <c r="N301" s="127"/>
      <c r="O301" s="127"/>
      <c r="P301" s="127"/>
      <c r="Q301" s="127"/>
      <c r="R301" s="127"/>
      <c r="S301" s="127"/>
      <c r="T301" s="127"/>
      <c r="U301" s="127"/>
      <c r="V301" s="127"/>
      <c r="W301" s="127"/>
      <c r="X301" s="127"/>
      <c r="Y301" s="127"/>
      <c r="Z301" s="127"/>
    </row>
    <row r="302">
      <c r="A302" s="127"/>
      <c r="B302" s="127"/>
      <c r="C302" s="127"/>
      <c r="D302" s="148"/>
      <c r="E302" s="149"/>
      <c r="F302" s="149"/>
      <c r="G302" s="148"/>
      <c r="H302" s="148"/>
      <c r="I302" s="149"/>
      <c r="J302" s="149"/>
      <c r="K302" s="149"/>
      <c r="L302" s="148"/>
      <c r="M302" s="127"/>
      <c r="N302" s="127"/>
      <c r="O302" s="127"/>
      <c r="P302" s="127"/>
      <c r="Q302" s="127"/>
      <c r="R302" s="127"/>
      <c r="S302" s="127"/>
      <c r="T302" s="127"/>
      <c r="U302" s="127"/>
      <c r="V302" s="127"/>
      <c r="W302" s="127"/>
      <c r="X302" s="127"/>
      <c r="Y302" s="127"/>
      <c r="Z302" s="127"/>
    </row>
    <row r="303">
      <c r="A303" s="127"/>
      <c r="B303" s="127"/>
      <c r="C303" s="127"/>
      <c r="D303" s="148"/>
      <c r="E303" s="149"/>
      <c r="F303" s="149"/>
      <c r="G303" s="148"/>
      <c r="H303" s="148"/>
      <c r="I303" s="149"/>
      <c r="J303" s="149"/>
      <c r="K303" s="149"/>
      <c r="L303" s="148"/>
      <c r="M303" s="127"/>
      <c r="N303" s="127"/>
      <c r="O303" s="127"/>
      <c r="P303" s="127"/>
      <c r="Q303" s="127"/>
      <c r="R303" s="127"/>
      <c r="S303" s="127"/>
      <c r="T303" s="127"/>
      <c r="U303" s="127"/>
      <c r="V303" s="127"/>
      <c r="W303" s="127"/>
      <c r="X303" s="127"/>
      <c r="Y303" s="127"/>
      <c r="Z303" s="127"/>
    </row>
    <row r="304">
      <c r="A304" s="127"/>
      <c r="B304" s="127"/>
      <c r="C304" s="127"/>
      <c r="D304" s="148"/>
      <c r="E304" s="149"/>
      <c r="F304" s="149"/>
      <c r="G304" s="148"/>
      <c r="H304" s="148"/>
      <c r="I304" s="149"/>
      <c r="J304" s="149"/>
      <c r="K304" s="149"/>
      <c r="L304" s="148"/>
      <c r="M304" s="127"/>
      <c r="N304" s="127"/>
      <c r="O304" s="127"/>
      <c r="P304" s="127"/>
      <c r="Q304" s="127"/>
      <c r="R304" s="127"/>
      <c r="S304" s="127"/>
      <c r="T304" s="127"/>
      <c r="U304" s="127"/>
      <c r="V304" s="127"/>
      <c r="W304" s="127"/>
      <c r="X304" s="127"/>
      <c r="Y304" s="127"/>
      <c r="Z304" s="127"/>
    </row>
    <row r="305">
      <c r="A305" s="127"/>
      <c r="B305" s="127"/>
      <c r="C305" s="127"/>
      <c r="D305" s="148"/>
      <c r="E305" s="149"/>
      <c r="F305" s="149"/>
      <c r="G305" s="148"/>
      <c r="H305" s="148"/>
      <c r="I305" s="149"/>
      <c r="J305" s="149"/>
      <c r="K305" s="149"/>
      <c r="L305" s="148"/>
      <c r="M305" s="127"/>
      <c r="N305" s="127"/>
      <c r="O305" s="127"/>
      <c r="P305" s="127"/>
      <c r="Q305" s="127"/>
      <c r="R305" s="127"/>
      <c r="S305" s="127"/>
      <c r="T305" s="127"/>
      <c r="U305" s="127"/>
      <c r="V305" s="127"/>
      <c r="W305" s="127"/>
      <c r="X305" s="127"/>
      <c r="Y305" s="127"/>
      <c r="Z305" s="127"/>
    </row>
    <row r="306">
      <c r="A306" s="127"/>
      <c r="B306" s="127"/>
      <c r="C306" s="127"/>
      <c r="D306" s="148"/>
      <c r="E306" s="149"/>
      <c r="F306" s="149"/>
      <c r="G306" s="148"/>
      <c r="H306" s="148"/>
      <c r="I306" s="149"/>
      <c r="J306" s="149"/>
      <c r="K306" s="149"/>
      <c r="L306" s="148"/>
      <c r="M306" s="127"/>
      <c r="N306" s="127"/>
      <c r="O306" s="127"/>
      <c r="P306" s="127"/>
      <c r="Q306" s="127"/>
      <c r="R306" s="127"/>
      <c r="S306" s="127"/>
      <c r="T306" s="127"/>
      <c r="U306" s="127"/>
      <c r="V306" s="127"/>
      <c r="W306" s="127"/>
      <c r="X306" s="127"/>
      <c r="Y306" s="127"/>
      <c r="Z306" s="127"/>
    </row>
    <row r="307">
      <c r="A307" s="127"/>
      <c r="B307" s="127"/>
      <c r="C307" s="127"/>
      <c r="D307" s="148"/>
      <c r="E307" s="149"/>
      <c r="F307" s="149"/>
      <c r="G307" s="148"/>
      <c r="H307" s="148"/>
      <c r="I307" s="149"/>
      <c r="J307" s="149"/>
      <c r="K307" s="149"/>
      <c r="L307" s="148"/>
      <c r="M307" s="127"/>
      <c r="N307" s="127"/>
      <c r="O307" s="127"/>
      <c r="P307" s="127"/>
      <c r="Q307" s="127"/>
      <c r="R307" s="127"/>
      <c r="S307" s="127"/>
      <c r="T307" s="127"/>
      <c r="U307" s="127"/>
      <c r="V307" s="127"/>
      <c r="W307" s="127"/>
      <c r="X307" s="127"/>
      <c r="Y307" s="127"/>
      <c r="Z307" s="127"/>
    </row>
    <row r="308">
      <c r="A308" s="127"/>
      <c r="B308" s="127"/>
      <c r="C308" s="127"/>
      <c r="D308" s="148"/>
      <c r="E308" s="149"/>
      <c r="F308" s="149"/>
      <c r="G308" s="148"/>
      <c r="H308" s="148"/>
      <c r="I308" s="149"/>
      <c r="J308" s="149"/>
      <c r="K308" s="149"/>
      <c r="L308" s="148"/>
      <c r="M308" s="127"/>
      <c r="N308" s="127"/>
      <c r="O308" s="127"/>
      <c r="P308" s="127"/>
      <c r="Q308" s="127"/>
      <c r="R308" s="127"/>
      <c r="S308" s="127"/>
      <c r="T308" s="127"/>
      <c r="U308" s="127"/>
      <c r="V308" s="127"/>
      <c r="W308" s="127"/>
      <c r="X308" s="127"/>
      <c r="Y308" s="127"/>
      <c r="Z308" s="127"/>
    </row>
    <row r="309">
      <c r="A309" s="127"/>
      <c r="B309" s="127"/>
      <c r="C309" s="127"/>
      <c r="D309" s="148"/>
      <c r="E309" s="149"/>
      <c r="F309" s="149"/>
      <c r="G309" s="148"/>
      <c r="H309" s="148"/>
      <c r="I309" s="149"/>
      <c r="J309" s="149"/>
      <c r="K309" s="149"/>
      <c r="L309" s="148"/>
      <c r="M309" s="127"/>
      <c r="N309" s="127"/>
      <c r="O309" s="127"/>
      <c r="P309" s="127"/>
      <c r="Q309" s="127"/>
      <c r="R309" s="127"/>
      <c r="S309" s="127"/>
      <c r="T309" s="127"/>
      <c r="U309" s="127"/>
      <c r="V309" s="127"/>
      <c r="W309" s="127"/>
      <c r="X309" s="127"/>
      <c r="Y309" s="127"/>
      <c r="Z309" s="127"/>
    </row>
    <row r="310">
      <c r="A310" s="127"/>
      <c r="B310" s="127"/>
      <c r="C310" s="127"/>
      <c r="D310" s="148"/>
      <c r="E310" s="149"/>
      <c r="F310" s="149"/>
      <c r="G310" s="148"/>
      <c r="H310" s="148"/>
      <c r="I310" s="149"/>
      <c r="J310" s="149"/>
      <c r="K310" s="149"/>
      <c r="L310" s="148"/>
      <c r="M310" s="127"/>
      <c r="N310" s="127"/>
      <c r="O310" s="127"/>
      <c r="P310" s="127"/>
      <c r="Q310" s="127"/>
      <c r="R310" s="127"/>
      <c r="S310" s="127"/>
      <c r="T310" s="127"/>
      <c r="U310" s="127"/>
      <c r="V310" s="127"/>
      <c r="W310" s="127"/>
      <c r="X310" s="127"/>
      <c r="Y310" s="127"/>
      <c r="Z310" s="127"/>
    </row>
    <row r="311">
      <c r="A311" s="127"/>
      <c r="B311" s="127"/>
      <c r="C311" s="127"/>
      <c r="D311" s="148"/>
      <c r="E311" s="149"/>
      <c r="F311" s="149"/>
      <c r="G311" s="148"/>
      <c r="H311" s="148"/>
      <c r="I311" s="149"/>
      <c r="J311" s="149"/>
      <c r="K311" s="149"/>
      <c r="L311" s="148"/>
      <c r="M311" s="127"/>
      <c r="N311" s="127"/>
      <c r="O311" s="127"/>
      <c r="P311" s="127"/>
      <c r="Q311" s="127"/>
      <c r="R311" s="127"/>
      <c r="S311" s="127"/>
      <c r="T311" s="127"/>
      <c r="U311" s="127"/>
      <c r="V311" s="127"/>
      <c r="W311" s="127"/>
      <c r="X311" s="127"/>
      <c r="Y311" s="127"/>
      <c r="Z311" s="127"/>
    </row>
    <row r="312">
      <c r="A312" s="127"/>
      <c r="B312" s="127"/>
      <c r="C312" s="127"/>
      <c r="D312" s="148"/>
      <c r="E312" s="149"/>
      <c r="F312" s="149"/>
      <c r="G312" s="148"/>
      <c r="H312" s="148"/>
      <c r="I312" s="149"/>
      <c r="J312" s="149"/>
      <c r="K312" s="149"/>
      <c r="L312" s="148"/>
      <c r="M312" s="127"/>
      <c r="N312" s="127"/>
      <c r="O312" s="127"/>
      <c r="P312" s="127"/>
      <c r="Q312" s="127"/>
      <c r="R312" s="127"/>
      <c r="S312" s="127"/>
      <c r="T312" s="127"/>
      <c r="U312" s="127"/>
      <c r="V312" s="127"/>
      <c r="W312" s="127"/>
      <c r="X312" s="127"/>
      <c r="Y312" s="127"/>
      <c r="Z312" s="127"/>
    </row>
    <row r="313">
      <c r="A313" s="127"/>
      <c r="B313" s="127"/>
      <c r="C313" s="127"/>
      <c r="D313" s="148"/>
      <c r="E313" s="149"/>
      <c r="F313" s="149"/>
      <c r="G313" s="148"/>
      <c r="H313" s="148"/>
      <c r="I313" s="149"/>
      <c r="J313" s="149"/>
      <c r="K313" s="149"/>
      <c r="L313" s="148"/>
      <c r="M313" s="127"/>
      <c r="N313" s="127"/>
      <c r="O313" s="127"/>
      <c r="P313" s="127"/>
      <c r="Q313" s="127"/>
      <c r="R313" s="127"/>
      <c r="S313" s="127"/>
      <c r="T313" s="127"/>
      <c r="U313" s="127"/>
      <c r="V313" s="127"/>
      <c r="W313" s="127"/>
      <c r="X313" s="127"/>
      <c r="Y313" s="127"/>
      <c r="Z313" s="127"/>
    </row>
    <row r="314">
      <c r="A314" s="127"/>
      <c r="B314" s="127"/>
      <c r="C314" s="127"/>
      <c r="D314" s="148"/>
      <c r="E314" s="149"/>
      <c r="F314" s="149"/>
      <c r="G314" s="148"/>
      <c r="H314" s="148"/>
      <c r="I314" s="149"/>
      <c r="J314" s="149"/>
      <c r="K314" s="149"/>
      <c r="L314" s="148"/>
      <c r="M314" s="127"/>
      <c r="N314" s="127"/>
      <c r="O314" s="127"/>
      <c r="P314" s="127"/>
      <c r="Q314" s="127"/>
      <c r="R314" s="127"/>
      <c r="S314" s="127"/>
      <c r="T314" s="127"/>
      <c r="U314" s="127"/>
      <c r="V314" s="127"/>
      <c r="W314" s="127"/>
      <c r="X314" s="127"/>
      <c r="Y314" s="127"/>
      <c r="Z314" s="127"/>
    </row>
    <row r="315">
      <c r="A315" s="127"/>
      <c r="B315" s="127"/>
      <c r="C315" s="127"/>
      <c r="D315" s="148"/>
      <c r="E315" s="149"/>
      <c r="F315" s="149"/>
      <c r="G315" s="148"/>
      <c r="H315" s="148"/>
      <c r="I315" s="149"/>
      <c r="J315" s="149"/>
      <c r="K315" s="149"/>
      <c r="L315" s="148"/>
      <c r="M315" s="127"/>
      <c r="N315" s="127"/>
      <c r="O315" s="127"/>
      <c r="P315" s="127"/>
      <c r="Q315" s="127"/>
      <c r="R315" s="127"/>
      <c r="S315" s="127"/>
      <c r="T315" s="127"/>
      <c r="U315" s="127"/>
      <c r="V315" s="127"/>
      <c r="W315" s="127"/>
      <c r="X315" s="127"/>
      <c r="Y315" s="127"/>
      <c r="Z315" s="127"/>
    </row>
    <row r="316">
      <c r="A316" s="127"/>
      <c r="B316" s="127"/>
      <c r="C316" s="127"/>
      <c r="D316" s="148"/>
      <c r="E316" s="149"/>
      <c r="F316" s="149"/>
      <c r="G316" s="148"/>
      <c r="H316" s="148"/>
      <c r="I316" s="149"/>
      <c r="J316" s="149"/>
      <c r="K316" s="149"/>
      <c r="L316" s="148"/>
      <c r="M316" s="127"/>
      <c r="N316" s="127"/>
      <c r="O316" s="127"/>
      <c r="P316" s="127"/>
      <c r="Q316" s="127"/>
      <c r="R316" s="127"/>
      <c r="S316" s="127"/>
      <c r="T316" s="127"/>
      <c r="U316" s="127"/>
      <c r="V316" s="127"/>
      <c r="W316" s="127"/>
      <c r="X316" s="127"/>
      <c r="Y316" s="127"/>
      <c r="Z316" s="127"/>
    </row>
    <row r="317">
      <c r="A317" s="127"/>
      <c r="B317" s="127"/>
      <c r="C317" s="127"/>
      <c r="D317" s="148"/>
      <c r="E317" s="149"/>
      <c r="F317" s="149"/>
      <c r="G317" s="148"/>
      <c r="H317" s="148"/>
      <c r="I317" s="149"/>
      <c r="J317" s="149"/>
      <c r="K317" s="149"/>
      <c r="L317" s="148"/>
      <c r="M317" s="127"/>
      <c r="N317" s="127"/>
      <c r="O317" s="127"/>
      <c r="P317" s="127"/>
      <c r="Q317" s="127"/>
      <c r="R317" s="127"/>
      <c r="S317" s="127"/>
      <c r="T317" s="127"/>
      <c r="U317" s="127"/>
      <c r="V317" s="127"/>
      <c r="W317" s="127"/>
      <c r="X317" s="127"/>
      <c r="Y317" s="127"/>
      <c r="Z317" s="127"/>
    </row>
    <row r="318">
      <c r="A318" s="127"/>
      <c r="B318" s="127"/>
      <c r="C318" s="127"/>
      <c r="D318" s="148"/>
      <c r="E318" s="149"/>
      <c r="F318" s="149"/>
      <c r="G318" s="148"/>
      <c r="H318" s="148"/>
      <c r="I318" s="149"/>
      <c r="J318" s="149"/>
      <c r="K318" s="149"/>
      <c r="L318" s="148"/>
      <c r="M318" s="127"/>
      <c r="N318" s="127"/>
      <c r="O318" s="127"/>
      <c r="P318" s="127"/>
      <c r="Q318" s="127"/>
      <c r="R318" s="127"/>
      <c r="S318" s="127"/>
      <c r="T318" s="127"/>
      <c r="U318" s="127"/>
      <c r="V318" s="127"/>
      <c r="W318" s="127"/>
      <c r="X318" s="127"/>
      <c r="Y318" s="127"/>
      <c r="Z318" s="127"/>
    </row>
    <row r="319">
      <c r="A319" s="127"/>
      <c r="B319" s="127"/>
      <c r="C319" s="127"/>
      <c r="D319" s="148"/>
      <c r="E319" s="149"/>
      <c r="F319" s="149"/>
      <c r="G319" s="148"/>
      <c r="H319" s="148"/>
      <c r="I319" s="149"/>
      <c r="J319" s="149"/>
      <c r="K319" s="149"/>
      <c r="L319" s="148"/>
      <c r="M319" s="127"/>
      <c r="N319" s="127"/>
      <c r="O319" s="127"/>
      <c r="P319" s="127"/>
      <c r="Q319" s="127"/>
      <c r="R319" s="127"/>
      <c r="S319" s="127"/>
      <c r="T319" s="127"/>
      <c r="U319" s="127"/>
      <c r="V319" s="127"/>
      <c r="W319" s="127"/>
      <c r="X319" s="127"/>
      <c r="Y319" s="127"/>
      <c r="Z319" s="127"/>
    </row>
    <row r="320">
      <c r="A320" s="127"/>
      <c r="B320" s="127"/>
      <c r="C320" s="127"/>
      <c r="D320" s="148"/>
      <c r="E320" s="149"/>
      <c r="F320" s="149"/>
      <c r="G320" s="148"/>
      <c r="H320" s="148"/>
      <c r="I320" s="149"/>
      <c r="J320" s="149"/>
      <c r="K320" s="149"/>
      <c r="L320" s="148"/>
      <c r="M320" s="127"/>
      <c r="N320" s="127"/>
      <c r="O320" s="127"/>
      <c r="P320" s="127"/>
      <c r="Q320" s="127"/>
      <c r="R320" s="127"/>
      <c r="S320" s="127"/>
      <c r="T320" s="127"/>
      <c r="U320" s="127"/>
      <c r="V320" s="127"/>
      <c r="W320" s="127"/>
      <c r="X320" s="127"/>
      <c r="Y320" s="127"/>
      <c r="Z320" s="127"/>
    </row>
    <row r="321">
      <c r="A321" s="127"/>
      <c r="B321" s="127"/>
      <c r="C321" s="127"/>
      <c r="D321" s="148"/>
      <c r="E321" s="149"/>
      <c r="F321" s="149"/>
      <c r="G321" s="148"/>
      <c r="H321" s="148"/>
      <c r="I321" s="149"/>
      <c r="J321" s="149"/>
      <c r="K321" s="149"/>
      <c r="L321" s="148"/>
      <c r="M321" s="127"/>
      <c r="N321" s="127"/>
      <c r="O321" s="127"/>
      <c r="P321" s="127"/>
      <c r="Q321" s="127"/>
      <c r="R321" s="127"/>
      <c r="S321" s="127"/>
      <c r="T321" s="127"/>
      <c r="U321" s="127"/>
      <c r="V321" s="127"/>
      <c r="W321" s="127"/>
      <c r="X321" s="127"/>
      <c r="Y321" s="127"/>
      <c r="Z321" s="127"/>
    </row>
    <row r="322">
      <c r="A322" s="127"/>
      <c r="B322" s="127"/>
      <c r="C322" s="127"/>
      <c r="D322" s="148"/>
      <c r="E322" s="149"/>
      <c r="F322" s="149"/>
      <c r="G322" s="148"/>
      <c r="H322" s="148"/>
      <c r="I322" s="149"/>
      <c r="J322" s="149"/>
      <c r="K322" s="149"/>
      <c r="L322" s="148"/>
      <c r="M322" s="127"/>
      <c r="N322" s="127"/>
      <c r="O322" s="127"/>
      <c r="P322" s="127"/>
      <c r="Q322" s="127"/>
      <c r="R322" s="127"/>
      <c r="S322" s="127"/>
      <c r="T322" s="127"/>
      <c r="U322" s="127"/>
      <c r="V322" s="127"/>
      <c r="W322" s="127"/>
      <c r="X322" s="127"/>
      <c r="Y322" s="127"/>
      <c r="Z322" s="127"/>
    </row>
    <row r="323">
      <c r="A323" s="127"/>
      <c r="B323" s="127"/>
      <c r="C323" s="127"/>
      <c r="D323" s="148"/>
      <c r="E323" s="149"/>
      <c r="F323" s="149"/>
      <c r="G323" s="148"/>
      <c r="H323" s="148"/>
      <c r="I323" s="149"/>
      <c r="J323" s="149"/>
      <c r="K323" s="149"/>
      <c r="L323" s="148"/>
      <c r="M323" s="127"/>
      <c r="N323" s="127"/>
      <c r="O323" s="127"/>
      <c r="P323" s="127"/>
      <c r="Q323" s="127"/>
      <c r="R323" s="127"/>
      <c r="S323" s="127"/>
      <c r="T323" s="127"/>
      <c r="U323" s="127"/>
      <c r="V323" s="127"/>
      <c r="W323" s="127"/>
      <c r="X323" s="127"/>
      <c r="Y323" s="127"/>
      <c r="Z323" s="127"/>
    </row>
    <row r="324">
      <c r="A324" s="127"/>
      <c r="B324" s="127"/>
      <c r="C324" s="127"/>
      <c r="D324" s="148"/>
      <c r="E324" s="149"/>
      <c r="F324" s="149"/>
      <c r="G324" s="148"/>
      <c r="H324" s="148"/>
      <c r="I324" s="149"/>
      <c r="J324" s="149"/>
      <c r="K324" s="149"/>
      <c r="L324" s="148"/>
      <c r="M324" s="127"/>
      <c r="N324" s="127"/>
      <c r="O324" s="127"/>
      <c r="P324" s="127"/>
      <c r="Q324" s="127"/>
      <c r="R324" s="127"/>
      <c r="S324" s="127"/>
      <c r="T324" s="127"/>
      <c r="U324" s="127"/>
      <c r="V324" s="127"/>
      <c r="W324" s="127"/>
      <c r="X324" s="127"/>
      <c r="Y324" s="127"/>
      <c r="Z324" s="127"/>
    </row>
    <row r="325">
      <c r="A325" s="127"/>
      <c r="B325" s="127"/>
      <c r="C325" s="127"/>
      <c r="D325" s="148"/>
      <c r="E325" s="149"/>
      <c r="F325" s="149"/>
      <c r="G325" s="148"/>
      <c r="H325" s="148"/>
      <c r="I325" s="149"/>
      <c r="J325" s="149"/>
      <c r="K325" s="149"/>
      <c r="L325" s="148"/>
      <c r="M325" s="127"/>
      <c r="N325" s="127"/>
      <c r="O325" s="127"/>
      <c r="P325" s="127"/>
      <c r="Q325" s="127"/>
      <c r="R325" s="127"/>
      <c r="S325" s="127"/>
      <c r="T325" s="127"/>
      <c r="U325" s="127"/>
      <c r="V325" s="127"/>
      <c r="W325" s="127"/>
      <c r="X325" s="127"/>
      <c r="Y325" s="127"/>
      <c r="Z325" s="127"/>
    </row>
    <row r="326">
      <c r="A326" s="127"/>
      <c r="B326" s="127"/>
      <c r="C326" s="127"/>
      <c r="D326" s="148"/>
      <c r="E326" s="149"/>
      <c r="F326" s="149"/>
      <c r="G326" s="148"/>
      <c r="H326" s="148"/>
      <c r="I326" s="149"/>
      <c r="J326" s="149"/>
      <c r="K326" s="149"/>
      <c r="L326" s="148"/>
      <c r="M326" s="127"/>
      <c r="N326" s="127"/>
      <c r="O326" s="127"/>
      <c r="P326" s="127"/>
      <c r="Q326" s="127"/>
      <c r="R326" s="127"/>
      <c r="S326" s="127"/>
      <c r="T326" s="127"/>
      <c r="U326" s="127"/>
      <c r="V326" s="127"/>
      <c r="W326" s="127"/>
      <c r="X326" s="127"/>
      <c r="Y326" s="127"/>
      <c r="Z326" s="127"/>
    </row>
    <row r="327">
      <c r="A327" s="127"/>
      <c r="B327" s="127"/>
      <c r="C327" s="127"/>
      <c r="D327" s="148"/>
      <c r="E327" s="149"/>
      <c r="F327" s="149"/>
      <c r="G327" s="148"/>
      <c r="H327" s="148"/>
      <c r="I327" s="149"/>
      <c r="J327" s="149"/>
      <c r="K327" s="149"/>
      <c r="L327" s="148"/>
      <c r="M327" s="127"/>
      <c r="N327" s="127"/>
      <c r="O327" s="127"/>
      <c r="P327" s="127"/>
      <c r="Q327" s="127"/>
      <c r="R327" s="127"/>
      <c r="S327" s="127"/>
      <c r="T327" s="127"/>
      <c r="U327" s="127"/>
      <c r="V327" s="127"/>
      <c r="W327" s="127"/>
      <c r="X327" s="127"/>
      <c r="Y327" s="127"/>
      <c r="Z327" s="127"/>
    </row>
    <row r="328">
      <c r="A328" s="127"/>
      <c r="B328" s="127"/>
      <c r="C328" s="127"/>
      <c r="D328" s="148"/>
      <c r="E328" s="149"/>
      <c r="F328" s="149"/>
      <c r="G328" s="148"/>
      <c r="H328" s="148"/>
      <c r="I328" s="149"/>
      <c r="J328" s="149"/>
      <c r="K328" s="149"/>
      <c r="L328" s="148"/>
      <c r="M328" s="127"/>
      <c r="N328" s="127"/>
      <c r="O328" s="127"/>
      <c r="P328" s="127"/>
      <c r="Q328" s="127"/>
      <c r="R328" s="127"/>
      <c r="S328" s="127"/>
      <c r="T328" s="127"/>
      <c r="U328" s="127"/>
      <c r="V328" s="127"/>
      <c r="W328" s="127"/>
      <c r="X328" s="127"/>
      <c r="Y328" s="127"/>
      <c r="Z328" s="127"/>
    </row>
    <row r="329">
      <c r="A329" s="127"/>
      <c r="B329" s="127"/>
      <c r="C329" s="127"/>
      <c r="D329" s="148"/>
      <c r="E329" s="149"/>
      <c r="F329" s="149"/>
      <c r="G329" s="148"/>
      <c r="H329" s="148"/>
      <c r="I329" s="149"/>
      <c r="J329" s="149"/>
      <c r="K329" s="149"/>
      <c r="L329" s="148"/>
      <c r="M329" s="127"/>
      <c r="N329" s="127"/>
      <c r="O329" s="127"/>
      <c r="P329" s="127"/>
      <c r="Q329" s="127"/>
      <c r="R329" s="127"/>
      <c r="S329" s="127"/>
      <c r="T329" s="127"/>
      <c r="U329" s="127"/>
      <c r="V329" s="127"/>
      <c r="W329" s="127"/>
      <c r="X329" s="127"/>
      <c r="Y329" s="127"/>
      <c r="Z329" s="127"/>
    </row>
    <row r="330">
      <c r="A330" s="127"/>
      <c r="B330" s="127"/>
      <c r="C330" s="127"/>
      <c r="D330" s="148"/>
      <c r="E330" s="149"/>
      <c r="F330" s="149"/>
      <c r="G330" s="148"/>
      <c r="H330" s="148"/>
      <c r="I330" s="149"/>
      <c r="J330" s="149"/>
      <c r="K330" s="149"/>
      <c r="L330" s="148"/>
      <c r="M330" s="127"/>
      <c r="N330" s="127"/>
      <c r="O330" s="127"/>
      <c r="P330" s="127"/>
      <c r="Q330" s="127"/>
      <c r="R330" s="127"/>
      <c r="S330" s="127"/>
      <c r="T330" s="127"/>
      <c r="U330" s="127"/>
      <c r="V330" s="127"/>
      <c r="W330" s="127"/>
      <c r="X330" s="127"/>
      <c r="Y330" s="127"/>
      <c r="Z330" s="127"/>
    </row>
    <row r="331">
      <c r="A331" s="127"/>
      <c r="B331" s="127"/>
      <c r="C331" s="127"/>
      <c r="D331" s="148"/>
      <c r="E331" s="149"/>
      <c r="F331" s="149"/>
      <c r="G331" s="148"/>
      <c r="H331" s="148"/>
      <c r="I331" s="149"/>
      <c r="J331" s="149"/>
      <c r="K331" s="149"/>
      <c r="L331" s="148"/>
      <c r="M331" s="127"/>
      <c r="N331" s="127"/>
      <c r="O331" s="127"/>
      <c r="P331" s="127"/>
      <c r="Q331" s="127"/>
      <c r="R331" s="127"/>
      <c r="S331" s="127"/>
      <c r="T331" s="127"/>
      <c r="U331" s="127"/>
      <c r="V331" s="127"/>
      <c r="W331" s="127"/>
      <c r="X331" s="127"/>
      <c r="Y331" s="127"/>
      <c r="Z331" s="127"/>
    </row>
    <row r="332">
      <c r="A332" s="127"/>
      <c r="B332" s="127"/>
      <c r="C332" s="127"/>
      <c r="D332" s="148"/>
      <c r="E332" s="149"/>
      <c r="F332" s="149"/>
      <c r="G332" s="148"/>
      <c r="H332" s="148"/>
      <c r="I332" s="149"/>
      <c r="J332" s="149"/>
      <c r="K332" s="149"/>
      <c r="L332" s="148"/>
      <c r="M332" s="127"/>
      <c r="N332" s="127"/>
      <c r="O332" s="127"/>
      <c r="P332" s="127"/>
      <c r="Q332" s="127"/>
      <c r="R332" s="127"/>
      <c r="S332" s="127"/>
      <c r="T332" s="127"/>
      <c r="U332" s="127"/>
      <c r="V332" s="127"/>
      <c r="W332" s="127"/>
      <c r="X332" s="127"/>
      <c r="Y332" s="127"/>
      <c r="Z332" s="127"/>
    </row>
    <row r="333">
      <c r="A333" s="127"/>
      <c r="B333" s="127"/>
      <c r="C333" s="127"/>
      <c r="D333" s="148"/>
      <c r="E333" s="149"/>
      <c r="F333" s="149"/>
      <c r="G333" s="148"/>
      <c r="H333" s="148"/>
      <c r="I333" s="149"/>
      <c r="J333" s="149"/>
      <c r="K333" s="149"/>
      <c r="L333" s="148"/>
      <c r="M333" s="127"/>
      <c r="N333" s="127"/>
      <c r="O333" s="127"/>
      <c r="P333" s="127"/>
      <c r="Q333" s="127"/>
      <c r="R333" s="127"/>
      <c r="S333" s="127"/>
      <c r="T333" s="127"/>
      <c r="U333" s="127"/>
      <c r="V333" s="127"/>
      <c r="W333" s="127"/>
      <c r="X333" s="127"/>
      <c r="Y333" s="127"/>
      <c r="Z333" s="127"/>
    </row>
    <row r="334">
      <c r="A334" s="127"/>
      <c r="B334" s="127"/>
      <c r="C334" s="127"/>
      <c r="D334" s="148"/>
      <c r="E334" s="149"/>
      <c r="F334" s="149"/>
      <c r="G334" s="148"/>
      <c r="H334" s="148"/>
      <c r="I334" s="149"/>
      <c r="J334" s="149"/>
      <c r="K334" s="149"/>
      <c r="L334" s="148"/>
      <c r="M334" s="127"/>
      <c r="N334" s="127"/>
      <c r="O334" s="127"/>
      <c r="P334" s="127"/>
      <c r="Q334" s="127"/>
      <c r="R334" s="127"/>
      <c r="S334" s="127"/>
      <c r="T334" s="127"/>
      <c r="U334" s="127"/>
      <c r="V334" s="127"/>
      <c r="W334" s="127"/>
      <c r="X334" s="127"/>
      <c r="Y334" s="127"/>
      <c r="Z334" s="127"/>
    </row>
    <row r="335">
      <c r="A335" s="127"/>
      <c r="B335" s="127"/>
      <c r="C335" s="127"/>
      <c r="D335" s="148"/>
      <c r="E335" s="149"/>
      <c r="F335" s="149"/>
      <c r="G335" s="148"/>
      <c r="H335" s="148"/>
      <c r="I335" s="149"/>
      <c r="J335" s="149"/>
      <c r="K335" s="149"/>
      <c r="L335" s="148"/>
      <c r="M335" s="127"/>
      <c r="N335" s="127"/>
      <c r="O335" s="127"/>
      <c r="P335" s="127"/>
      <c r="Q335" s="127"/>
      <c r="R335" s="127"/>
      <c r="S335" s="127"/>
      <c r="T335" s="127"/>
      <c r="U335" s="127"/>
      <c r="V335" s="127"/>
      <c r="W335" s="127"/>
      <c r="X335" s="127"/>
      <c r="Y335" s="127"/>
      <c r="Z335" s="127"/>
    </row>
    <row r="336">
      <c r="A336" s="127"/>
      <c r="B336" s="127"/>
      <c r="C336" s="127"/>
      <c r="D336" s="148"/>
      <c r="E336" s="149"/>
      <c r="F336" s="149"/>
      <c r="G336" s="148"/>
      <c r="H336" s="148"/>
      <c r="I336" s="149"/>
      <c r="J336" s="149"/>
      <c r="K336" s="149"/>
      <c r="L336" s="148"/>
      <c r="M336" s="127"/>
      <c r="N336" s="127"/>
      <c r="O336" s="127"/>
      <c r="P336" s="127"/>
      <c r="Q336" s="127"/>
      <c r="R336" s="127"/>
      <c r="S336" s="127"/>
      <c r="T336" s="127"/>
      <c r="U336" s="127"/>
      <c r="V336" s="127"/>
      <c r="W336" s="127"/>
      <c r="X336" s="127"/>
      <c r="Y336" s="127"/>
      <c r="Z336" s="127"/>
    </row>
    <row r="337">
      <c r="A337" s="127"/>
      <c r="B337" s="127"/>
      <c r="C337" s="127"/>
      <c r="D337" s="148"/>
      <c r="E337" s="149"/>
      <c r="F337" s="149"/>
      <c r="G337" s="148"/>
      <c r="H337" s="148"/>
      <c r="I337" s="149"/>
      <c r="J337" s="149"/>
      <c r="K337" s="149"/>
      <c r="L337" s="148"/>
      <c r="M337" s="127"/>
      <c r="N337" s="127"/>
      <c r="O337" s="127"/>
      <c r="P337" s="127"/>
      <c r="Q337" s="127"/>
      <c r="R337" s="127"/>
      <c r="S337" s="127"/>
      <c r="T337" s="127"/>
      <c r="U337" s="127"/>
      <c r="V337" s="127"/>
      <c r="W337" s="127"/>
      <c r="X337" s="127"/>
      <c r="Y337" s="127"/>
      <c r="Z337" s="127"/>
    </row>
    <row r="338">
      <c r="A338" s="127"/>
      <c r="B338" s="127"/>
      <c r="C338" s="127"/>
      <c r="D338" s="148"/>
      <c r="E338" s="149"/>
      <c r="F338" s="149"/>
      <c r="G338" s="148"/>
      <c r="H338" s="148"/>
      <c r="I338" s="149"/>
      <c r="J338" s="149"/>
      <c r="K338" s="149"/>
      <c r="L338" s="148"/>
      <c r="M338" s="127"/>
      <c r="N338" s="127"/>
      <c r="O338" s="127"/>
      <c r="P338" s="127"/>
      <c r="Q338" s="127"/>
      <c r="R338" s="127"/>
      <c r="S338" s="127"/>
      <c r="T338" s="127"/>
      <c r="U338" s="127"/>
      <c r="V338" s="127"/>
      <c r="W338" s="127"/>
      <c r="X338" s="127"/>
      <c r="Y338" s="127"/>
      <c r="Z338" s="127"/>
    </row>
    <row r="339">
      <c r="A339" s="127"/>
      <c r="B339" s="127"/>
      <c r="C339" s="127"/>
      <c r="D339" s="148"/>
      <c r="E339" s="149"/>
      <c r="F339" s="149"/>
      <c r="G339" s="148"/>
      <c r="H339" s="148"/>
      <c r="I339" s="149"/>
      <c r="J339" s="149"/>
      <c r="K339" s="149"/>
      <c r="L339" s="148"/>
      <c r="M339" s="127"/>
      <c r="N339" s="127"/>
      <c r="O339" s="127"/>
      <c r="P339" s="127"/>
      <c r="Q339" s="127"/>
      <c r="R339" s="127"/>
      <c r="S339" s="127"/>
      <c r="T339" s="127"/>
      <c r="U339" s="127"/>
      <c r="V339" s="127"/>
      <c r="W339" s="127"/>
      <c r="X339" s="127"/>
      <c r="Y339" s="127"/>
      <c r="Z339" s="127"/>
    </row>
    <row r="340">
      <c r="A340" s="127"/>
      <c r="B340" s="127"/>
      <c r="C340" s="127"/>
      <c r="D340" s="148"/>
      <c r="E340" s="149"/>
      <c r="F340" s="149"/>
      <c r="G340" s="148"/>
      <c r="H340" s="148"/>
      <c r="I340" s="149"/>
      <c r="J340" s="149"/>
      <c r="K340" s="149"/>
      <c r="L340" s="148"/>
      <c r="M340" s="127"/>
      <c r="N340" s="127"/>
      <c r="O340" s="127"/>
      <c r="P340" s="127"/>
      <c r="Q340" s="127"/>
      <c r="R340" s="127"/>
      <c r="S340" s="127"/>
      <c r="T340" s="127"/>
      <c r="U340" s="127"/>
      <c r="V340" s="127"/>
      <c r="W340" s="127"/>
      <c r="X340" s="127"/>
      <c r="Y340" s="127"/>
      <c r="Z340" s="127"/>
    </row>
    <row r="341">
      <c r="A341" s="127"/>
      <c r="B341" s="127"/>
      <c r="C341" s="127"/>
      <c r="D341" s="148"/>
      <c r="E341" s="149"/>
      <c r="F341" s="149"/>
      <c r="G341" s="148"/>
      <c r="H341" s="148"/>
      <c r="I341" s="149"/>
      <c r="J341" s="149"/>
      <c r="K341" s="149"/>
      <c r="L341" s="148"/>
      <c r="M341" s="127"/>
      <c r="N341" s="127"/>
      <c r="O341" s="127"/>
      <c r="P341" s="127"/>
      <c r="Q341" s="127"/>
      <c r="R341" s="127"/>
      <c r="S341" s="127"/>
      <c r="T341" s="127"/>
      <c r="U341" s="127"/>
      <c r="V341" s="127"/>
      <c r="W341" s="127"/>
      <c r="X341" s="127"/>
      <c r="Y341" s="127"/>
      <c r="Z341" s="127"/>
    </row>
    <row r="342">
      <c r="A342" s="127"/>
      <c r="B342" s="127"/>
      <c r="C342" s="127"/>
      <c r="D342" s="148"/>
      <c r="E342" s="149"/>
      <c r="F342" s="149"/>
      <c r="G342" s="148"/>
      <c r="H342" s="148"/>
      <c r="I342" s="149"/>
      <c r="J342" s="149"/>
      <c r="K342" s="149"/>
      <c r="L342" s="148"/>
      <c r="M342" s="127"/>
      <c r="N342" s="127"/>
      <c r="O342" s="127"/>
      <c r="P342" s="127"/>
      <c r="Q342" s="127"/>
      <c r="R342" s="127"/>
      <c r="S342" s="127"/>
      <c r="T342" s="127"/>
      <c r="U342" s="127"/>
      <c r="V342" s="127"/>
      <c r="W342" s="127"/>
      <c r="X342" s="127"/>
      <c r="Y342" s="127"/>
      <c r="Z342" s="127"/>
    </row>
    <row r="343">
      <c r="A343" s="127"/>
      <c r="B343" s="127"/>
      <c r="C343" s="127"/>
      <c r="D343" s="148"/>
      <c r="E343" s="149"/>
      <c r="F343" s="149"/>
      <c r="G343" s="148"/>
      <c r="H343" s="148"/>
      <c r="I343" s="149"/>
      <c r="J343" s="149"/>
      <c r="K343" s="149"/>
      <c r="L343" s="148"/>
      <c r="M343" s="127"/>
      <c r="N343" s="127"/>
      <c r="O343" s="127"/>
      <c r="P343" s="127"/>
      <c r="Q343" s="127"/>
      <c r="R343" s="127"/>
      <c r="S343" s="127"/>
      <c r="T343" s="127"/>
      <c r="U343" s="127"/>
      <c r="V343" s="127"/>
      <c r="W343" s="127"/>
      <c r="X343" s="127"/>
      <c r="Y343" s="127"/>
      <c r="Z343" s="127"/>
    </row>
    <row r="344">
      <c r="A344" s="127"/>
      <c r="B344" s="127"/>
      <c r="C344" s="127"/>
      <c r="D344" s="148"/>
      <c r="E344" s="149"/>
      <c r="F344" s="149"/>
      <c r="G344" s="148"/>
      <c r="H344" s="148"/>
      <c r="I344" s="149"/>
      <c r="J344" s="149"/>
      <c r="K344" s="149"/>
      <c r="L344" s="148"/>
      <c r="M344" s="127"/>
      <c r="N344" s="127"/>
      <c r="O344" s="127"/>
      <c r="P344" s="127"/>
      <c r="Q344" s="127"/>
      <c r="R344" s="127"/>
      <c r="S344" s="127"/>
      <c r="T344" s="127"/>
      <c r="U344" s="127"/>
      <c r="V344" s="127"/>
      <c r="W344" s="127"/>
      <c r="X344" s="127"/>
      <c r="Y344" s="127"/>
      <c r="Z344" s="127"/>
    </row>
    <row r="345">
      <c r="A345" s="127"/>
      <c r="B345" s="127"/>
      <c r="C345" s="127"/>
      <c r="D345" s="148"/>
      <c r="E345" s="149"/>
      <c r="F345" s="149"/>
      <c r="G345" s="148"/>
      <c r="H345" s="148"/>
      <c r="I345" s="149"/>
      <c r="J345" s="149"/>
      <c r="K345" s="149"/>
      <c r="L345" s="148"/>
      <c r="M345" s="127"/>
      <c r="N345" s="127"/>
      <c r="O345" s="127"/>
      <c r="P345" s="127"/>
      <c r="Q345" s="127"/>
      <c r="R345" s="127"/>
      <c r="S345" s="127"/>
      <c r="T345" s="127"/>
      <c r="U345" s="127"/>
      <c r="V345" s="127"/>
      <c r="W345" s="127"/>
      <c r="X345" s="127"/>
      <c r="Y345" s="127"/>
      <c r="Z345" s="127"/>
    </row>
    <row r="346">
      <c r="A346" s="127"/>
      <c r="B346" s="127"/>
      <c r="C346" s="127"/>
      <c r="D346" s="148"/>
      <c r="E346" s="149"/>
      <c r="F346" s="149"/>
      <c r="G346" s="148"/>
      <c r="H346" s="148"/>
      <c r="I346" s="149"/>
      <c r="J346" s="149"/>
      <c r="K346" s="149"/>
      <c r="L346" s="148"/>
      <c r="M346" s="127"/>
      <c r="N346" s="127"/>
      <c r="O346" s="127"/>
      <c r="P346" s="127"/>
      <c r="Q346" s="127"/>
      <c r="R346" s="127"/>
      <c r="S346" s="127"/>
      <c r="T346" s="127"/>
      <c r="U346" s="127"/>
      <c r="V346" s="127"/>
      <c r="W346" s="127"/>
      <c r="X346" s="127"/>
      <c r="Y346" s="127"/>
      <c r="Z346" s="127"/>
    </row>
    <row r="347">
      <c r="A347" s="127"/>
      <c r="B347" s="127"/>
      <c r="C347" s="127"/>
      <c r="D347" s="148"/>
      <c r="E347" s="149"/>
      <c r="F347" s="149"/>
      <c r="G347" s="148"/>
      <c r="H347" s="148"/>
      <c r="I347" s="149"/>
      <c r="J347" s="149"/>
      <c r="K347" s="149"/>
      <c r="L347" s="148"/>
      <c r="M347" s="127"/>
      <c r="N347" s="127"/>
      <c r="O347" s="127"/>
      <c r="P347" s="127"/>
      <c r="Q347" s="127"/>
      <c r="R347" s="127"/>
      <c r="S347" s="127"/>
      <c r="T347" s="127"/>
      <c r="U347" s="127"/>
      <c r="V347" s="127"/>
      <c r="W347" s="127"/>
      <c r="X347" s="127"/>
      <c r="Y347" s="127"/>
      <c r="Z347" s="127"/>
    </row>
    <row r="348">
      <c r="A348" s="127"/>
      <c r="B348" s="127"/>
      <c r="C348" s="127"/>
      <c r="D348" s="148"/>
      <c r="E348" s="149"/>
      <c r="F348" s="149"/>
      <c r="G348" s="148"/>
      <c r="H348" s="148"/>
      <c r="I348" s="149"/>
      <c r="J348" s="149"/>
      <c r="K348" s="149"/>
      <c r="L348" s="148"/>
      <c r="M348" s="127"/>
      <c r="N348" s="127"/>
      <c r="O348" s="127"/>
      <c r="P348" s="127"/>
      <c r="Q348" s="127"/>
      <c r="R348" s="127"/>
      <c r="S348" s="127"/>
      <c r="T348" s="127"/>
      <c r="U348" s="127"/>
      <c r="V348" s="127"/>
      <c r="W348" s="127"/>
      <c r="X348" s="127"/>
      <c r="Y348" s="127"/>
      <c r="Z348" s="127"/>
    </row>
    <row r="349">
      <c r="A349" s="127"/>
      <c r="B349" s="127"/>
      <c r="C349" s="127"/>
      <c r="D349" s="148"/>
      <c r="E349" s="149"/>
      <c r="F349" s="149"/>
      <c r="G349" s="148"/>
      <c r="H349" s="148"/>
      <c r="I349" s="149"/>
      <c r="J349" s="149"/>
      <c r="K349" s="149"/>
      <c r="L349" s="148"/>
      <c r="M349" s="127"/>
      <c r="N349" s="127"/>
      <c r="O349" s="127"/>
      <c r="P349" s="127"/>
      <c r="Q349" s="127"/>
      <c r="R349" s="127"/>
      <c r="S349" s="127"/>
      <c r="T349" s="127"/>
      <c r="U349" s="127"/>
      <c r="V349" s="127"/>
      <c r="W349" s="127"/>
      <c r="X349" s="127"/>
      <c r="Y349" s="127"/>
      <c r="Z349" s="127"/>
    </row>
    <row r="350">
      <c r="A350" s="127"/>
      <c r="B350" s="127"/>
      <c r="C350" s="127"/>
      <c r="D350" s="148"/>
      <c r="E350" s="149"/>
      <c r="F350" s="149"/>
      <c r="G350" s="148"/>
      <c r="H350" s="148"/>
      <c r="I350" s="149"/>
      <c r="J350" s="149"/>
      <c r="K350" s="149"/>
      <c r="L350" s="148"/>
      <c r="M350" s="127"/>
      <c r="N350" s="127"/>
      <c r="O350" s="127"/>
      <c r="P350" s="127"/>
      <c r="Q350" s="127"/>
      <c r="R350" s="127"/>
      <c r="S350" s="127"/>
      <c r="T350" s="127"/>
      <c r="U350" s="127"/>
      <c r="V350" s="127"/>
      <c r="W350" s="127"/>
      <c r="X350" s="127"/>
      <c r="Y350" s="127"/>
      <c r="Z350" s="127"/>
    </row>
    <row r="351">
      <c r="A351" s="127"/>
      <c r="B351" s="127"/>
      <c r="C351" s="127"/>
      <c r="D351" s="148"/>
      <c r="E351" s="149"/>
      <c r="F351" s="149"/>
      <c r="G351" s="148"/>
      <c r="H351" s="148"/>
      <c r="I351" s="149"/>
      <c r="J351" s="149"/>
      <c r="K351" s="149"/>
      <c r="L351" s="148"/>
      <c r="M351" s="127"/>
      <c r="N351" s="127"/>
      <c r="O351" s="127"/>
      <c r="P351" s="127"/>
      <c r="Q351" s="127"/>
      <c r="R351" s="127"/>
      <c r="S351" s="127"/>
      <c r="T351" s="127"/>
      <c r="U351" s="127"/>
      <c r="V351" s="127"/>
      <c r="W351" s="127"/>
      <c r="X351" s="127"/>
      <c r="Y351" s="127"/>
      <c r="Z351" s="127"/>
    </row>
    <row r="352">
      <c r="A352" s="127"/>
      <c r="B352" s="127"/>
      <c r="C352" s="127"/>
      <c r="D352" s="148"/>
      <c r="E352" s="149"/>
      <c r="F352" s="149"/>
      <c r="G352" s="148"/>
      <c r="H352" s="148"/>
      <c r="I352" s="149"/>
      <c r="J352" s="149"/>
      <c r="K352" s="149"/>
      <c r="L352" s="148"/>
      <c r="M352" s="127"/>
      <c r="N352" s="127"/>
      <c r="O352" s="127"/>
      <c r="P352" s="127"/>
      <c r="Q352" s="127"/>
      <c r="R352" s="127"/>
      <c r="S352" s="127"/>
      <c r="T352" s="127"/>
      <c r="U352" s="127"/>
      <c r="V352" s="127"/>
      <c r="W352" s="127"/>
      <c r="X352" s="127"/>
      <c r="Y352" s="127"/>
      <c r="Z352" s="127"/>
    </row>
    <row r="353">
      <c r="A353" s="127"/>
      <c r="B353" s="127"/>
      <c r="C353" s="127"/>
      <c r="D353" s="148"/>
      <c r="E353" s="149"/>
      <c r="F353" s="149"/>
      <c r="G353" s="148"/>
      <c r="H353" s="148"/>
      <c r="I353" s="149"/>
      <c r="J353" s="149"/>
      <c r="K353" s="149"/>
      <c r="L353" s="148"/>
      <c r="M353" s="127"/>
      <c r="N353" s="127"/>
      <c r="O353" s="127"/>
      <c r="P353" s="127"/>
      <c r="Q353" s="127"/>
      <c r="R353" s="127"/>
      <c r="S353" s="127"/>
      <c r="T353" s="127"/>
      <c r="U353" s="127"/>
      <c r="V353" s="127"/>
      <c r="W353" s="127"/>
      <c r="X353" s="127"/>
      <c r="Y353" s="127"/>
      <c r="Z353" s="127"/>
    </row>
    <row r="354">
      <c r="A354" s="127"/>
      <c r="B354" s="127"/>
      <c r="C354" s="127"/>
      <c r="D354" s="148"/>
      <c r="E354" s="149"/>
      <c r="F354" s="149"/>
      <c r="G354" s="148"/>
      <c r="H354" s="148"/>
      <c r="I354" s="149"/>
      <c r="J354" s="149"/>
      <c r="K354" s="149"/>
      <c r="L354" s="148"/>
      <c r="M354" s="127"/>
      <c r="N354" s="127"/>
      <c r="O354" s="127"/>
      <c r="P354" s="127"/>
      <c r="Q354" s="127"/>
      <c r="R354" s="127"/>
      <c r="S354" s="127"/>
      <c r="T354" s="127"/>
      <c r="U354" s="127"/>
      <c r="V354" s="127"/>
      <c r="W354" s="127"/>
      <c r="X354" s="127"/>
      <c r="Y354" s="127"/>
      <c r="Z354" s="127"/>
    </row>
    <row r="355">
      <c r="A355" s="127"/>
      <c r="B355" s="127"/>
      <c r="C355" s="127"/>
      <c r="D355" s="148"/>
      <c r="E355" s="149"/>
      <c r="F355" s="149"/>
      <c r="G355" s="148"/>
      <c r="H355" s="148"/>
      <c r="I355" s="149"/>
      <c r="J355" s="149"/>
      <c r="K355" s="149"/>
      <c r="L355" s="148"/>
      <c r="M355" s="127"/>
      <c r="N355" s="127"/>
      <c r="O355" s="127"/>
      <c r="P355" s="127"/>
      <c r="Q355" s="127"/>
      <c r="R355" s="127"/>
      <c r="S355" s="127"/>
      <c r="T355" s="127"/>
      <c r="U355" s="127"/>
      <c r="V355" s="127"/>
      <c r="W355" s="127"/>
      <c r="X355" s="127"/>
      <c r="Y355" s="127"/>
      <c r="Z355" s="127"/>
    </row>
    <row r="356">
      <c r="A356" s="127"/>
      <c r="B356" s="127"/>
      <c r="C356" s="127"/>
      <c r="D356" s="148"/>
      <c r="E356" s="149"/>
      <c r="F356" s="149"/>
      <c r="G356" s="148"/>
      <c r="H356" s="148"/>
      <c r="I356" s="149"/>
      <c r="J356" s="149"/>
      <c r="K356" s="149"/>
      <c r="L356" s="148"/>
      <c r="M356" s="127"/>
      <c r="N356" s="127"/>
      <c r="O356" s="127"/>
      <c r="P356" s="127"/>
      <c r="Q356" s="127"/>
      <c r="R356" s="127"/>
      <c r="S356" s="127"/>
      <c r="T356" s="127"/>
      <c r="U356" s="127"/>
      <c r="V356" s="127"/>
      <c r="W356" s="127"/>
      <c r="X356" s="127"/>
      <c r="Y356" s="127"/>
      <c r="Z356" s="127"/>
    </row>
    <row r="357">
      <c r="A357" s="127"/>
      <c r="B357" s="127"/>
      <c r="C357" s="127"/>
      <c r="D357" s="148"/>
      <c r="E357" s="149"/>
      <c r="F357" s="149"/>
      <c r="G357" s="148"/>
      <c r="H357" s="148"/>
      <c r="I357" s="149"/>
      <c r="J357" s="149"/>
      <c r="K357" s="149"/>
      <c r="L357" s="148"/>
      <c r="M357" s="127"/>
      <c r="N357" s="127"/>
      <c r="O357" s="127"/>
      <c r="P357" s="127"/>
      <c r="Q357" s="127"/>
      <c r="R357" s="127"/>
      <c r="S357" s="127"/>
      <c r="T357" s="127"/>
      <c r="U357" s="127"/>
      <c r="V357" s="127"/>
      <c r="W357" s="127"/>
      <c r="X357" s="127"/>
      <c r="Y357" s="127"/>
      <c r="Z357" s="127"/>
    </row>
    <row r="358">
      <c r="A358" s="127"/>
      <c r="B358" s="127"/>
      <c r="C358" s="127"/>
      <c r="D358" s="148"/>
      <c r="E358" s="149"/>
      <c r="F358" s="149"/>
      <c r="G358" s="148"/>
      <c r="H358" s="148"/>
      <c r="I358" s="149"/>
      <c r="J358" s="149"/>
      <c r="K358" s="149"/>
      <c r="L358" s="148"/>
      <c r="M358" s="127"/>
      <c r="N358" s="127"/>
      <c r="O358" s="127"/>
      <c r="P358" s="127"/>
      <c r="Q358" s="127"/>
      <c r="R358" s="127"/>
      <c r="S358" s="127"/>
      <c r="T358" s="127"/>
      <c r="U358" s="127"/>
      <c r="V358" s="127"/>
      <c r="W358" s="127"/>
      <c r="X358" s="127"/>
      <c r="Y358" s="127"/>
      <c r="Z358" s="127"/>
    </row>
    <row r="359">
      <c r="A359" s="127"/>
      <c r="B359" s="127"/>
      <c r="C359" s="127"/>
      <c r="D359" s="148"/>
      <c r="E359" s="149"/>
      <c r="F359" s="149"/>
      <c r="G359" s="148"/>
      <c r="H359" s="148"/>
      <c r="I359" s="149"/>
      <c r="J359" s="149"/>
      <c r="K359" s="149"/>
      <c r="L359" s="148"/>
      <c r="M359" s="127"/>
      <c r="N359" s="127"/>
      <c r="O359" s="127"/>
      <c r="P359" s="127"/>
      <c r="Q359" s="127"/>
      <c r="R359" s="127"/>
      <c r="S359" s="127"/>
      <c r="T359" s="127"/>
      <c r="U359" s="127"/>
      <c r="V359" s="127"/>
      <c r="W359" s="127"/>
      <c r="X359" s="127"/>
      <c r="Y359" s="127"/>
      <c r="Z359" s="127"/>
    </row>
    <row r="360">
      <c r="A360" s="127"/>
      <c r="B360" s="127"/>
      <c r="C360" s="127"/>
      <c r="D360" s="148"/>
      <c r="E360" s="149"/>
      <c r="F360" s="149"/>
      <c r="G360" s="148"/>
      <c r="H360" s="148"/>
      <c r="I360" s="149"/>
      <c r="J360" s="149"/>
      <c r="K360" s="149"/>
      <c r="L360" s="148"/>
      <c r="M360" s="127"/>
      <c r="N360" s="127"/>
      <c r="O360" s="127"/>
      <c r="P360" s="127"/>
      <c r="Q360" s="127"/>
      <c r="R360" s="127"/>
      <c r="S360" s="127"/>
      <c r="T360" s="127"/>
      <c r="U360" s="127"/>
      <c r="V360" s="127"/>
      <c r="W360" s="127"/>
      <c r="X360" s="127"/>
      <c r="Y360" s="127"/>
      <c r="Z360" s="127"/>
    </row>
    <row r="361">
      <c r="A361" s="127"/>
      <c r="B361" s="127"/>
      <c r="C361" s="127"/>
      <c r="D361" s="148"/>
      <c r="E361" s="149"/>
      <c r="F361" s="149"/>
      <c r="G361" s="148"/>
      <c r="H361" s="148"/>
      <c r="I361" s="149"/>
      <c r="J361" s="149"/>
      <c r="K361" s="149"/>
      <c r="L361" s="148"/>
      <c r="M361" s="127"/>
      <c r="N361" s="127"/>
      <c r="O361" s="127"/>
      <c r="P361" s="127"/>
      <c r="Q361" s="127"/>
      <c r="R361" s="127"/>
      <c r="S361" s="127"/>
      <c r="T361" s="127"/>
      <c r="U361" s="127"/>
      <c r="V361" s="127"/>
      <c r="W361" s="127"/>
      <c r="X361" s="127"/>
      <c r="Y361" s="127"/>
      <c r="Z361" s="127"/>
    </row>
    <row r="362">
      <c r="A362" s="127"/>
      <c r="B362" s="127"/>
      <c r="C362" s="127"/>
      <c r="D362" s="148"/>
      <c r="E362" s="149"/>
      <c r="F362" s="149"/>
      <c r="G362" s="148"/>
      <c r="H362" s="148"/>
      <c r="I362" s="149"/>
      <c r="J362" s="149"/>
      <c r="K362" s="149"/>
      <c r="L362" s="148"/>
      <c r="M362" s="127"/>
      <c r="N362" s="127"/>
      <c r="O362" s="127"/>
      <c r="P362" s="127"/>
      <c r="Q362" s="127"/>
      <c r="R362" s="127"/>
      <c r="S362" s="127"/>
      <c r="T362" s="127"/>
      <c r="U362" s="127"/>
      <c r="V362" s="127"/>
      <c r="W362" s="127"/>
      <c r="X362" s="127"/>
      <c r="Y362" s="127"/>
      <c r="Z362" s="127"/>
    </row>
    <row r="363">
      <c r="A363" s="127"/>
      <c r="B363" s="127"/>
      <c r="C363" s="127"/>
      <c r="D363" s="148"/>
      <c r="E363" s="149"/>
      <c r="F363" s="149"/>
      <c r="G363" s="148"/>
      <c r="H363" s="148"/>
      <c r="I363" s="149"/>
      <c r="J363" s="149"/>
      <c r="K363" s="149"/>
      <c r="L363" s="148"/>
      <c r="M363" s="127"/>
      <c r="N363" s="127"/>
      <c r="O363" s="127"/>
      <c r="P363" s="127"/>
      <c r="Q363" s="127"/>
      <c r="R363" s="127"/>
      <c r="S363" s="127"/>
      <c r="T363" s="127"/>
      <c r="U363" s="127"/>
      <c r="V363" s="127"/>
      <c r="W363" s="127"/>
      <c r="X363" s="127"/>
      <c r="Y363" s="127"/>
      <c r="Z363" s="127"/>
    </row>
    <row r="364">
      <c r="A364" s="127"/>
      <c r="B364" s="127"/>
      <c r="C364" s="127"/>
      <c r="D364" s="148"/>
      <c r="E364" s="149"/>
      <c r="F364" s="149"/>
      <c r="G364" s="148"/>
      <c r="H364" s="148"/>
      <c r="I364" s="149"/>
      <c r="J364" s="149"/>
      <c r="K364" s="149"/>
      <c r="L364" s="148"/>
      <c r="M364" s="127"/>
      <c r="N364" s="127"/>
      <c r="O364" s="127"/>
      <c r="P364" s="127"/>
      <c r="Q364" s="127"/>
      <c r="R364" s="127"/>
      <c r="S364" s="127"/>
      <c r="T364" s="127"/>
      <c r="U364" s="127"/>
      <c r="V364" s="127"/>
      <c r="W364" s="127"/>
      <c r="X364" s="127"/>
      <c r="Y364" s="127"/>
      <c r="Z364" s="127"/>
    </row>
    <row r="365">
      <c r="A365" s="127"/>
      <c r="B365" s="127"/>
      <c r="C365" s="127"/>
      <c r="D365" s="148"/>
      <c r="E365" s="149"/>
      <c r="F365" s="149"/>
      <c r="G365" s="148"/>
      <c r="H365" s="148"/>
      <c r="I365" s="149"/>
      <c r="J365" s="149"/>
      <c r="K365" s="149"/>
      <c r="L365" s="148"/>
      <c r="M365" s="127"/>
      <c r="N365" s="127"/>
      <c r="O365" s="127"/>
      <c r="P365" s="127"/>
      <c r="Q365" s="127"/>
      <c r="R365" s="127"/>
      <c r="S365" s="127"/>
      <c r="T365" s="127"/>
      <c r="U365" s="127"/>
      <c r="V365" s="127"/>
      <c r="W365" s="127"/>
      <c r="X365" s="127"/>
      <c r="Y365" s="127"/>
      <c r="Z365" s="127"/>
    </row>
    <row r="366">
      <c r="A366" s="127"/>
      <c r="B366" s="127"/>
      <c r="C366" s="127"/>
      <c r="D366" s="148"/>
      <c r="E366" s="149"/>
      <c r="F366" s="149"/>
      <c r="G366" s="148"/>
      <c r="H366" s="148"/>
      <c r="I366" s="149"/>
      <c r="J366" s="149"/>
      <c r="K366" s="149"/>
      <c r="L366" s="148"/>
      <c r="M366" s="127"/>
      <c r="N366" s="127"/>
      <c r="O366" s="127"/>
      <c r="P366" s="127"/>
      <c r="Q366" s="127"/>
      <c r="R366" s="127"/>
      <c r="S366" s="127"/>
      <c r="T366" s="127"/>
      <c r="U366" s="127"/>
      <c r="V366" s="127"/>
      <c r="W366" s="127"/>
      <c r="X366" s="127"/>
      <c r="Y366" s="127"/>
      <c r="Z366" s="127"/>
    </row>
    <row r="367">
      <c r="A367" s="127"/>
      <c r="B367" s="127"/>
      <c r="C367" s="127"/>
      <c r="D367" s="148"/>
      <c r="E367" s="149"/>
      <c r="F367" s="149"/>
      <c r="G367" s="148"/>
      <c r="H367" s="148"/>
      <c r="I367" s="149"/>
      <c r="J367" s="149"/>
      <c r="K367" s="149"/>
      <c r="L367" s="148"/>
      <c r="M367" s="127"/>
      <c r="N367" s="127"/>
      <c r="O367" s="127"/>
      <c r="P367" s="127"/>
      <c r="Q367" s="127"/>
      <c r="R367" s="127"/>
      <c r="S367" s="127"/>
      <c r="T367" s="127"/>
      <c r="U367" s="127"/>
      <c r="V367" s="127"/>
      <c r="W367" s="127"/>
      <c r="X367" s="127"/>
      <c r="Y367" s="127"/>
      <c r="Z367" s="127"/>
    </row>
    <row r="368">
      <c r="A368" s="127"/>
      <c r="B368" s="127"/>
      <c r="C368" s="127"/>
      <c r="D368" s="148"/>
      <c r="E368" s="149"/>
      <c r="F368" s="149"/>
      <c r="G368" s="148"/>
      <c r="H368" s="148"/>
      <c r="I368" s="149"/>
      <c r="J368" s="149"/>
      <c r="K368" s="149"/>
      <c r="L368" s="148"/>
      <c r="M368" s="127"/>
      <c r="N368" s="127"/>
      <c r="O368" s="127"/>
      <c r="P368" s="127"/>
      <c r="Q368" s="127"/>
      <c r="R368" s="127"/>
      <c r="S368" s="127"/>
      <c r="T368" s="127"/>
      <c r="U368" s="127"/>
      <c r="V368" s="127"/>
      <c r="W368" s="127"/>
      <c r="X368" s="127"/>
      <c r="Y368" s="127"/>
      <c r="Z368" s="127"/>
    </row>
    <row r="369">
      <c r="A369" s="127"/>
      <c r="B369" s="127"/>
      <c r="C369" s="127"/>
      <c r="D369" s="148"/>
      <c r="E369" s="149"/>
      <c r="F369" s="149"/>
      <c r="G369" s="148"/>
      <c r="H369" s="148"/>
      <c r="I369" s="149"/>
      <c r="J369" s="149"/>
      <c r="K369" s="149"/>
      <c r="L369" s="148"/>
      <c r="M369" s="127"/>
      <c r="N369" s="127"/>
      <c r="O369" s="127"/>
      <c r="P369" s="127"/>
      <c r="Q369" s="127"/>
      <c r="R369" s="127"/>
      <c r="S369" s="127"/>
      <c r="T369" s="127"/>
      <c r="U369" s="127"/>
      <c r="V369" s="127"/>
      <c r="W369" s="127"/>
      <c r="X369" s="127"/>
      <c r="Y369" s="127"/>
      <c r="Z369" s="127"/>
    </row>
    <row r="370">
      <c r="A370" s="127"/>
      <c r="B370" s="127"/>
      <c r="C370" s="127"/>
      <c r="D370" s="148"/>
      <c r="E370" s="149"/>
      <c r="F370" s="149"/>
      <c r="G370" s="148"/>
      <c r="H370" s="148"/>
      <c r="I370" s="149"/>
      <c r="J370" s="149"/>
      <c r="K370" s="149"/>
      <c r="L370" s="148"/>
      <c r="M370" s="127"/>
      <c r="N370" s="127"/>
      <c r="O370" s="127"/>
      <c r="P370" s="127"/>
      <c r="Q370" s="127"/>
      <c r="R370" s="127"/>
      <c r="S370" s="127"/>
      <c r="T370" s="127"/>
      <c r="U370" s="127"/>
      <c r="V370" s="127"/>
      <c r="W370" s="127"/>
      <c r="X370" s="127"/>
      <c r="Y370" s="127"/>
      <c r="Z370" s="127"/>
    </row>
    <row r="371">
      <c r="A371" s="127"/>
      <c r="B371" s="127"/>
      <c r="C371" s="127"/>
      <c r="D371" s="148"/>
      <c r="E371" s="149"/>
      <c r="F371" s="149"/>
      <c r="G371" s="148"/>
      <c r="H371" s="148"/>
      <c r="I371" s="149"/>
      <c r="J371" s="149"/>
      <c r="K371" s="149"/>
      <c r="L371" s="148"/>
      <c r="M371" s="127"/>
      <c r="N371" s="127"/>
      <c r="O371" s="127"/>
      <c r="P371" s="127"/>
      <c r="Q371" s="127"/>
      <c r="R371" s="127"/>
      <c r="S371" s="127"/>
      <c r="T371" s="127"/>
      <c r="U371" s="127"/>
      <c r="V371" s="127"/>
      <c r="W371" s="127"/>
      <c r="X371" s="127"/>
      <c r="Y371" s="127"/>
      <c r="Z371" s="127"/>
    </row>
    <row r="372">
      <c r="A372" s="127"/>
      <c r="B372" s="127"/>
      <c r="C372" s="127"/>
      <c r="D372" s="148"/>
      <c r="E372" s="149"/>
      <c r="F372" s="149"/>
      <c r="G372" s="148"/>
      <c r="H372" s="148"/>
      <c r="I372" s="149"/>
      <c r="J372" s="149"/>
      <c r="K372" s="149"/>
      <c r="L372" s="148"/>
      <c r="M372" s="127"/>
      <c r="N372" s="127"/>
      <c r="O372" s="127"/>
      <c r="P372" s="127"/>
      <c r="Q372" s="127"/>
      <c r="R372" s="127"/>
      <c r="S372" s="127"/>
      <c r="T372" s="127"/>
      <c r="U372" s="127"/>
      <c r="V372" s="127"/>
      <c r="W372" s="127"/>
      <c r="X372" s="127"/>
      <c r="Y372" s="127"/>
      <c r="Z372" s="127"/>
    </row>
    <row r="373">
      <c r="A373" s="127"/>
      <c r="B373" s="127"/>
      <c r="C373" s="127"/>
      <c r="D373" s="148"/>
      <c r="E373" s="149"/>
      <c r="F373" s="149"/>
      <c r="G373" s="148"/>
      <c r="H373" s="148"/>
      <c r="I373" s="149"/>
      <c r="J373" s="149"/>
      <c r="K373" s="149"/>
      <c r="L373" s="148"/>
      <c r="M373" s="127"/>
      <c r="N373" s="127"/>
      <c r="O373" s="127"/>
      <c r="P373" s="127"/>
      <c r="Q373" s="127"/>
      <c r="R373" s="127"/>
      <c r="S373" s="127"/>
      <c r="T373" s="127"/>
      <c r="U373" s="127"/>
      <c r="V373" s="127"/>
      <c r="W373" s="127"/>
      <c r="X373" s="127"/>
      <c r="Y373" s="127"/>
      <c r="Z373" s="127"/>
    </row>
    <row r="374">
      <c r="A374" s="127"/>
      <c r="B374" s="127"/>
      <c r="C374" s="127"/>
      <c r="D374" s="148"/>
      <c r="E374" s="149"/>
      <c r="F374" s="149"/>
      <c r="G374" s="148"/>
      <c r="H374" s="148"/>
      <c r="I374" s="149"/>
      <c r="J374" s="149"/>
      <c r="K374" s="149"/>
      <c r="L374" s="148"/>
      <c r="M374" s="127"/>
      <c r="N374" s="127"/>
      <c r="O374" s="127"/>
      <c r="P374" s="127"/>
      <c r="Q374" s="127"/>
      <c r="R374" s="127"/>
      <c r="S374" s="127"/>
      <c r="T374" s="127"/>
      <c r="U374" s="127"/>
      <c r="V374" s="127"/>
      <c r="W374" s="127"/>
      <c r="X374" s="127"/>
      <c r="Y374" s="127"/>
      <c r="Z374" s="127"/>
    </row>
    <row r="375">
      <c r="A375" s="127"/>
      <c r="B375" s="127"/>
      <c r="C375" s="127"/>
      <c r="D375" s="148"/>
      <c r="E375" s="149"/>
      <c r="F375" s="149"/>
      <c r="G375" s="148"/>
      <c r="H375" s="148"/>
      <c r="I375" s="149"/>
      <c r="J375" s="149"/>
      <c r="K375" s="149"/>
      <c r="L375" s="148"/>
      <c r="M375" s="127"/>
      <c r="N375" s="127"/>
      <c r="O375" s="127"/>
      <c r="P375" s="127"/>
      <c r="Q375" s="127"/>
      <c r="R375" s="127"/>
      <c r="S375" s="127"/>
      <c r="T375" s="127"/>
      <c r="U375" s="127"/>
      <c r="V375" s="127"/>
      <c r="W375" s="127"/>
      <c r="X375" s="127"/>
      <c r="Y375" s="127"/>
      <c r="Z375" s="127"/>
    </row>
    <row r="376">
      <c r="A376" s="127"/>
      <c r="B376" s="127"/>
      <c r="C376" s="127"/>
      <c r="D376" s="148"/>
      <c r="E376" s="149"/>
      <c r="F376" s="149"/>
      <c r="G376" s="148"/>
      <c r="H376" s="148"/>
      <c r="I376" s="149"/>
      <c r="J376" s="149"/>
      <c r="K376" s="149"/>
      <c r="L376" s="148"/>
      <c r="M376" s="127"/>
      <c r="N376" s="127"/>
      <c r="O376" s="127"/>
      <c r="P376" s="127"/>
      <c r="Q376" s="127"/>
      <c r="R376" s="127"/>
      <c r="S376" s="127"/>
      <c r="T376" s="127"/>
      <c r="U376" s="127"/>
      <c r="V376" s="127"/>
      <c r="W376" s="127"/>
      <c r="X376" s="127"/>
      <c r="Y376" s="127"/>
      <c r="Z376" s="127"/>
    </row>
    <row r="377">
      <c r="A377" s="127"/>
      <c r="B377" s="127"/>
      <c r="C377" s="127"/>
      <c r="D377" s="148"/>
      <c r="E377" s="149"/>
      <c r="F377" s="149"/>
      <c r="G377" s="148"/>
      <c r="H377" s="148"/>
      <c r="I377" s="149"/>
      <c r="J377" s="149"/>
      <c r="K377" s="149"/>
      <c r="L377" s="148"/>
      <c r="M377" s="127"/>
      <c r="N377" s="127"/>
      <c r="O377" s="127"/>
      <c r="P377" s="127"/>
      <c r="Q377" s="127"/>
      <c r="R377" s="127"/>
      <c r="S377" s="127"/>
      <c r="T377" s="127"/>
      <c r="U377" s="127"/>
      <c r="V377" s="127"/>
      <c r="W377" s="127"/>
      <c r="X377" s="127"/>
      <c r="Y377" s="127"/>
      <c r="Z377" s="127"/>
    </row>
    <row r="378">
      <c r="A378" s="127"/>
      <c r="B378" s="127"/>
      <c r="C378" s="127"/>
      <c r="D378" s="148"/>
      <c r="E378" s="149"/>
      <c r="F378" s="149"/>
      <c r="G378" s="148"/>
      <c r="H378" s="148"/>
      <c r="I378" s="149"/>
      <c r="J378" s="149"/>
      <c r="K378" s="149"/>
      <c r="L378" s="148"/>
      <c r="M378" s="127"/>
      <c r="N378" s="127"/>
      <c r="O378" s="127"/>
      <c r="P378" s="127"/>
      <c r="Q378" s="127"/>
      <c r="R378" s="127"/>
      <c r="S378" s="127"/>
      <c r="T378" s="127"/>
      <c r="U378" s="127"/>
      <c r="V378" s="127"/>
      <c r="W378" s="127"/>
      <c r="X378" s="127"/>
      <c r="Y378" s="127"/>
      <c r="Z378" s="127"/>
    </row>
    <row r="379">
      <c r="A379" s="127"/>
      <c r="B379" s="127"/>
      <c r="C379" s="127"/>
      <c r="D379" s="148"/>
      <c r="E379" s="149"/>
      <c r="F379" s="149"/>
      <c r="G379" s="148"/>
      <c r="H379" s="148"/>
      <c r="I379" s="149"/>
      <c r="J379" s="149"/>
      <c r="K379" s="149"/>
      <c r="L379" s="148"/>
      <c r="M379" s="127"/>
      <c r="N379" s="127"/>
      <c r="O379" s="127"/>
      <c r="P379" s="127"/>
      <c r="Q379" s="127"/>
      <c r="R379" s="127"/>
      <c r="S379" s="127"/>
      <c r="T379" s="127"/>
      <c r="U379" s="127"/>
      <c r="V379" s="127"/>
      <c r="W379" s="127"/>
      <c r="X379" s="127"/>
      <c r="Y379" s="127"/>
      <c r="Z379" s="127"/>
    </row>
    <row r="380">
      <c r="A380" s="127"/>
      <c r="B380" s="127"/>
      <c r="C380" s="127"/>
      <c r="D380" s="148"/>
      <c r="E380" s="149"/>
      <c r="F380" s="149"/>
      <c r="G380" s="148"/>
      <c r="H380" s="148"/>
      <c r="I380" s="149"/>
      <c r="J380" s="149"/>
      <c r="K380" s="149"/>
      <c r="L380" s="148"/>
      <c r="M380" s="127"/>
      <c r="N380" s="127"/>
      <c r="O380" s="127"/>
      <c r="P380" s="127"/>
      <c r="Q380" s="127"/>
      <c r="R380" s="127"/>
      <c r="S380" s="127"/>
      <c r="T380" s="127"/>
      <c r="U380" s="127"/>
      <c r="V380" s="127"/>
      <c r="W380" s="127"/>
      <c r="X380" s="127"/>
      <c r="Y380" s="127"/>
      <c r="Z380" s="127"/>
    </row>
    <row r="381">
      <c r="A381" s="127"/>
      <c r="B381" s="127"/>
      <c r="C381" s="127"/>
      <c r="D381" s="148"/>
      <c r="E381" s="149"/>
      <c r="F381" s="149"/>
      <c r="G381" s="148"/>
      <c r="H381" s="148"/>
      <c r="I381" s="149"/>
      <c r="J381" s="149"/>
      <c r="K381" s="149"/>
      <c r="L381" s="148"/>
      <c r="M381" s="127"/>
      <c r="N381" s="127"/>
      <c r="O381" s="127"/>
      <c r="P381" s="127"/>
      <c r="Q381" s="127"/>
      <c r="R381" s="127"/>
      <c r="S381" s="127"/>
      <c r="T381" s="127"/>
      <c r="U381" s="127"/>
      <c r="V381" s="127"/>
      <c r="W381" s="127"/>
      <c r="X381" s="127"/>
      <c r="Y381" s="127"/>
      <c r="Z381" s="127"/>
    </row>
    <row r="382">
      <c r="A382" s="127"/>
      <c r="B382" s="127"/>
      <c r="C382" s="127"/>
      <c r="D382" s="148"/>
      <c r="E382" s="149"/>
      <c r="F382" s="149"/>
      <c r="G382" s="148"/>
      <c r="H382" s="148"/>
      <c r="I382" s="149"/>
      <c r="J382" s="149"/>
      <c r="K382" s="149"/>
      <c r="L382" s="148"/>
      <c r="M382" s="127"/>
      <c r="N382" s="127"/>
      <c r="O382" s="127"/>
      <c r="P382" s="127"/>
      <c r="Q382" s="127"/>
      <c r="R382" s="127"/>
      <c r="S382" s="127"/>
      <c r="T382" s="127"/>
      <c r="U382" s="127"/>
      <c r="V382" s="127"/>
      <c r="W382" s="127"/>
      <c r="X382" s="127"/>
      <c r="Y382" s="127"/>
      <c r="Z382" s="127"/>
    </row>
    <row r="383">
      <c r="A383" s="127"/>
      <c r="B383" s="127"/>
      <c r="C383" s="127"/>
      <c r="D383" s="148"/>
      <c r="E383" s="149"/>
      <c r="F383" s="149"/>
      <c r="G383" s="148"/>
      <c r="H383" s="148"/>
      <c r="I383" s="149"/>
      <c r="J383" s="149"/>
      <c r="K383" s="149"/>
      <c r="L383" s="148"/>
      <c r="M383" s="127"/>
      <c r="N383" s="127"/>
      <c r="O383" s="127"/>
      <c r="P383" s="127"/>
      <c r="Q383" s="127"/>
      <c r="R383" s="127"/>
      <c r="S383" s="127"/>
      <c r="T383" s="127"/>
      <c r="U383" s="127"/>
      <c r="V383" s="127"/>
      <c r="W383" s="127"/>
      <c r="X383" s="127"/>
      <c r="Y383" s="127"/>
      <c r="Z383" s="127"/>
    </row>
    <row r="384">
      <c r="A384" s="127"/>
      <c r="B384" s="127"/>
      <c r="C384" s="127"/>
      <c r="D384" s="148"/>
      <c r="E384" s="149"/>
      <c r="F384" s="149"/>
      <c r="G384" s="148"/>
      <c r="H384" s="148"/>
      <c r="I384" s="149"/>
      <c r="J384" s="149"/>
      <c r="K384" s="149"/>
      <c r="L384" s="148"/>
      <c r="M384" s="127"/>
      <c r="N384" s="127"/>
      <c r="O384" s="127"/>
      <c r="P384" s="127"/>
      <c r="Q384" s="127"/>
      <c r="R384" s="127"/>
      <c r="S384" s="127"/>
      <c r="T384" s="127"/>
      <c r="U384" s="127"/>
      <c r="V384" s="127"/>
      <c r="W384" s="127"/>
      <c r="X384" s="127"/>
      <c r="Y384" s="127"/>
      <c r="Z384" s="127"/>
    </row>
    <row r="385">
      <c r="A385" s="127"/>
      <c r="B385" s="127"/>
      <c r="C385" s="127"/>
      <c r="D385" s="148"/>
      <c r="E385" s="149"/>
      <c r="F385" s="149"/>
      <c r="G385" s="148"/>
      <c r="H385" s="148"/>
      <c r="I385" s="149"/>
      <c r="J385" s="149"/>
      <c r="K385" s="149"/>
      <c r="L385" s="148"/>
      <c r="M385" s="127"/>
      <c r="N385" s="127"/>
      <c r="O385" s="127"/>
      <c r="P385" s="127"/>
      <c r="Q385" s="127"/>
      <c r="R385" s="127"/>
      <c r="S385" s="127"/>
      <c r="T385" s="127"/>
      <c r="U385" s="127"/>
      <c r="V385" s="127"/>
      <c r="W385" s="127"/>
      <c r="X385" s="127"/>
      <c r="Y385" s="127"/>
      <c r="Z385" s="127"/>
    </row>
    <row r="386">
      <c r="A386" s="127"/>
      <c r="B386" s="127"/>
      <c r="C386" s="127"/>
      <c r="D386" s="148"/>
      <c r="E386" s="149"/>
      <c r="F386" s="149"/>
      <c r="G386" s="148"/>
      <c r="H386" s="148"/>
      <c r="I386" s="149"/>
      <c r="J386" s="149"/>
      <c r="K386" s="149"/>
      <c r="L386" s="148"/>
      <c r="M386" s="127"/>
      <c r="N386" s="127"/>
      <c r="O386" s="127"/>
      <c r="P386" s="127"/>
      <c r="Q386" s="127"/>
      <c r="R386" s="127"/>
      <c r="S386" s="127"/>
      <c r="T386" s="127"/>
      <c r="U386" s="127"/>
      <c r="V386" s="127"/>
      <c r="W386" s="127"/>
      <c r="X386" s="127"/>
      <c r="Y386" s="127"/>
      <c r="Z386" s="127"/>
    </row>
    <row r="387">
      <c r="A387" s="127"/>
      <c r="B387" s="127"/>
      <c r="C387" s="127"/>
      <c r="D387" s="148"/>
      <c r="E387" s="149"/>
      <c r="F387" s="149"/>
      <c r="G387" s="148"/>
      <c r="H387" s="148"/>
      <c r="I387" s="149"/>
      <c r="J387" s="149"/>
      <c r="K387" s="149"/>
      <c r="L387" s="148"/>
      <c r="M387" s="127"/>
      <c r="N387" s="127"/>
      <c r="O387" s="127"/>
      <c r="P387" s="127"/>
      <c r="Q387" s="127"/>
      <c r="R387" s="127"/>
      <c r="S387" s="127"/>
      <c r="T387" s="127"/>
      <c r="U387" s="127"/>
      <c r="V387" s="127"/>
      <c r="W387" s="127"/>
      <c r="X387" s="127"/>
      <c r="Y387" s="127"/>
      <c r="Z387" s="127"/>
    </row>
    <row r="388">
      <c r="A388" s="127"/>
      <c r="B388" s="127"/>
      <c r="C388" s="127"/>
      <c r="D388" s="148"/>
      <c r="E388" s="149"/>
      <c r="F388" s="149"/>
      <c r="G388" s="148"/>
      <c r="H388" s="148"/>
      <c r="I388" s="149"/>
      <c r="J388" s="149"/>
      <c r="K388" s="149"/>
      <c r="L388" s="148"/>
      <c r="M388" s="127"/>
      <c r="N388" s="127"/>
      <c r="O388" s="127"/>
      <c r="P388" s="127"/>
      <c r="Q388" s="127"/>
      <c r="R388" s="127"/>
      <c r="S388" s="127"/>
      <c r="T388" s="127"/>
      <c r="U388" s="127"/>
      <c r="V388" s="127"/>
      <c r="W388" s="127"/>
      <c r="X388" s="127"/>
      <c r="Y388" s="127"/>
      <c r="Z388" s="127"/>
    </row>
    <row r="389">
      <c r="A389" s="127"/>
      <c r="B389" s="127"/>
      <c r="C389" s="127"/>
      <c r="D389" s="148"/>
      <c r="E389" s="149"/>
      <c r="F389" s="149"/>
      <c r="G389" s="148"/>
      <c r="H389" s="148"/>
      <c r="I389" s="149"/>
      <c r="J389" s="149"/>
      <c r="K389" s="149"/>
      <c r="L389" s="148"/>
      <c r="M389" s="127"/>
      <c r="N389" s="127"/>
      <c r="O389" s="127"/>
      <c r="P389" s="127"/>
      <c r="Q389" s="127"/>
      <c r="R389" s="127"/>
      <c r="S389" s="127"/>
      <c r="T389" s="127"/>
      <c r="U389" s="127"/>
      <c r="V389" s="127"/>
      <c r="W389" s="127"/>
      <c r="X389" s="127"/>
      <c r="Y389" s="127"/>
      <c r="Z389" s="127"/>
    </row>
    <row r="390">
      <c r="A390" s="127"/>
      <c r="B390" s="127"/>
      <c r="C390" s="127"/>
      <c r="D390" s="148"/>
      <c r="E390" s="149"/>
      <c r="F390" s="149"/>
      <c r="G390" s="148"/>
      <c r="H390" s="148"/>
      <c r="I390" s="149"/>
      <c r="J390" s="149"/>
      <c r="K390" s="149"/>
      <c r="L390" s="148"/>
      <c r="M390" s="127"/>
      <c r="N390" s="127"/>
      <c r="O390" s="127"/>
      <c r="P390" s="127"/>
      <c r="Q390" s="127"/>
      <c r="R390" s="127"/>
      <c r="S390" s="127"/>
      <c r="T390" s="127"/>
      <c r="U390" s="127"/>
      <c r="V390" s="127"/>
      <c r="W390" s="127"/>
      <c r="X390" s="127"/>
      <c r="Y390" s="127"/>
      <c r="Z390" s="127"/>
    </row>
    <row r="391">
      <c r="A391" s="127"/>
      <c r="B391" s="127"/>
      <c r="C391" s="127"/>
      <c r="D391" s="148"/>
      <c r="E391" s="149"/>
      <c r="F391" s="149"/>
      <c r="G391" s="148"/>
      <c r="H391" s="148"/>
      <c r="I391" s="149"/>
      <c r="J391" s="149"/>
      <c r="K391" s="149"/>
      <c r="L391" s="148"/>
      <c r="M391" s="127"/>
      <c r="N391" s="127"/>
      <c r="O391" s="127"/>
      <c r="P391" s="127"/>
      <c r="Q391" s="127"/>
      <c r="R391" s="127"/>
      <c r="S391" s="127"/>
      <c r="T391" s="127"/>
      <c r="U391" s="127"/>
      <c r="V391" s="127"/>
      <c r="W391" s="127"/>
      <c r="X391" s="127"/>
      <c r="Y391" s="127"/>
      <c r="Z391" s="127"/>
    </row>
    <row r="392">
      <c r="A392" s="127"/>
      <c r="B392" s="127"/>
      <c r="C392" s="127"/>
      <c r="D392" s="148"/>
      <c r="E392" s="149"/>
      <c r="F392" s="149"/>
      <c r="G392" s="148"/>
      <c r="H392" s="148"/>
      <c r="I392" s="149"/>
      <c r="J392" s="149"/>
      <c r="K392" s="149"/>
      <c r="L392" s="148"/>
      <c r="M392" s="127"/>
      <c r="N392" s="127"/>
      <c r="O392" s="127"/>
      <c r="P392" s="127"/>
      <c r="Q392" s="127"/>
      <c r="R392" s="127"/>
      <c r="S392" s="127"/>
      <c r="T392" s="127"/>
      <c r="U392" s="127"/>
      <c r="V392" s="127"/>
      <c r="W392" s="127"/>
      <c r="X392" s="127"/>
      <c r="Y392" s="127"/>
      <c r="Z392" s="127"/>
    </row>
    <row r="393">
      <c r="A393" s="127"/>
      <c r="B393" s="127"/>
      <c r="C393" s="127"/>
      <c r="D393" s="148"/>
      <c r="E393" s="149"/>
      <c r="F393" s="149"/>
      <c r="G393" s="148"/>
      <c r="H393" s="148"/>
      <c r="I393" s="149"/>
      <c r="J393" s="149"/>
      <c r="K393" s="149"/>
      <c r="L393" s="148"/>
      <c r="M393" s="127"/>
      <c r="N393" s="127"/>
      <c r="O393" s="127"/>
      <c r="P393" s="127"/>
      <c r="Q393" s="127"/>
      <c r="R393" s="127"/>
      <c r="S393" s="127"/>
      <c r="T393" s="127"/>
      <c r="U393" s="127"/>
      <c r="V393" s="127"/>
      <c r="W393" s="127"/>
      <c r="X393" s="127"/>
      <c r="Y393" s="127"/>
      <c r="Z393" s="127"/>
    </row>
    <row r="394">
      <c r="A394" s="127"/>
      <c r="B394" s="127"/>
      <c r="C394" s="127"/>
      <c r="D394" s="148"/>
      <c r="E394" s="149"/>
      <c r="F394" s="149"/>
      <c r="G394" s="148"/>
      <c r="H394" s="148"/>
      <c r="I394" s="149"/>
      <c r="J394" s="149"/>
      <c r="K394" s="149"/>
      <c r="L394" s="148"/>
      <c r="M394" s="127"/>
      <c r="N394" s="127"/>
      <c r="O394" s="127"/>
      <c r="P394" s="127"/>
      <c r="Q394" s="127"/>
      <c r="R394" s="127"/>
      <c r="S394" s="127"/>
      <c r="T394" s="127"/>
      <c r="U394" s="127"/>
      <c r="V394" s="127"/>
      <c r="W394" s="127"/>
      <c r="X394" s="127"/>
      <c r="Y394" s="127"/>
      <c r="Z394" s="127"/>
    </row>
    <row r="395">
      <c r="A395" s="127"/>
      <c r="B395" s="127"/>
      <c r="C395" s="127"/>
      <c r="D395" s="148"/>
      <c r="E395" s="149"/>
      <c r="F395" s="149"/>
      <c r="G395" s="148"/>
      <c r="H395" s="148"/>
      <c r="I395" s="149"/>
      <c r="J395" s="149"/>
      <c r="K395" s="149"/>
      <c r="L395" s="148"/>
      <c r="M395" s="127"/>
      <c r="N395" s="127"/>
      <c r="O395" s="127"/>
      <c r="P395" s="127"/>
      <c r="Q395" s="127"/>
      <c r="R395" s="127"/>
      <c r="S395" s="127"/>
      <c r="T395" s="127"/>
      <c r="U395" s="127"/>
      <c r="V395" s="127"/>
      <c r="W395" s="127"/>
      <c r="X395" s="127"/>
      <c r="Y395" s="127"/>
      <c r="Z395" s="127"/>
    </row>
    <row r="396">
      <c r="A396" s="127"/>
      <c r="B396" s="127"/>
      <c r="C396" s="127"/>
      <c r="D396" s="148"/>
      <c r="E396" s="149"/>
      <c r="F396" s="149"/>
      <c r="G396" s="148"/>
      <c r="H396" s="148"/>
      <c r="I396" s="149"/>
      <c r="J396" s="149"/>
      <c r="K396" s="149"/>
      <c r="L396" s="148"/>
      <c r="M396" s="127"/>
      <c r="N396" s="127"/>
      <c r="O396" s="127"/>
      <c r="P396" s="127"/>
      <c r="Q396" s="127"/>
      <c r="R396" s="127"/>
      <c r="S396" s="127"/>
      <c r="T396" s="127"/>
      <c r="U396" s="127"/>
      <c r="V396" s="127"/>
      <c r="W396" s="127"/>
      <c r="X396" s="127"/>
      <c r="Y396" s="127"/>
      <c r="Z396" s="127"/>
    </row>
    <row r="397">
      <c r="A397" s="127"/>
      <c r="B397" s="127"/>
      <c r="C397" s="127"/>
      <c r="D397" s="148"/>
      <c r="E397" s="149"/>
      <c r="F397" s="149"/>
      <c r="G397" s="148"/>
      <c r="H397" s="148"/>
      <c r="I397" s="149"/>
      <c r="J397" s="149"/>
      <c r="K397" s="149"/>
      <c r="L397" s="148"/>
      <c r="M397" s="127"/>
      <c r="N397" s="127"/>
      <c r="O397" s="127"/>
      <c r="P397" s="127"/>
      <c r="Q397" s="127"/>
      <c r="R397" s="127"/>
      <c r="S397" s="127"/>
      <c r="T397" s="127"/>
      <c r="U397" s="127"/>
      <c r="V397" s="127"/>
      <c r="W397" s="127"/>
      <c r="X397" s="127"/>
      <c r="Y397" s="127"/>
      <c r="Z397" s="127"/>
    </row>
    <row r="398">
      <c r="A398" s="127"/>
      <c r="B398" s="127"/>
      <c r="C398" s="127"/>
      <c r="D398" s="148"/>
      <c r="E398" s="149"/>
      <c r="F398" s="149"/>
      <c r="G398" s="148"/>
      <c r="H398" s="148"/>
      <c r="I398" s="149"/>
      <c r="J398" s="149"/>
      <c r="K398" s="149"/>
      <c r="L398" s="148"/>
      <c r="M398" s="127"/>
      <c r="N398" s="127"/>
      <c r="O398" s="127"/>
      <c r="P398" s="127"/>
      <c r="Q398" s="127"/>
      <c r="R398" s="127"/>
      <c r="S398" s="127"/>
      <c r="T398" s="127"/>
      <c r="U398" s="127"/>
      <c r="V398" s="127"/>
      <c r="W398" s="127"/>
      <c r="X398" s="127"/>
      <c r="Y398" s="127"/>
      <c r="Z398" s="127"/>
    </row>
    <row r="399">
      <c r="A399" s="127"/>
      <c r="B399" s="127"/>
      <c r="C399" s="127"/>
      <c r="D399" s="148"/>
      <c r="E399" s="149"/>
      <c r="F399" s="149"/>
      <c r="G399" s="148"/>
      <c r="H399" s="148"/>
      <c r="I399" s="149"/>
      <c r="J399" s="149"/>
      <c r="K399" s="149"/>
      <c r="L399" s="148"/>
      <c r="M399" s="127"/>
      <c r="N399" s="127"/>
      <c r="O399" s="127"/>
      <c r="P399" s="127"/>
      <c r="Q399" s="127"/>
      <c r="R399" s="127"/>
      <c r="S399" s="127"/>
      <c r="T399" s="127"/>
      <c r="U399" s="127"/>
      <c r="V399" s="127"/>
      <c r="W399" s="127"/>
      <c r="X399" s="127"/>
      <c r="Y399" s="127"/>
      <c r="Z399" s="127"/>
    </row>
    <row r="400">
      <c r="A400" s="127"/>
      <c r="B400" s="127"/>
      <c r="C400" s="127"/>
      <c r="D400" s="148"/>
      <c r="E400" s="149"/>
      <c r="F400" s="149"/>
      <c r="G400" s="148"/>
      <c r="H400" s="148"/>
      <c r="I400" s="149"/>
      <c r="J400" s="149"/>
      <c r="K400" s="149"/>
      <c r="L400" s="148"/>
      <c r="M400" s="127"/>
      <c r="N400" s="127"/>
      <c r="O400" s="127"/>
      <c r="P400" s="127"/>
      <c r="Q400" s="127"/>
      <c r="R400" s="127"/>
      <c r="S400" s="127"/>
      <c r="T400" s="127"/>
      <c r="U400" s="127"/>
      <c r="V400" s="127"/>
      <c r="W400" s="127"/>
      <c r="X400" s="127"/>
      <c r="Y400" s="127"/>
      <c r="Z400" s="127"/>
    </row>
    <row r="401">
      <c r="A401" s="127"/>
      <c r="B401" s="127"/>
      <c r="C401" s="127"/>
      <c r="D401" s="148"/>
      <c r="E401" s="149"/>
      <c r="F401" s="149"/>
      <c r="G401" s="148"/>
      <c r="H401" s="148"/>
      <c r="I401" s="149"/>
      <c r="J401" s="149"/>
      <c r="K401" s="149"/>
      <c r="L401" s="148"/>
      <c r="M401" s="127"/>
      <c r="N401" s="127"/>
      <c r="O401" s="127"/>
      <c r="P401" s="127"/>
      <c r="Q401" s="127"/>
      <c r="R401" s="127"/>
      <c r="S401" s="127"/>
      <c r="T401" s="127"/>
      <c r="U401" s="127"/>
      <c r="V401" s="127"/>
      <c r="W401" s="127"/>
      <c r="X401" s="127"/>
      <c r="Y401" s="127"/>
      <c r="Z401" s="127"/>
    </row>
    <row r="402">
      <c r="A402" s="127"/>
      <c r="B402" s="127"/>
      <c r="C402" s="127"/>
      <c r="D402" s="148"/>
      <c r="E402" s="149"/>
      <c r="F402" s="149"/>
      <c r="G402" s="148"/>
      <c r="H402" s="148"/>
      <c r="I402" s="149"/>
      <c r="J402" s="149"/>
      <c r="K402" s="149"/>
      <c r="L402" s="148"/>
      <c r="M402" s="127"/>
      <c r="N402" s="127"/>
      <c r="O402" s="127"/>
      <c r="P402" s="127"/>
      <c r="Q402" s="127"/>
      <c r="R402" s="127"/>
      <c r="S402" s="127"/>
      <c r="T402" s="127"/>
      <c r="U402" s="127"/>
      <c r="V402" s="127"/>
      <c r="W402" s="127"/>
      <c r="X402" s="127"/>
      <c r="Y402" s="127"/>
      <c r="Z402" s="127"/>
    </row>
    <row r="403">
      <c r="A403" s="127"/>
      <c r="B403" s="127"/>
      <c r="C403" s="127"/>
      <c r="D403" s="148"/>
      <c r="E403" s="149"/>
      <c r="F403" s="149"/>
      <c r="G403" s="148"/>
      <c r="H403" s="148"/>
      <c r="I403" s="149"/>
      <c r="J403" s="149"/>
      <c r="K403" s="149"/>
      <c r="L403" s="148"/>
      <c r="M403" s="127"/>
      <c r="N403" s="127"/>
      <c r="O403" s="127"/>
      <c r="P403" s="127"/>
      <c r="Q403" s="127"/>
      <c r="R403" s="127"/>
      <c r="S403" s="127"/>
      <c r="T403" s="127"/>
      <c r="U403" s="127"/>
      <c r="V403" s="127"/>
      <c r="W403" s="127"/>
      <c r="X403" s="127"/>
      <c r="Y403" s="127"/>
      <c r="Z403" s="127"/>
    </row>
    <row r="404">
      <c r="A404" s="127"/>
      <c r="B404" s="127"/>
      <c r="C404" s="127"/>
      <c r="D404" s="148"/>
      <c r="E404" s="149"/>
      <c r="F404" s="149"/>
      <c r="G404" s="148"/>
      <c r="H404" s="148"/>
      <c r="I404" s="149"/>
      <c r="J404" s="149"/>
      <c r="K404" s="149"/>
      <c r="L404" s="148"/>
      <c r="M404" s="127"/>
      <c r="N404" s="127"/>
      <c r="O404" s="127"/>
      <c r="P404" s="127"/>
      <c r="Q404" s="127"/>
      <c r="R404" s="127"/>
      <c r="S404" s="127"/>
      <c r="T404" s="127"/>
      <c r="U404" s="127"/>
      <c r="V404" s="127"/>
      <c r="W404" s="127"/>
      <c r="X404" s="127"/>
      <c r="Y404" s="127"/>
      <c r="Z404" s="127"/>
    </row>
    <row r="405">
      <c r="A405" s="127"/>
      <c r="B405" s="127"/>
      <c r="C405" s="127"/>
      <c r="D405" s="148"/>
      <c r="E405" s="149"/>
      <c r="F405" s="149"/>
      <c r="G405" s="148"/>
      <c r="H405" s="148"/>
      <c r="I405" s="149"/>
      <c r="J405" s="149"/>
      <c r="K405" s="149"/>
      <c r="L405" s="148"/>
      <c r="M405" s="127"/>
      <c r="N405" s="127"/>
      <c r="O405" s="127"/>
      <c r="P405" s="127"/>
      <c r="Q405" s="127"/>
      <c r="R405" s="127"/>
      <c r="S405" s="127"/>
      <c r="T405" s="127"/>
      <c r="U405" s="127"/>
      <c r="V405" s="127"/>
      <c r="W405" s="127"/>
      <c r="X405" s="127"/>
      <c r="Y405" s="127"/>
      <c r="Z405" s="127"/>
    </row>
    <row r="406">
      <c r="A406" s="127"/>
      <c r="B406" s="127"/>
      <c r="C406" s="127"/>
      <c r="D406" s="148"/>
      <c r="E406" s="149"/>
      <c r="F406" s="149"/>
      <c r="G406" s="148"/>
      <c r="H406" s="148"/>
      <c r="I406" s="149"/>
      <c r="J406" s="149"/>
      <c r="K406" s="149"/>
      <c r="L406" s="148"/>
      <c r="M406" s="127"/>
      <c r="N406" s="127"/>
      <c r="O406" s="127"/>
      <c r="P406" s="127"/>
      <c r="Q406" s="127"/>
      <c r="R406" s="127"/>
      <c r="S406" s="127"/>
      <c r="T406" s="127"/>
      <c r="U406" s="127"/>
      <c r="V406" s="127"/>
      <c r="W406" s="127"/>
      <c r="X406" s="127"/>
      <c r="Y406" s="127"/>
      <c r="Z406" s="127"/>
    </row>
    <row r="407">
      <c r="A407" s="127"/>
      <c r="B407" s="127"/>
      <c r="C407" s="127"/>
      <c r="D407" s="148"/>
      <c r="E407" s="149"/>
      <c r="F407" s="149"/>
      <c r="G407" s="148"/>
      <c r="H407" s="148"/>
      <c r="I407" s="149"/>
      <c r="J407" s="149"/>
      <c r="K407" s="149"/>
      <c r="L407" s="148"/>
      <c r="M407" s="127"/>
      <c r="N407" s="127"/>
      <c r="O407" s="127"/>
      <c r="P407" s="127"/>
      <c r="Q407" s="127"/>
      <c r="R407" s="127"/>
      <c r="S407" s="127"/>
      <c r="T407" s="127"/>
      <c r="U407" s="127"/>
      <c r="V407" s="127"/>
      <c r="W407" s="127"/>
      <c r="X407" s="127"/>
      <c r="Y407" s="127"/>
      <c r="Z407" s="127"/>
    </row>
    <row r="408">
      <c r="A408" s="127"/>
      <c r="B408" s="127"/>
      <c r="C408" s="127"/>
      <c r="D408" s="148"/>
      <c r="E408" s="149"/>
      <c r="F408" s="149"/>
      <c r="G408" s="148"/>
      <c r="H408" s="148"/>
      <c r="I408" s="149"/>
      <c r="J408" s="149"/>
      <c r="K408" s="149"/>
      <c r="L408" s="148"/>
      <c r="M408" s="127"/>
      <c r="N408" s="127"/>
      <c r="O408" s="127"/>
      <c r="P408" s="127"/>
      <c r="Q408" s="127"/>
      <c r="R408" s="127"/>
      <c r="S408" s="127"/>
      <c r="T408" s="127"/>
      <c r="U408" s="127"/>
      <c r="V408" s="127"/>
      <c r="W408" s="127"/>
      <c r="X408" s="127"/>
      <c r="Y408" s="127"/>
      <c r="Z408" s="127"/>
    </row>
    <row r="409">
      <c r="A409" s="127"/>
      <c r="B409" s="127"/>
      <c r="C409" s="127"/>
      <c r="D409" s="148"/>
      <c r="E409" s="149"/>
      <c r="F409" s="149"/>
      <c r="G409" s="148"/>
      <c r="H409" s="148"/>
      <c r="I409" s="149"/>
      <c r="J409" s="149"/>
      <c r="K409" s="149"/>
      <c r="L409" s="148"/>
      <c r="M409" s="127"/>
      <c r="N409" s="127"/>
      <c r="O409" s="127"/>
      <c r="P409" s="127"/>
      <c r="Q409" s="127"/>
      <c r="R409" s="127"/>
      <c r="S409" s="127"/>
      <c r="T409" s="127"/>
      <c r="U409" s="127"/>
      <c r="V409" s="127"/>
      <c r="W409" s="127"/>
      <c r="X409" s="127"/>
      <c r="Y409" s="127"/>
      <c r="Z409" s="127"/>
    </row>
    <row r="410">
      <c r="A410" s="127"/>
      <c r="B410" s="127"/>
      <c r="C410" s="127"/>
      <c r="D410" s="148"/>
      <c r="E410" s="149"/>
      <c r="F410" s="149"/>
      <c r="G410" s="148"/>
      <c r="H410" s="148"/>
      <c r="I410" s="149"/>
      <c r="J410" s="149"/>
      <c r="K410" s="149"/>
      <c r="L410" s="148"/>
      <c r="M410" s="127"/>
      <c r="N410" s="127"/>
      <c r="O410" s="127"/>
      <c r="P410" s="127"/>
      <c r="Q410" s="127"/>
      <c r="R410" s="127"/>
      <c r="S410" s="127"/>
      <c r="T410" s="127"/>
      <c r="U410" s="127"/>
      <c r="V410" s="127"/>
      <c r="W410" s="127"/>
      <c r="X410" s="127"/>
      <c r="Y410" s="127"/>
      <c r="Z410" s="127"/>
    </row>
    <row r="411">
      <c r="A411" s="127"/>
      <c r="B411" s="127"/>
      <c r="C411" s="127"/>
      <c r="D411" s="148"/>
      <c r="E411" s="149"/>
      <c r="F411" s="149"/>
      <c r="G411" s="148"/>
      <c r="H411" s="148"/>
      <c r="I411" s="149"/>
      <c r="J411" s="149"/>
      <c r="K411" s="149"/>
      <c r="L411" s="148"/>
      <c r="M411" s="127"/>
      <c r="N411" s="127"/>
      <c r="O411" s="127"/>
      <c r="P411" s="127"/>
      <c r="Q411" s="127"/>
      <c r="R411" s="127"/>
      <c r="S411" s="127"/>
      <c r="T411" s="127"/>
      <c r="U411" s="127"/>
      <c r="V411" s="127"/>
      <c r="W411" s="127"/>
      <c r="X411" s="127"/>
      <c r="Y411" s="127"/>
      <c r="Z411" s="127"/>
    </row>
    <row r="412">
      <c r="A412" s="127"/>
      <c r="B412" s="127"/>
      <c r="C412" s="127"/>
      <c r="D412" s="148"/>
      <c r="E412" s="149"/>
      <c r="F412" s="149"/>
      <c r="G412" s="148"/>
      <c r="H412" s="148"/>
      <c r="I412" s="149"/>
      <c r="J412" s="149"/>
      <c r="K412" s="149"/>
      <c r="L412" s="148"/>
      <c r="M412" s="127"/>
      <c r="N412" s="127"/>
      <c r="O412" s="127"/>
      <c r="P412" s="127"/>
      <c r="Q412" s="127"/>
      <c r="R412" s="127"/>
      <c r="S412" s="127"/>
      <c r="T412" s="127"/>
      <c r="U412" s="127"/>
      <c r="V412" s="127"/>
      <c r="W412" s="127"/>
      <c r="X412" s="127"/>
      <c r="Y412" s="127"/>
      <c r="Z412" s="127"/>
    </row>
    <row r="413">
      <c r="A413" s="127"/>
      <c r="B413" s="127"/>
      <c r="C413" s="127"/>
      <c r="D413" s="148"/>
      <c r="E413" s="149"/>
      <c r="F413" s="149"/>
      <c r="G413" s="148"/>
      <c r="H413" s="148"/>
      <c r="I413" s="149"/>
      <c r="J413" s="149"/>
      <c r="K413" s="149"/>
      <c r="L413" s="148"/>
      <c r="M413" s="127"/>
      <c r="N413" s="127"/>
      <c r="O413" s="127"/>
      <c r="P413" s="127"/>
      <c r="Q413" s="127"/>
      <c r="R413" s="127"/>
      <c r="S413" s="127"/>
      <c r="T413" s="127"/>
      <c r="U413" s="127"/>
      <c r="V413" s="127"/>
      <c r="W413" s="127"/>
      <c r="X413" s="127"/>
      <c r="Y413" s="127"/>
      <c r="Z413" s="127"/>
    </row>
    <row r="414">
      <c r="A414" s="127"/>
      <c r="B414" s="127"/>
      <c r="C414" s="127"/>
      <c r="D414" s="148"/>
      <c r="E414" s="149"/>
      <c r="F414" s="149"/>
      <c r="G414" s="148"/>
      <c r="H414" s="148"/>
      <c r="I414" s="149"/>
      <c r="J414" s="149"/>
      <c r="K414" s="149"/>
      <c r="L414" s="148"/>
      <c r="M414" s="127"/>
      <c r="N414" s="127"/>
      <c r="O414" s="127"/>
      <c r="P414" s="127"/>
      <c r="Q414" s="127"/>
      <c r="R414" s="127"/>
      <c r="S414" s="127"/>
      <c r="T414" s="127"/>
      <c r="U414" s="127"/>
      <c r="V414" s="127"/>
      <c r="W414" s="127"/>
      <c r="X414" s="127"/>
      <c r="Y414" s="127"/>
      <c r="Z414" s="127"/>
    </row>
    <row r="415">
      <c r="A415" s="127"/>
      <c r="B415" s="127"/>
      <c r="C415" s="127"/>
      <c r="D415" s="148"/>
      <c r="E415" s="149"/>
      <c r="F415" s="149"/>
      <c r="G415" s="148"/>
      <c r="H415" s="148"/>
      <c r="I415" s="149"/>
      <c r="J415" s="149"/>
      <c r="K415" s="149"/>
      <c r="L415" s="148"/>
      <c r="M415" s="127"/>
      <c r="N415" s="127"/>
      <c r="O415" s="127"/>
      <c r="P415" s="127"/>
      <c r="Q415" s="127"/>
      <c r="R415" s="127"/>
      <c r="S415" s="127"/>
      <c r="T415" s="127"/>
      <c r="U415" s="127"/>
      <c r="V415" s="127"/>
      <c r="W415" s="127"/>
      <c r="X415" s="127"/>
      <c r="Y415" s="127"/>
      <c r="Z415" s="127"/>
    </row>
    <row r="416">
      <c r="A416" s="127"/>
      <c r="B416" s="127"/>
      <c r="C416" s="127"/>
      <c r="D416" s="148"/>
      <c r="E416" s="149"/>
      <c r="F416" s="149"/>
      <c r="G416" s="148"/>
      <c r="H416" s="148"/>
      <c r="I416" s="149"/>
      <c r="J416" s="149"/>
      <c r="K416" s="149"/>
      <c r="L416" s="148"/>
      <c r="M416" s="127"/>
      <c r="N416" s="127"/>
      <c r="O416" s="127"/>
      <c r="P416" s="127"/>
      <c r="Q416" s="127"/>
      <c r="R416" s="127"/>
      <c r="S416" s="127"/>
      <c r="T416" s="127"/>
      <c r="U416" s="127"/>
      <c r="V416" s="127"/>
      <c r="W416" s="127"/>
      <c r="X416" s="127"/>
      <c r="Y416" s="127"/>
      <c r="Z416" s="127"/>
    </row>
    <row r="417">
      <c r="A417" s="127"/>
      <c r="B417" s="127"/>
      <c r="C417" s="127"/>
      <c r="D417" s="148"/>
      <c r="E417" s="149"/>
      <c r="F417" s="149"/>
      <c r="G417" s="148"/>
      <c r="H417" s="148"/>
      <c r="I417" s="149"/>
      <c r="J417" s="149"/>
      <c r="K417" s="149"/>
      <c r="L417" s="148"/>
      <c r="M417" s="127"/>
      <c r="N417" s="127"/>
      <c r="O417" s="127"/>
      <c r="P417" s="127"/>
      <c r="Q417" s="127"/>
      <c r="R417" s="127"/>
      <c r="S417" s="127"/>
      <c r="T417" s="127"/>
      <c r="U417" s="127"/>
      <c r="V417" s="127"/>
      <c r="W417" s="127"/>
      <c r="X417" s="127"/>
      <c r="Y417" s="127"/>
      <c r="Z417" s="127"/>
    </row>
    <row r="418">
      <c r="A418" s="127"/>
      <c r="B418" s="127"/>
      <c r="C418" s="127"/>
      <c r="D418" s="148"/>
      <c r="E418" s="149"/>
      <c r="F418" s="149"/>
      <c r="G418" s="148"/>
      <c r="H418" s="148"/>
      <c r="I418" s="149"/>
      <c r="J418" s="149"/>
      <c r="K418" s="149"/>
      <c r="L418" s="148"/>
      <c r="M418" s="127"/>
      <c r="N418" s="127"/>
      <c r="O418" s="127"/>
      <c r="P418" s="127"/>
      <c r="Q418" s="127"/>
      <c r="R418" s="127"/>
      <c r="S418" s="127"/>
      <c r="T418" s="127"/>
      <c r="U418" s="127"/>
      <c r="V418" s="127"/>
      <c r="W418" s="127"/>
      <c r="X418" s="127"/>
      <c r="Y418" s="127"/>
      <c r="Z418" s="127"/>
    </row>
    <row r="419">
      <c r="A419" s="127"/>
      <c r="B419" s="127"/>
      <c r="C419" s="127"/>
      <c r="D419" s="148"/>
      <c r="E419" s="149"/>
      <c r="F419" s="149"/>
      <c r="G419" s="148"/>
      <c r="H419" s="148"/>
      <c r="I419" s="149"/>
      <c r="J419" s="149"/>
      <c r="K419" s="149"/>
      <c r="L419" s="148"/>
      <c r="M419" s="127"/>
      <c r="N419" s="127"/>
      <c r="O419" s="127"/>
      <c r="P419" s="127"/>
      <c r="Q419" s="127"/>
      <c r="R419" s="127"/>
      <c r="S419" s="127"/>
      <c r="T419" s="127"/>
      <c r="U419" s="127"/>
      <c r="V419" s="127"/>
      <c r="W419" s="127"/>
      <c r="X419" s="127"/>
      <c r="Y419" s="127"/>
      <c r="Z419" s="127"/>
    </row>
    <row r="420">
      <c r="A420" s="127"/>
      <c r="B420" s="127"/>
      <c r="C420" s="127"/>
      <c r="D420" s="148"/>
      <c r="E420" s="149"/>
      <c r="F420" s="149"/>
      <c r="G420" s="148"/>
      <c r="H420" s="148"/>
      <c r="I420" s="149"/>
      <c r="J420" s="149"/>
      <c r="K420" s="149"/>
      <c r="L420" s="148"/>
      <c r="M420" s="127"/>
      <c r="N420" s="127"/>
      <c r="O420" s="127"/>
      <c r="P420" s="127"/>
      <c r="Q420" s="127"/>
      <c r="R420" s="127"/>
      <c r="S420" s="127"/>
      <c r="T420" s="127"/>
      <c r="U420" s="127"/>
      <c r="V420" s="127"/>
      <c r="W420" s="127"/>
      <c r="X420" s="127"/>
      <c r="Y420" s="127"/>
      <c r="Z420" s="127"/>
    </row>
    <row r="421">
      <c r="A421" s="127"/>
      <c r="B421" s="127"/>
      <c r="C421" s="127"/>
      <c r="D421" s="148"/>
      <c r="E421" s="149"/>
      <c r="F421" s="149"/>
      <c r="G421" s="148"/>
      <c r="H421" s="148"/>
      <c r="I421" s="149"/>
      <c r="J421" s="149"/>
      <c r="K421" s="149"/>
      <c r="L421" s="148"/>
      <c r="M421" s="127"/>
      <c r="N421" s="127"/>
      <c r="O421" s="127"/>
      <c r="P421" s="127"/>
      <c r="Q421" s="127"/>
      <c r="R421" s="127"/>
      <c r="S421" s="127"/>
      <c r="T421" s="127"/>
      <c r="U421" s="127"/>
      <c r="V421" s="127"/>
      <c r="W421" s="127"/>
      <c r="X421" s="127"/>
      <c r="Y421" s="127"/>
      <c r="Z421" s="127"/>
    </row>
    <row r="422">
      <c r="A422" s="127"/>
      <c r="B422" s="127"/>
      <c r="C422" s="127"/>
      <c r="D422" s="148"/>
      <c r="E422" s="149"/>
      <c r="F422" s="149"/>
      <c r="G422" s="148"/>
      <c r="H422" s="148"/>
      <c r="I422" s="149"/>
      <c r="J422" s="149"/>
      <c r="K422" s="149"/>
      <c r="L422" s="148"/>
      <c r="M422" s="127"/>
      <c r="N422" s="127"/>
      <c r="O422" s="127"/>
      <c r="P422" s="127"/>
      <c r="Q422" s="127"/>
      <c r="R422" s="127"/>
      <c r="S422" s="127"/>
      <c r="T422" s="127"/>
      <c r="U422" s="127"/>
      <c r="V422" s="127"/>
      <c r="W422" s="127"/>
      <c r="X422" s="127"/>
      <c r="Y422" s="127"/>
      <c r="Z422" s="127"/>
    </row>
    <row r="423">
      <c r="A423" s="127"/>
      <c r="B423" s="127"/>
      <c r="C423" s="127"/>
      <c r="D423" s="148"/>
      <c r="E423" s="149"/>
      <c r="F423" s="149"/>
      <c r="G423" s="148"/>
      <c r="H423" s="148"/>
      <c r="I423" s="149"/>
      <c r="J423" s="149"/>
      <c r="K423" s="149"/>
      <c r="L423" s="148"/>
      <c r="M423" s="127"/>
      <c r="N423" s="127"/>
      <c r="O423" s="127"/>
      <c r="P423" s="127"/>
      <c r="Q423" s="127"/>
      <c r="R423" s="127"/>
      <c r="S423" s="127"/>
      <c r="T423" s="127"/>
      <c r="U423" s="127"/>
      <c r="V423" s="127"/>
      <c r="W423" s="127"/>
      <c r="X423" s="127"/>
      <c r="Y423" s="127"/>
      <c r="Z423" s="127"/>
    </row>
    <row r="424">
      <c r="A424" s="127"/>
      <c r="B424" s="127"/>
      <c r="C424" s="127"/>
      <c r="D424" s="148"/>
      <c r="E424" s="149"/>
      <c r="F424" s="149"/>
      <c r="G424" s="148"/>
      <c r="H424" s="148"/>
      <c r="I424" s="149"/>
      <c r="J424" s="149"/>
      <c r="K424" s="149"/>
      <c r="L424" s="148"/>
      <c r="M424" s="127"/>
      <c r="N424" s="127"/>
      <c r="O424" s="127"/>
      <c r="P424" s="127"/>
      <c r="Q424" s="127"/>
      <c r="R424" s="127"/>
      <c r="S424" s="127"/>
      <c r="T424" s="127"/>
      <c r="U424" s="127"/>
      <c r="V424" s="127"/>
      <c r="W424" s="127"/>
      <c r="X424" s="127"/>
      <c r="Y424" s="127"/>
      <c r="Z424" s="127"/>
    </row>
    <row r="425">
      <c r="A425" s="127"/>
      <c r="B425" s="127"/>
      <c r="C425" s="127"/>
      <c r="D425" s="148"/>
      <c r="E425" s="149"/>
      <c r="F425" s="149"/>
      <c r="G425" s="148"/>
      <c r="H425" s="148"/>
      <c r="I425" s="149"/>
      <c r="J425" s="149"/>
      <c r="K425" s="149"/>
      <c r="L425" s="148"/>
      <c r="M425" s="127"/>
      <c r="N425" s="127"/>
      <c r="O425" s="127"/>
      <c r="P425" s="127"/>
      <c r="Q425" s="127"/>
      <c r="R425" s="127"/>
      <c r="S425" s="127"/>
      <c r="T425" s="127"/>
      <c r="U425" s="127"/>
      <c r="V425" s="127"/>
      <c r="W425" s="127"/>
      <c r="X425" s="127"/>
      <c r="Y425" s="127"/>
      <c r="Z425" s="127"/>
    </row>
    <row r="426">
      <c r="A426" s="127"/>
      <c r="B426" s="127"/>
      <c r="C426" s="127"/>
      <c r="D426" s="148"/>
      <c r="E426" s="149"/>
      <c r="F426" s="149"/>
      <c r="G426" s="148"/>
      <c r="H426" s="148"/>
      <c r="I426" s="149"/>
      <c r="J426" s="149"/>
      <c r="K426" s="149"/>
      <c r="L426" s="148"/>
      <c r="M426" s="127"/>
      <c r="N426" s="127"/>
      <c r="O426" s="127"/>
      <c r="P426" s="127"/>
      <c r="Q426" s="127"/>
      <c r="R426" s="127"/>
      <c r="S426" s="127"/>
      <c r="T426" s="127"/>
      <c r="U426" s="127"/>
      <c r="V426" s="127"/>
      <c r="W426" s="127"/>
      <c r="X426" s="127"/>
      <c r="Y426" s="127"/>
      <c r="Z426" s="127"/>
    </row>
    <row r="427">
      <c r="A427" s="127"/>
      <c r="B427" s="127"/>
      <c r="C427" s="127"/>
      <c r="D427" s="148"/>
      <c r="E427" s="149"/>
      <c r="F427" s="149"/>
      <c r="G427" s="148"/>
      <c r="H427" s="148"/>
      <c r="I427" s="149"/>
      <c r="J427" s="149"/>
      <c r="K427" s="149"/>
      <c r="L427" s="148"/>
      <c r="M427" s="127"/>
      <c r="N427" s="127"/>
      <c r="O427" s="127"/>
      <c r="P427" s="127"/>
      <c r="Q427" s="127"/>
      <c r="R427" s="127"/>
      <c r="S427" s="127"/>
      <c r="T427" s="127"/>
      <c r="U427" s="127"/>
      <c r="V427" s="127"/>
      <c r="W427" s="127"/>
      <c r="X427" s="127"/>
      <c r="Y427" s="127"/>
      <c r="Z427" s="127"/>
    </row>
    <row r="428">
      <c r="A428" s="127"/>
      <c r="B428" s="127"/>
      <c r="C428" s="127"/>
      <c r="D428" s="148"/>
      <c r="E428" s="149"/>
      <c r="F428" s="149"/>
      <c r="G428" s="148"/>
      <c r="H428" s="148"/>
      <c r="I428" s="149"/>
      <c r="J428" s="149"/>
      <c r="K428" s="149"/>
      <c r="L428" s="148"/>
      <c r="M428" s="127"/>
      <c r="N428" s="127"/>
      <c r="O428" s="127"/>
      <c r="P428" s="127"/>
      <c r="Q428" s="127"/>
      <c r="R428" s="127"/>
      <c r="S428" s="127"/>
      <c r="T428" s="127"/>
      <c r="U428" s="127"/>
      <c r="V428" s="127"/>
      <c r="W428" s="127"/>
      <c r="X428" s="127"/>
      <c r="Y428" s="127"/>
      <c r="Z428" s="127"/>
    </row>
    <row r="429">
      <c r="A429" s="127"/>
      <c r="B429" s="127"/>
      <c r="C429" s="127"/>
      <c r="D429" s="148"/>
      <c r="E429" s="149"/>
      <c r="F429" s="149"/>
      <c r="G429" s="148"/>
      <c r="H429" s="148"/>
      <c r="I429" s="149"/>
      <c r="J429" s="149"/>
      <c r="K429" s="149"/>
      <c r="L429" s="148"/>
      <c r="M429" s="127"/>
      <c r="N429" s="127"/>
      <c r="O429" s="127"/>
      <c r="P429" s="127"/>
      <c r="Q429" s="127"/>
      <c r="R429" s="127"/>
      <c r="S429" s="127"/>
      <c r="T429" s="127"/>
      <c r="U429" s="127"/>
      <c r="V429" s="127"/>
      <c r="W429" s="127"/>
      <c r="X429" s="127"/>
      <c r="Y429" s="127"/>
      <c r="Z429" s="127"/>
    </row>
    <row r="430">
      <c r="A430" s="127"/>
      <c r="B430" s="127"/>
      <c r="C430" s="127"/>
      <c r="D430" s="148"/>
      <c r="E430" s="149"/>
      <c r="F430" s="149"/>
      <c r="G430" s="148"/>
      <c r="H430" s="148"/>
      <c r="I430" s="149"/>
      <c r="J430" s="149"/>
      <c r="K430" s="149"/>
      <c r="L430" s="148"/>
      <c r="M430" s="127"/>
      <c r="N430" s="127"/>
      <c r="O430" s="127"/>
      <c r="P430" s="127"/>
      <c r="Q430" s="127"/>
      <c r="R430" s="127"/>
      <c r="S430" s="127"/>
      <c r="T430" s="127"/>
      <c r="U430" s="127"/>
      <c r="V430" s="127"/>
      <c r="W430" s="127"/>
      <c r="X430" s="127"/>
      <c r="Y430" s="127"/>
      <c r="Z430" s="127"/>
    </row>
    <row r="431">
      <c r="A431" s="127"/>
      <c r="B431" s="127"/>
      <c r="C431" s="127"/>
      <c r="D431" s="148"/>
      <c r="E431" s="149"/>
      <c r="F431" s="149"/>
      <c r="G431" s="148"/>
      <c r="H431" s="148"/>
      <c r="I431" s="149"/>
      <c r="J431" s="149"/>
      <c r="K431" s="149"/>
      <c r="L431" s="148"/>
      <c r="M431" s="127"/>
      <c r="N431" s="127"/>
      <c r="O431" s="127"/>
      <c r="P431" s="127"/>
      <c r="Q431" s="127"/>
      <c r="R431" s="127"/>
      <c r="S431" s="127"/>
      <c r="T431" s="127"/>
      <c r="U431" s="127"/>
      <c r="V431" s="127"/>
      <c r="W431" s="127"/>
      <c r="X431" s="127"/>
      <c r="Y431" s="127"/>
      <c r="Z431" s="127"/>
    </row>
    <row r="432">
      <c r="A432" s="127"/>
      <c r="B432" s="127"/>
      <c r="C432" s="127"/>
      <c r="D432" s="148"/>
      <c r="E432" s="149"/>
      <c r="F432" s="149"/>
      <c r="G432" s="148"/>
      <c r="H432" s="148"/>
      <c r="I432" s="149"/>
      <c r="J432" s="149"/>
      <c r="K432" s="149"/>
      <c r="L432" s="148"/>
      <c r="M432" s="127"/>
      <c r="N432" s="127"/>
      <c r="O432" s="127"/>
      <c r="P432" s="127"/>
      <c r="Q432" s="127"/>
      <c r="R432" s="127"/>
      <c r="S432" s="127"/>
      <c r="T432" s="127"/>
      <c r="U432" s="127"/>
      <c r="V432" s="127"/>
      <c r="W432" s="127"/>
      <c r="X432" s="127"/>
      <c r="Y432" s="127"/>
      <c r="Z432" s="127"/>
    </row>
    <row r="433">
      <c r="A433" s="127"/>
      <c r="B433" s="127"/>
      <c r="C433" s="127"/>
      <c r="D433" s="148"/>
      <c r="E433" s="149"/>
      <c r="F433" s="149"/>
      <c r="G433" s="148"/>
      <c r="H433" s="148"/>
      <c r="I433" s="149"/>
      <c r="J433" s="149"/>
      <c r="K433" s="149"/>
      <c r="L433" s="148"/>
      <c r="M433" s="127"/>
      <c r="N433" s="127"/>
      <c r="O433" s="127"/>
      <c r="P433" s="127"/>
      <c r="Q433" s="127"/>
      <c r="R433" s="127"/>
      <c r="S433" s="127"/>
      <c r="T433" s="127"/>
      <c r="U433" s="127"/>
      <c r="V433" s="127"/>
      <c r="W433" s="127"/>
      <c r="X433" s="127"/>
      <c r="Y433" s="127"/>
      <c r="Z433" s="127"/>
    </row>
    <row r="434">
      <c r="A434" s="127"/>
      <c r="B434" s="127"/>
      <c r="C434" s="127"/>
      <c r="D434" s="148"/>
      <c r="E434" s="149"/>
      <c r="F434" s="149"/>
      <c r="G434" s="148"/>
      <c r="H434" s="148"/>
      <c r="I434" s="149"/>
      <c r="J434" s="149"/>
      <c r="K434" s="149"/>
      <c r="L434" s="148"/>
      <c r="M434" s="127"/>
      <c r="N434" s="127"/>
      <c r="O434" s="127"/>
      <c r="P434" s="127"/>
      <c r="Q434" s="127"/>
      <c r="R434" s="127"/>
      <c r="S434" s="127"/>
      <c r="T434" s="127"/>
      <c r="U434" s="127"/>
      <c r="V434" s="127"/>
      <c r="W434" s="127"/>
      <c r="X434" s="127"/>
      <c r="Y434" s="127"/>
      <c r="Z434" s="127"/>
    </row>
    <row r="435">
      <c r="A435" s="127"/>
      <c r="B435" s="127"/>
      <c r="C435" s="127"/>
      <c r="D435" s="148"/>
      <c r="E435" s="149"/>
      <c r="F435" s="149"/>
      <c r="G435" s="148"/>
      <c r="H435" s="148"/>
      <c r="I435" s="149"/>
      <c r="J435" s="149"/>
      <c r="K435" s="149"/>
      <c r="L435" s="148"/>
      <c r="M435" s="127"/>
      <c r="N435" s="127"/>
      <c r="O435" s="127"/>
      <c r="P435" s="127"/>
      <c r="Q435" s="127"/>
      <c r="R435" s="127"/>
      <c r="S435" s="127"/>
      <c r="T435" s="127"/>
      <c r="U435" s="127"/>
      <c r="V435" s="127"/>
      <c r="W435" s="127"/>
      <c r="X435" s="127"/>
      <c r="Y435" s="127"/>
      <c r="Z435" s="127"/>
    </row>
    <row r="436">
      <c r="A436" s="127"/>
      <c r="B436" s="127"/>
      <c r="C436" s="127"/>
      <c r="D436" s="148"/>
      <c r="E436" s="149"/>
      <c r="F436" s="149"/>
      <c r="G436" s="148"/>
      <c r="H436" s="148"/>
      <c r="I436" s="149"/>
      <c r="J436" s="149"/>
      <c r="K436" s="149"/>
      <c r="L436" s="148"/>
      <c r="M436" s="127"/>
      <c r="N436" s="127"/>
      <c r="O436" s="127"/>
      <c r="P436" s="127"/>
      <c r="Q436" s="127"/>
      <c r="R436" s="127"/>
      <c r="S436" s="127"/>
      <c r="T436" s="127"/>
      <c r="U436" s="127"/>
      <c r="V436" s="127"/>
      <c r="W436" s="127"/>
      <c r="X436" s="127"/>
      <c r="Y436" s="127"/>
      <c r="Z436" s="127"/>
    </row>
    <row r="437">
      <c r="A437" s="127"/>
      <c r="B437" s="127"/>
      <c r="C437" s="127"/>
      <c r="D437" s="148"/>
      <c r="E437" s="149"/>
      <c r="F437" s="149"/>
      <c r="G437" s="148"/>
      <c r="H437" s="148"/>
      <c r="I437" s="149"/>
      <c r="J437" s="149"/>
      <c r="K437" s="149"/>
      <c r="L437" s="148"/>
      <c r="M437" s="127"/>
      <c r="N437" s="127"/>
      <c r="O437" s="127"/>
      <c r="P437" s="127"/>
      <c r="Q437" s="127"/>
      <c r="R437" s="127"/>
      <c r="S437" s="127"/>
      <c r="T437" s="127"/>
      <c r="U437" s="127"/>
      <c r="V437" s="127"/>
      <c r="W437" s="127"/>
      <c r="X437" s="127"/>
      <c r="Y437" s="127"/>
      <c r="Z437" s="127"/>
    </row>
    <row r="438">
      <c r="A438" s="127"/>
      <c r="B438" s="127"/>
      <c r="C438" s="127"/>
      <c r="D438" s="148"/>
      <c r="E438" s="149"/>
      <c r="F438" s="149"/>
      <c r="G438" s="148"/>
      <c r="H438" s="148"/>
      <c r="I438" s="149"/>
      <c r="J438" s="149"/>
      <c r="K438" s="149"/>
      <c r="L438" s="148"/>
      <c r="M438" s="127"/>
      <c r="N438" s="127"/>
      <c r="O438" s="127"/>
      <c r="P438" s="127"/>
      <c r="Q438" s="127"/>
      <c r="R438" s="127"/>
      <c r="S438" s="127"/>
      <c r="T438" s="127"/>
      <c r="U438" s="127"/>
      <c r="V438" s="127"/>
      <c r="W438" s="127"/>
      <c r="X438" s="127"/>
      <c r="Y438" s="127"/>
      <c r="Z438" s="127"/>
    </row>
    <row r="439">
      <c r="A439" s="127"/>
      <c r="B439" s="127"/>
      <c r="C439" s="127"/>
      <c r="D439" s="148"/>
      <c r="E439" s="149"/>
      <c r="F439" s="149"/>
      <c r="G439" s="148"/>
      <c r="H439" s="148"/>
      <c r="I439" s="149"/>
      <c r="J439" s="149"/>
      <c r="K439" s="149"/>
      <c r="L439" s="148"/>
      <c r="M439" s="127"/>
      <c r="N439" s="127"/>
      <c r="O439" s="127"/>
      <c r="P439" s="127"/>
      <c r="Q439" s="127"/>
      <c r="R439" s="127"/>
      <c r="S439" s="127"/>
      <c r="T439" s="127"/>
      <c r="U439" s="127"/>
      <c r="V439" s="127"/>
      <c r="W439" s="127"/>
      <c r="X439" s="127"/>
      <c r="Y439" s="127"/>
      <c r="Z439" s="127"/>
    </row>
    <row r="440">
      <c r="A440" s="127"/>
      <c r="B440" s="127"/>
      <c r="C440" s="127"/>
      <c r="D440" s="148"/>
      <c r="E440" s="149"/>
      <c r="F440" s="149"/>
      <c r="G440" s="148"/>
      <c r="H440" s="148"/>
      <c r="I440" s="149"/>
      <c r="J440" s="149"/>
      <c r="K440" s="149"/>
      <c r="L440" s="148"/>
      <c r="M440" s="127"/>
      <c r="N440" s="127"/>
      <c r="O440" s="127"/>
      <c r="P440" s="127"/>
      <c r="Q440" s="127"/>
      <c r="R440" s="127"/>
      <c r="S440" s="127"/>
      <c r="T440" s="127"/>
      <c r="U440" s="127"/>
      <c r="V440" s="127"/>
      <c r="W440" s="127"/>
      <c r="X440" s="127"/>
      <c r="Y440" s="127"/>
      <c r="Z440" s="127"/>
    </row>
    <row r="441">
      <c r="A441" s="127"/>
      <c r="B441" s="127"/>
      <c r="C441" s="127"/>
      <c r="D441" s="148"/>
      <c r="E441" s="149"/>
      <c r="F441" s="149"/>
      <c r="G441" s="148"/>
      <c r="H441" s="148"/>
      <c r="I441" s="149"/>
      <c r="J441" s="149"/>
      <c r="K441" s="149"/>
      <c r="L441" s="148"/>
      <c r="M441" s="127"/>
      <c r="N441" s="127"/>
      <c r="O441" s="127"/>
      <c r="P441" s="127"/>
      <c r="Q441" s="127"/>
      <c r="R441" s="127"/>
      <c r="S441" s="127"/>
      <c r="T441" s="127"/>
      <c r="U441" s="127"/>
      <c r="V441" s="127"/>
      <c r="W441" s="127"/>
      <c r="X441" s="127"/>
      <c r="Y441" s="127"/>
      <c r="Z441" s="127"/>
    </row>
    <row r="442">
      <c r="A442" s="127"/>
      <c r="B442" s="127"/>
      <c r="C442" s="127"/>
      <c r="D442" s="148"/>
      <c r="E442" s="149"/>
      <c r="F442" s="149"/>
      <c r="G442" s="148"/>
      <c r="H442" s="148"/>
      <c r="I442" s="149"/>
      <c r="J442" s="149"/>
      <c r="K442" s="149"/>
      <c r="L442" s="148"/>
      <c r="M442" s="127"/>
      <c r="N442" s="127"/>
      <c r="O442" s="127"/>
      <c r="P442" s="127"/>
      <c r="Q442" s="127"/>
      <c r="R442" s="127"/>
      <c r="S442" s="127"/>
      <c r="T442" s="127"/>
      <c r="U442" s="127"/>
      <c r="V442" s="127"/>
      <c r="W442" s="127"/>
      <c r="X442" s="127"/>
      <c r="Y442" s="127"/>
      <c r="Z442" s="127"/>
    </row>
    <row r="443">
      <c r="A443" s="127"/>
      <c r="B443" s="127"/>
      <c r="C443" s="127"/>
      <c r="D443" s="148"/>
      <c r="E443" s="149"/>
      <c r="F443" s="149"/>
      <c r="G443" s="148"/>
      <c r="H443" s="148"/>
      <c r="I443" s="149"/>
      <c r="J443" s="149"/>
      <c r="K443" s="149"/>
      <c r="L443" s="148"/>
      <c r="M443" s="127"/>
      <c r="N443" s="127"/>
      <c r="O443" s="127"/>
      <c r="P443" s="127"/>
      <c r="Q443" s="127"/>
      <c r="R443" s="127"/>
      <c r="S443" s="127"/>
      <c r="T443" s="127"/>
      <c r="U443" s="127"/>
      <c r="V443" s="127"/>
      <c r="W443" s="127"/>
      <c r="X443" s="127"/>
      <c r="Y443" s="127"/>
      <c r="Z443" s="127"/>
    </row>
    <row r="444">
      <c r="A444" s="127"/>
      <c r="B444" s="127"/>
      <c r="C444" s="127"/>
      <c r="D444" s="148"/>
      <c r="E444" s="149"/>
      <c r="F444" s="149"/>
      <c r="G444" s="148"/>
      <c r="H444" s="148"/>
      <c r="I444" s="149"/>
      <c r="J444" s="149"/>
      <c r="K444" s="149"/>
      <c r="L444" s="148"/>
      <c r="M444" s="127"/>
      <c r="N444" s="127"/>
      <c r="O444" s="127"/>
      <c r="P444" s="127"/>
      <c r="Q444" s="127"/>
      <c r="R444" s="127"/>
      <c r="S444" s="127"/>
      <c r="T444" s="127"/>
      <c r="U444" s="127"/>
      <c r="V444" s="127"/>
      <c r="W444" s="127"/>
      <c r="X444" s="127"/>
      <c r="Y444" s="127"/>
      <c r="Z444" s="127"/>
    </row>
    <row r="445">
      <c r="A445" s="127"/>
      <c r="B445" s="127"/>
      <c r="C445" s="127"/>
      <c r="D445" s="148"/>
      <c r="E445" s="149"/>
      <c r="F445" s="149"/>
      <c r="G445" s="148"/>
      <c r="H445" s="148"/>
      <c r="I445" s="149"/>
      <c r="J445" s="149"/>
      <c r="K445" s="149"/>
      <c r="L445" s="148"/>
      <c r="M445" s="127"/>
      <c r="N445" s="127"/>
      <c r="O445" s="127"/>
      <c r="P445" s="127"/>
      <c r="Q445" s="127"/>
      <c r="R445" s="127"/>
      <c r="S445" s="127"/>
      <c r="T445" s="127"/>
      <c r="U445" s="127"/>
      <c r="V445" s="127"/>
      <c r="W445" s="127"/>
      <c r="X445" s="127"/>
      <c r="Y445" s="127"/>
      <c r="Z445" s="127"/>
    </row>
    <row r="446">
      <c r="A446" s="127"/>
      <c r="B446" s="127"/>
      <c r="C446" s="127"/>
      <c r="D446" s="148"/>
      <c r="E446" s="149"/>
      <c r="F446" s="149"/>
      <c r="G446" s="148"/>
      <c r="H446" s="148"/>
      <c r="I446" s="149"/>
      <c r="J446" s="149"/>
      <c r="K446" s="149"/>
      <c r="L446" s="148"/>
      <c r="M446" s="127"/>
      <c r="N446" s="127"/>
      <c r="O446" s="127"/>
      <c r="P446" s="127"/>
      <c r="Q446" s="127"/>
      <c r="R446" s="127"/>
      <c r="S446" s="127"/>
      <c r="T446" s="127"/>
      <c r="U446" s="127"/>
      <c r="V446" s="127"/>
      <c r="W446" s="127"/>
      <c r="X446" s="127"/>
      <c r="Y446" s="127"/>
      <c r="Z446" s="127"/>
    </row>
    <row r="447">
      <c r="A447" s="127"/>
      <c r="B447" s="127"/>
      <c r="C447" s="127"/>
      <c r="D447" s="148"/>
      <c r="E447" s="149"/>
      <c r="F447" s="149"/>
      <c r="G447" s="148"/>
      <c r="H447" s="148"/>
      <c r="I447" s="149"/>
      <c r="J447" s="149"/>
      <c r="K447" s="149"/>
      <c r="L447" s="148"/>
      <c r="M447" s="127"/>
      <c r="N447" s="127"/>
      <c r="O447" s="127"/>
      <c r="P447" s="127"/>
      <c r="Q447" s="127"/>
      <c r="R447" s="127"/>
      <c r="S447" s="127"/>
      <c r="T447" s="127"/>
      <c r="U447" s="127"/>
      <c r="V447" s="127"/>
      <c r="W447" s="127"/>
      <c r="X447" s="127"/>
      <c r="Y447" s="127"/>
      <c r="Z447" s="127"/>
    </row>
    <row r="448">
      <c r="A448" s="127"/>
      <c r="B448" s="127"/>
      <c r="C448" s="127"/>
      <c r="D448" s="148"/>
      <c r="E448" s="149"/>
      <c r="F448" s="149"/>
      <c r="G448" s="148"/>
      <c r="H448" s="148"/>
      <c r="I448" s="149"/>
      <c r="J448" s="149"/>
      <c r="K448" s="149"/>
      <c r="L448" s="148"/>
      <c r="M448" s="127"/>
      <c r="N448" s="127"/>
      <c r="O448" s="127"/>
      <c r="P448" s="127"/>
      <c r="Q448" s="127"/>
      <c r="R448" s="127"/>
      <c r="S448" s="127"/>
      <c r="T448" s="127"/>
      <c r="U448" s="127"/>
      <c r="V448" s="127"/>
      <c r="W448" s="127"/>
      <c r="X448" s="127"/>
      <c r="Y448" s="127"/>
      <c r="Z448" s="127"/>
    </row>
    <row r="449">
      <c r="A449" s="127"/>
      <c r="B449" s="127"/>
      <c r="C449" s="127"/>
      <c r="D449" s="148"/>
      <c r="E449" s="149"/>
      <c r="F449" s="149"/>
      <c r="G449" s="148"/>
      <c r="H449" s="148"/>
      <c r="I449" s="149"/>
      <c r="J449" s="149"/>
      <c r="K449" s="149"/>
      <c r="L449" s="148"/>
      <c r="M449" s="127"/>
      <c r="N449" s="127"/>
      <c r="O449" s="127"/>
      <c r="P449" s="127"/>
      <c r="Q449" s="127"/>
      <c r="R449" s="127"/>
      <c r="S449" s="127"/>
      <c r="T449" s="127"/>
      <c r="U449" s="127"/>
      <c r="V449" s="127"/>
      <c r="W449" s="127"/>
      <c r="X449" s="127"/>
      <c r="Y449" s="127"/>
      <c r="Z449" s="127"/>
    </row>
    <row r="450">
      <c r="A450" s="127"/>
      <c r="B450" s="127"/>
      <c r="C450" s="127"/>
      <c r="D450" s="148"/>
      <c r="E450" s="149"/>
      <c r="F450" s="149"/>
      <c r="G450" s="148"/>
      <c r="H450" s="148"/>
      <c r="I450" s="149"/>
      <c r="J450" s="149"/>
      <c r="K450" s="149"/>
      <c r="L450" s="148"/>
      <c r="M450" s="127"/>
      <c r="N450" s="127"/>
      <c r="O450" s="127"/>
      <c r="P450" s="127"/>
      <c r="Q450" s="127"/>
      <c r="R450" s="127"/>
      <c r="S450" s="127"/>
      <c r="T450" s="127"/>
      <c r="U450" s="127"/>
      <c r="V450" s="127"/>
      <c r="W450" s="127"/>
      <c r="X450" s="127"/>
      <c r="Y450" s="127"/>
      <c r="Z450" s="127"/>
    </row>
    <row r="451">
      <c r="A451" s="127"/>
      <c r="B451" s="127"/>
      <c r="C451" s="127"/>
      <c r="D451" s="148"/>
      <c r="E451" s="149"/>
      <c r="F451" s="149"/>
      <c r="G451" s="148"/>
      <c r="H451" s="148"/>
      <c r="I451" s="149"/>
      <c r="J451" s="149"/>
      <c r="K451" s="149"/>
      <c r="L451" s="148"/>
      <c r="M451" s="127"/>
      <c r="N451" s="127"/>
      <c r="O451" s="127"/>
      <c r="P451" s="127"/>
      <c r="Q451" s="127"/>
      <c r="R451" s="127"/>
      <c r="S451" s="127"/>
      <c r="T451" s="127"/>
      <c r="U451" s="127"/>
      <c r="V451" s="127"/>
      <c r="W451" s="127"/>
      <c r="X451" s="127"/>
      <c r="Y451" s="127"/>
      <c r="Z451" s="127"/>
    </row>
    <row r="452">
      <c r="A452" s="127"/>
      <c r="B452" s="127"/>
      <c r="C452" s="127"/>
      <c r="D452" s="148"/>
      <c r="E452" s="149"/>
      <c r="F452" s="149"/>
      <c r="G452" s="148"/>
      <c r="H452" s="148"/>
      <c r="I452" s="149"/>
      <c r="J452" s="149"/>
      <c r="K452" s="149"/>
      <c r="L452" s="148"/>
      <c r="M452" s="127"/>
      <c r="N452" s="127"/>
      <c r="O452" s="127"/>
      <c r="P452" s="127"/>
      <c r="Q452" s="127"/>
      <c r="R452" s="127"/>
      <c r="S452" s="127"/>
      <c r="T452" s="127"/>
      <c r="U452" s="127"/>
      <c r="V452" s="127"/>
      <c r="W452" s="127"/>
      <c r="X452" s="127"/>
      <c r="Y452" s="127"/>
      <c r="Z452" s="127"/>
    </row>
    <row r="453">
      <c r="A453" s="127"/>
      <c r="B453" s="127"/>
      <c r="C453" s="127"/>
      <c r="D453" s="148"/>
      <c r="E453" s="149"/>
      <c r="F453" s="149"/>
      <c r="G453" s="148"/>
      <c r="H453" s="148"/>
      <c r="I453" s="149"/>
      <c r="J453" s="149"/>
      <c r="K453" s="149"/>
      <c r="L453" s="148"/>
      <c r="M453" s="127"/>
      <c r="N453" s="127"/>
      <c r="O453" s="127"/>
      <c r="P453" s="127"/>
      <c r="Q453" s="127"/>
      <c r="R453" s="127"/>
      <c r="S453" s="127"/>
      <c r="T453" s="127"/>
      <c r="U453" s="127"/>
      <c r="V453" s="127"/>
      <c r="W453" s="127"/>
      <c r="X453" s="127"/>
      <c r="Y453" s="127"/>
      <c r="Z453" s="127"/>
    </row>
    <row r="454">
      <c r="A454" s="127"/>
      <c r="B454" s="127"/>
      <c r="C454" s="127"/>
      <c r="D454" s="148"/>
      <c r="E454" s="149"/>
      <c r="F454" s="149"/>
      <c r="G454" s="148"/>
      <c r="H454" s="148"/>
      <c r="I454" s="149"/>
      <c r="J454" s="149"/>
      <c r="K454" s="149"/>
      <c r="L454" s="148"/>
      <c r="M454" s="127"/>
      <c r="N454" s="127"/>
      <c r="O454" s="127"/>
      <c r="P454" s="127"/>
      <c r="Q454" s="127"/>
      <c r="R454" s="127"/>
      <c r="S454" s="127"/>
      <c r="T454" s="127"/>
      <c r="U454" s="127"/>
      <c r="V454" s="127"/>
      <c r="W454" s="127"/>
      <c r="X454" s="127"/>
      <c r="Y454" s="127"/>
      <c r="Z454" s="127"/>
    </row>
    <row r="455">
      <c r="A455" s="127"/>
      <c r="B455" s="127"/>
      <c r="C455" s="127"/>
      <c r="D455" s="148"/>
      <c r="E455" s="149"/>
      <c r="F455" s="149"/>
      <c r="G455" s="148"/>
      <c r="H455" s="148"/>
      <c r="I455" s="149"/>
      <c r="J455" s="149"/>
      <c r="K455" s="149"/>
      <c r="L455" s="148"/>
      <c r="M455" s="127"/>
      <c r="N455" s="127"/>
      <c r="O455" s="127"/>
      <c r="P455" s="127"/>
      <c r="Q455" s="127"/>
      <c r="R455" s="127"/>
      <c r="S455" s="127"/>
      <c r="T455" s="127"/>
      <c r="U455" s="127"/>
      <c r="V455" s="127"/>
      <c r="W455" s="127"/>
      <c r="X455" s="127"/>
      <c r="Y455" s="127"/>
      <c r="Z455" s="127"/>
    </row>
    <row r="456">
      <c r="A456" s="127"/>
      <c r="B456" s="127"/>
      <c r="C456" s="127"/>
      <c r="D456" s="148"/>
      <c r="E456" s="149"/>
      <c r="F456" s="149"/>
      <c r="G456" s="148"/>
      <c r="H456" s="148"/>
      <c r="I456" s="149"/>
      <c r="J456" s="149"/>
      <c r="K456" s="149"/>
      <c r="L456" s="148"/>
      <c r="M456" s="127"/>
      <c r="N456" s="127"/>
      <c r="O456" s="127"/>
      <c r="P456" s="127"/>
      <c r="Q456" s="127"/>
      <c r="R456" s="127"/>
      <c r="S456" s="127"/>
      <c r="T456" s="127"/>
      <c r="U456" s="127"/>
      <c r="V456" s="127"/>
      <c r="W456" s="127"/>
      <c r="X456" s="127"/>
      <c r="Y456" s="127"/>
      <c r="Z456" s="127"/>
    </row>
    <row r="457">
      <c r="A457" s="127"/>
      <c r="B457" s="127"/>
      <c r="C457" s="127"/>
      <c r="D457" s="148"/>
      <c r="E457" s="149"/>
      <c r="F457" s="149"/>
      <c r="G457" s="148"/>
      <c r="H457" s="148"/>
      <c r="I457" s="149"/>
      <c r="J457" s="149"/>
      <c r="K457" s="149"/>
      <c r="L457" s="148"/>
      <c r="M457" s="127"/>
      <c r="N457" s="127"/>
      <c r="O457" s="127"/>
      <c r="P457" s="127"/>
      <c r="Q457" s="127"/>
      <c r="R457" s="127"/>
      <c r="S457" s="127"/>
      <c r="T457" s="127"/>
      <c r="U457" s="127"/>
      <c r="V457" s="127"/>
      <c r="W457" s="127"/>
      <c r="X457" s="127"/>
      <c r="Y457" s="127"/>
      <c r="Z457" s="127"/>
    </row>
    <row r="458">
      <c r="A458" s="127"/>
      <c r="B458" s="127"/>
      <c r="C458" s="127"/>
      <c r="D458" s="148"/>
      <c r="E458" s="149"/>
      <c r="F458" s="149"/>
      <c r="G458" s="148"/>
      <c r="H458" s="148"/>
      <c r="I458" s="149"/>
      <c r="J458" s="149"/>
      <c r="K458" s="149"/>
      <c r="L458" s="148"/>
      <c r="M458" s="127"/>
      <c r="N458" s="127"/>
      <c r="O458" s="127"/>
      <c r="P458" s="127"/>
      <c r="Q458" s="127"/>
      <c r="R458" s="127"/>
      <c r="S458" s="127"/>
      <c r="T458" s="127"/>
      <c r="U458" s="127"/>
      <c r="V458" s="127"/>
      <c r="W458" s="127"/>
      <c r="X458" s="127"/>
      <c r="Y458" s="127"/>
      <c r="Z458" s="127"/>
    </row>
    <row r="459">
      <c r="A459" s="127"/>
      <c r="B459" s="127"/>
      <c r="C459" s="127"/>
      <c r="D459" s="148"/>
      <c r="E459" s="149"/>
      <c r="F459" s="149"/>
      <c r="G459" s="148"/>
      <c r="H459" s="148"/>
      <c r="I459" s="149"/>
      <c r="J459" s="149"/>
      <c r="K459" s="149"/>
      <c r="L459" s="148"/>
      <c r="M459" s="127"/>
      <c r="N459" s="127"/>
      <c r="O459" s="127"/>
      <c r="P459" s="127"/>
      <c r="Q459" s="127"/>
      <c r="R459" s="127"/>
      <c r="S459" s="127"/>
      <c r="T459" s="127"/>
      <c r="U459" s="127"/>
      <c r="V459" s="127"/>
      <c r="W459" s="127"/>
      <c r="X459" s="127"/>
      <c r="Y459" s="127"/>
      <c r="Z459" s="127"/>
    </row>
    <row r="460">
      <c r="A460" s="127"/>
      <c r="B460" s="127"/>
      <c r="C460" s="127"/>
      <c r="D460" s="148"/>
      <c r="E460" s="149"/>
      <c r="F460" s="149"/>
      <c r="G460" s="148"/>
      <c r="H460" s="148"/>
      <c r="I460" s="149"/>
      <c r="J460" s="149"/>
      <c r="K460" s="149"/>
      <c r="L460" s="148"/>
      <c r="M460" s="127"/>
      <c r="N460" s="127"/>
      <c r="O460" s="127"/>
      <c r="P460" s="127"/>
      <c r="Q460" s="127"/>
      <c r="R460" s="127"/>
      <c r="S460" s="127"/>
      <c r="T460" s="127"/>
      <c r="U460" s="127"/>
      <c r="V460" s="127"/>
      <c r="W460" s="127"/>
      <c r="X460" s="127"/>
      <c r="Y460" s="127"/>
      <c r="Z460" s="127"/>
    </row>
    <row r="461">
      <c r="A461" s="127"/>
      <c r="B461" s="127"/>
      <c r="C461" s="127"/>
      <c r="D461" s="148"/>
      <c r="E461" s="149"/>
      <c r="F461" s="149"/>
      <c r="G461" s="148"/>
      <c r="H461" s="148"/>
      <c r="I461" s="149"/>
      <c r="J461" s="149"/>
      <c r="K461" s="149"/>
      <c r="L461" s="148"/>
      <c r="M461" s="127"/>
      <c r="N461" s="127"/>
      <c r="O461" s="127"/>
      <c r="P461" s="127"/>
      <c r="Q461" s="127"/>
      <c r="R461" s="127"/>
      <c r="S461" s="127"/>
      <c r="T461" s="127"/>
      <c r="U461" s="127"/>
      <c r="V461" s="127"/>
      <c r="W461" s="127"/>
      <c r="X461" s="127"/>
      <c r="Y461" s="127"/>
      <c r="Z461" s="127"/>
    </row>
    <row r="462">
      <c r="A462" s="127"/>
      <c r="B462" s="127"/>
      <c r="C462" s="127"/>
      <c r="D462" s="148"/>
      <c r="E462" s="149"/>
      <c r="F462" s="149"/>
      <c r="G462" s="148"/>
      <c r="H462" s="148"/>
      <c r="I462" s="149"/>
      <c r="J462" s="149"/>
      <c r="K462" s="149"/>
      <c r="L462" s="148"/>
      <c r="M462" s="127"/>
      <c r="N462" s="127"/>
      <c r="O462" s="127"/>
      <c r="P462" s="127"/>
      <c r="Q462" s="127"/>
      <c r="R462" s="127"/>
      <c r="S462" s="127"/>
      <c r="T462" s="127"/>
      <c r="U462" s="127"/>
      <c r="V462" s="127"/>
      <c r="W462" s="127"/>
      <c r="X462" s="127"/>
      <c r="Y462" s="127"/>
      <c r="Z462" s="127"/>
    </row>
    <row r="463">
      <c r="A463" s="127"/>
      <c r="B463" s="127"/>
      <c r="C463" s="127"/>
      <c r="D463" s="148"/>
      <c r="E463" s="149"/>
      <c r="F463" s="149"/>
      <c r="G463" s="148"/>
      <c r="H463" s="148"/>
      <c r="I463" s="149"/>
      <c r="J463" s="149"/>
      <c r="K463" s="149"/>
      <c r="L463" s="148"/>
      <c r="M463" s="127"/>
      <c r="N463" s="127"/>
      <c r="O463" s="127"/>
      <c r="P463" s="127"/>
      <c r="Q463" s="127"/>
      <c r="R463" s="127"/>
      <c r="S463" s="127"/>
      <c r="T463" s="127"/>
      <c r="U463" s="127"/>
      <c r="V463" s="127"/>
      <c r="W463" s="127"/>
      <c r="X463" s="127"/>
      <c r="Y463" s="127"/>
      <c r="Z463" s="127"/>
    </row>
    <row r="464">
      <c r="A464" s="127"/>
      <c r="B464" s="127"/>
      <c r="C464" s="127"/>
      <c r="D464" s="148"/>
      <c r="E464" s="149"/>
      <c r="F464" s="149"/>
      <c r="G464" s="148"/>
      <c r="H464" s="148"/>
      <c r="I464" s="149"/>
      <c r="J464" s="149"/>
      <c r="K464" s="149"/>
      <c r="L464" s="148"/>
      <c r="M464" s="127"/>
      <c r="N464" s="127"/>
      <c r="O464" s="127"/>
      <c r="P464" s="127"/>
      <c r="Q464" s="127"/>
      <c r="R464" s="127"/>
      <c r="S464" s="127"/>
      <c r="T464" s="127"/>
      <c r="U464" s="127"/>
      <c r="V464" s="127"/>
      <c r="W464" s="127"/>
      <c r="X464" s="127"/>
      <c r="Y464" s="127"/>
      <c r="Z464" s="127"/>
    </row>
    <row r="465">
      <c r="A465" s="127"/>
      <c r="B465" s="127"/>
      <c r="C465" s="127"/>
      <c r="D465" s="148"/>
      <c r="E465" s="149"/>
      <c r="F465" s="149"/>
      <c r="G465" s="148"/>
      <c r="H465" s="148"/>
      <c r="I465" s="149"/>
      <c r="J465" s="149"/>
      <c r="K465" s="149"/>
      <c r="L465" s="148"/>
      <c r="M465" s="127"/>
      <c r="N465" s="127"/>
      <c r="O465" s="127"/>
      <c r="P465" s="127"/>
      <c r="Q465" s="127"/>
      <c r="R465" s="127"/>
      <c r="S465" s="127"/>
      <c r="T465" s="127"/>
      <c r="U465" s="127"/>
      <c r="V465" s="127"/>
      <c r="W465" s="127"/>
      <c r="X465" s="127"/>
      <c r="Y465" s="127"/>
      <c r="Z465" s="127"/>
    </row>
    <row r="466">
      <c r="A466" s="127"/>
      <c r="B466" s="127"/>
      <c r="C466" s="127"/>
      <c r="D466" s="148"/>
      <c r="E466" s="149"/>
      <c r="F466" s="149"/>
      <c r="G466" s="148"/>
      <c r="H466" s="148"/>
      <c r="I466" s="149"/>
      <c r="J466" s="149"/>
      <c r="K466" s="149"/>
      <c r="L466" s="148"/>
      <c r="M466" s="127"/>
      <c r="N466" s="127"/>
      <c r="O466" s="127"/>
      <c r="P466" s="127"/>
      <c r="Q466" s="127"/>
      <c r="R466" s="127"/>
      <c r="S466" s="127"/>
      <c r="T466" s="127"/>
      <c r="U466" s="127"/>
      <c r="V466" s="127"/>
      <c r="W466" s="127"/>
      <c r="X466" s="127"/>
      <c r="Y466" s="127"/>
      <c r="Z466" s="127"/>
    </row>
    <row r="467">
      <c r="A467" s="127"/>
      <c r="B467" s="127"/>
      <c r="C467" s="127"/>
      <c r="D467" s="148"/>
      <c r="E467" s="149"/>
      <c r="F467" s="149"/>
      <c r="G467" s="148"/>
      <c r="H467" s="148"/>
      <c r="I467" s="149"/>
      <c r="J467" s="149"/>
      <c r="K467" s="149"/>
      <c r="L467" s="148"/>
      <c r="M467" s="127"/>
      <c r="N467" s="127"/>
      <c r="O467" s="127"/>
      <c r="P467" s="127"/>
      <c r="Q467" s="127"/>
      <c r="R467" s="127"/>
      <c r="S467" s="127"/>
      <c r="T467" s="127"/>
      <c r="U467" s="127"/>
      <c r="V467" s="127"/>
      <c r="W467" s="127"/>
      <c r="X467" s="127"/>
      <c r="Y467" s="127"/>
      <c r="Z467" s="127"/>
    </row>
    <row r="468">
      <c r="A468" s="127"/>
      <c r="B468" s="127"/>
      <c r="C468" s="127"/>
      <c r="D468" s="148"/>
      <c r="E468" s="149"/>
      <c r="F468" s="149"/>
      <c r="G468" s="148"/>
      <c r="H468" s="148"/>
      <c r="I468" s="149"/>
      <c r="J468" s="149"/>
      <c r="K468" s="149"/>
      <c r="L468" s="148"/>
      <c r="M468" s="127"/>
      <c r="N468" s="127"/>
      <c r="O468" s="127"/>
      <c r="P468" s="127"/>
      <c r="Q468" s="127"/>
      <c r="R468" s="127"/>
      <c r="S468" s="127"/>
      <c r="T468" s="127"/>
      <c r="U468" s="127"/>
      <c r="V468" s="127"/>
      <c r="W468" s="127"/>
      <c r="X468" s="127"/>
      <c r="Y468" s="127"/>
      <c r="Z468" s="127"/>
    </row>
    <row r="469">
      <c r="A469" s="127"/>
      <c r="B469" s="127"/>
      <c r="C469" s="127"/>
      <c r="D469" s="148"/>
      <c r="E469" s="149"/>
      <c r="F469" s="149"/>
      <c r="G469" s="148"/>
      <c r="H469" s="148"/>
      <c r="I469" s="149"/>
      <c r="J469" s="149"/>
      <c r="K469" s="149"/>
      <c r="L469" s="148"/>
      <c r="M469" s="127"/>
      <c r="N469" s="127"/>
      <c r="O469" s="127"/>
      <c r="P469" s="127"/>
      <c r="Q469" s="127"/>
      <c r="R469" s="127"/>
      <c r="S469" s="127"/>
      <c r="T469" s="127"/>
      <c r="U469" s="127"/>
      <c r="V469" s="127"/>
      <c r="W469" s="127"/>
      <c r="X469" s="127"/>
      <c r="Y469" s="127"/>
      <c r="Z469" s="127"/>
    </row>
    <row r="470">
      <c r="A470" s="127"/>
      <c r="B470" s="127"/>
      <c r="C470" s="127"/>
      <c r="D470" s="148"/>
      <c r="E470" s="149"/>
      <c r="F470" s="149"/>
      <c r="G470" s="148"/>
      <c r="H470" s="148"/>
      <c r="I470" s="149"/>
      <c r="J470" s="149"/>
      <c r="K470" s="149"/>
      <c r="L470" s="148"/>
      <c r="M470" s="127"/>
      <c r="N470" s="127"/>
      <c r="O470" s="127"/>
      <c r="P470" s="127"/>
      <c r="Q470" s="127"/>
      <c r="R470" s="127"/>
      <c r="S470" s="127"/>
      <c r="T470" s="127"/>
      <c r="U470" s="127"/>
      <c r="V470" s="127"/>
      <c r="W470" s="127"/>
      <c r="X470" s="127"/>
      <c r="Y470" s="127"/>
      <c r="Z470" s="127"/>
    </row>
    <row r="471">
      <c r="A471" s="127"/>
      <c r="B471" s="127"/>
      <c r="C471" s="127"/>
      <c r="D471" s="148"/>
      <c r="E471" s="149"/>
      <c r="F471" s="149"/>
      <c r="G471" s="148"/>
      <c r="H471" s="148"/>
      <c r="I471" s="149"/>
      <c r="J471" s="149"/>
      <c r="K471" s="149"/>
      <c r="L471" s="148"/>
      <c r="M471" s="127"/>
      <c r="N471" s="127"/>
      <c r="O471" s="127"/>
      <c r="P471" s="127"/>
      <c r="Q471" s="127"/>
      <c r="R471" s="127"/>
      <c r="S471" s="127"/>
      <c r="T471" s="127"/>
      <c r="U471" s="127"/>
      <c r="V471" s="127"/>
      <c r="W471" s="127"/>
      <c r="X471" s="127"/>
      <c r="Y471" s="127"/>
      <c r="Z471" s="127"/>
    </row>
    <row r="472">
      <c r="A472" s="127"/>
      <c r="B472" s="127"/>
      <c r="C472" s="127"/>
      <c r="D472" s="148"/>
      <c r="E472" s="149"/>
      <c r="F472" s="149"/>
      <c r="G472" s="148"/>
      <c r="H472" s="148"/>
      <c r="I472" s="149"/>
      <c r="J472" s="149"/>
      <c r="K472" s="149"/>
      <c r="L472" s="148"/>
      <c r="M472" s="127"/>
      <c r="N472" s="127"/>
      <c r="O472" s="127"/>
      <c r="P472" s="127"/>
      <c r="Q472" s="127"/>
      <c r="R472" s="127"/>
      <c r="S472" s="127"/>
      <c r="T472" s="127"/>
      <c r="U472" s="127"/>
      <c r="V472" s="127"/>
      <c r="W472" s="127"/>
      <c r="X472" s="127"/>
      <c r="Y472" s="127"/>
      <c r="Z472" s="127"/>
    </row>
    <row r="473">
      <c r="A473" s="127"/>
      <c r="B473" s="127"/>
      <c r="C473" s="127"/>
      <c r="D473" s="148"/>
      <c r="E473" s="149"/>
      <c r="F473" s="149"/>
      <c r="G473" s="148"/>
      <c r="H473" s="148"/>
      <c r="I473" s="149"/>
      <c r="J473" s="149"/>
      <c r="K473" s="149"/>
      <c r="L473" s="148"/>
      <c r="M473" s="127"/>
      <c r="N473" s="127"/>
      <c r="O473" s="127"/>
      <c r="P473" s="127"/>
      <c r="Q473" s="127"/>
      <c r="R473" s="127"/>
      <c r="S473" s="127"/>
      <c r="T473" s="127"/>
      <c r="U473" s="127"/>
      <c r="V473" s="127"/>
      <c r="W473" s="127"/>
      <c r="X473" s="127"/>
      <c r="Y473" s="127"/>
      <c r="Z473" s="127"/>
    </row>
    <row r="474">
      <c r="A474" s="127"/>
      <c r="B474" s="127"/>
      <c r="C474" s="127"/>
      <c r="D474" s="148"/>
      <c r="E474" s="149"/>
      <c r="F474" s="149"/>
      <c r="G474" s="148"/>
      <c r="H474" s="148"/>
      <c r="I474" s="149"/>
      <c r="J474" s="149"/>
      <c r="K474" s="149"/>
      <c r="L474" s="148"/>
      <c r="M474" s="127"/>
      <c r="N474" s="127"/>
      <c r="O474" s="127"/>
      <c r="P474" s="127"/>
      <c r="Q474" s="127"/>
      <c r="R474" s="127"/>
      <c r="S474" s="127"/>
      <c r="T474" s="127"/>
      <c r="U474" s="127"/>
      <c r="V474" s="127"/>
      <c r="W474" s="127"/>
      <c r="X474" s="127"/>
      <c r="Y474" s="127"/>
      <c r="Z474" s="127"/>
    </row>
    <row r="475">
      <c r="A475" s="127"/>
      <c r="B475" s="127"/>
      <c r="C475" s="127"/>
      <c r="D475" s="148"/>
      <c r="E475" s="149"/>
      <c r="F475" s="149"/>
      <c r="G475" s="148"/>
      <c r="H475" s="148"/>
      <c r="I475" s="149"/>
      <c r="J475" s="149"/>
      <c r="K475" s="149"/>
      <c r="L475" s="148"/>
      <c r="M475" s="127"/>
      <c r="N475" s="127"/>
      <c r="O475" s="127"/>
      <c r="P475" s="127"/>
      <c r="Q475" s="127"/>
      <c r="R475" s="127"/>
      <c r="S475" s="127"/>
      <c r="T475" s="127"/>
      <c r="U475" s="127"/>
      <c r="V475" s="127"/>
      <c r="W475" s="127"/>
      <c r="X475" s="127"/>
      <c r="Y475" s="127"/>
      <c r="Z475" s="127"/>
    </row>
    <row r="476">
      <c r="A476" s="127"/>
      <c r="B476" s="127"/>
      <c r="C476" s="127"/>
      <c r="D476" s="148"/>
      <c r="E476" s="149"/>
      <c r="F476" s="149"/>
      <c r="G476" s="148"/>
      <c r="H476" s="148"/>
      <c r="I476" s="149"/>
      <c r="J476" s="149"/>
      <c r="K476" s="149"/>
      <c r="L476" s="148"/>
      <c r="M476" s="127"/>
      <c r="N476" s="127"/>
      <c r="O476" s="127"/>
      <c r="P476" s="127"/>
      <c r="Q476" s="127"/>
      <c r="R476" s="127"/>
      <c r="S476" s="127"/>
      <c r="T476" s="127"/>
      <c r="U476" s="127"/>
      <c r="V476" s="127"/>
      <c r="W476" s="127"/>
      <c r="X476" s="127"/>
      <c r="Y476" s="127"/>
      <c r="Z476" s="127"/>
    </row>
    <row r="477">
      <c r="A477" s="127"/>
      <c r="B477" s="127"/>
      <c r="C477" s="127"/>
      <c r="D477" s="148"/>
      <c r="E477" s="149"/>
      <c r="F477" s="149"/>
      <c r="G477" s="148"/>
      <c r="H477" s="148"/>
      <c r="I477" s="149"/>
      <c r="J477" s="149"/>
      <c r="K477" s="149"/>
      <c r="L477" s="148"/>
      <c r="M477" s="127"/>
      <c r="N477" s="127"/>
      <c r="O477" s="127"/>
      <c r="P477" s="127"/>
      <c r="Q477" s="127"/>
      <c r="R477" s="127"/>
      <c r="S477" s="127"/>
      <c r="T477" s="127"/>
      <c r="U477" s="127"/>
      <c r="V477" s="127"/>
      <c r="W477" s="127"/>
      <c r="X477" s="127"/>
      <c r="Y477" s="127"/>
      <c r="Z477" s="127"/>
    </row>
    <row r="478">
      <c r="A478" s="127"/>
      <c r="B478" s="127"/>
      <c r="C478" s="127"/>
      <c r="D478" s="148"/>
      <c r="E478" s="149"/>
      <c r="F478" s="149"/>
      <c r="G478" s="148"/>
      <c r="H478" s="148"/>
      <c r="I478" s="149"/>
      <c r="J478" s="149"/>
      <c r="K478" s="149"/>
      <c r="L478" s="148"/>
      <c r="M478" s="127"/>
      <c r="N478" s="127"/>
      <c r="O478" s="127"/>
      <c r="P478" s="127"/>
      <c r="Q478" s="127"/>
      <c r="R478" s="127"/>
      <c r="S478" s="127"/>
      <c r="T478" s="127"/>
      <c r="U478" s="127"/>
      <c r="V478" s="127"/>
      <c r="W478" s="127"/>
      <c r="X478" s="127"/>
      <c r="Y478" s="127"/>
      <c r="Z478" s="127"/>
    </row>
    <row r="479">
      <c r="A479" s="127"/>
      <c r="B479" s="127"/>
      <c r="C479" s="127"/>
      <c r="D479" s="148"/>
      <c r="E479" s="149"/>
      <c r="F479" s="149"/>
      <c r="G479" s="148"/>
      <c r="H479" s="148"/>
      <c r="I479" s="149"/>
      <c r="J479" s="149"/>
      <c r="K479" s="149"/>
      <c r="L479" s="148"/>
      <c r="M479" s="127"/>
      <c r="N479" s="127"/>
      <c r="O479" s="127"/>
      <c r="P479" s="127"/>
      <c r="Q479" s="127"/>
      <c r="R479" s="127"/>
      <c r="S479" s="127"/>
      <c r="T479" s="127"/>
      <c r="U479" s="127"/>
      <c r="V479" s="127"/>
      <c r="W479" s="127"/>
      <c r="X479" s="127"/>
      <c r="Y479" s="127"/>
      <c r="Z479" s="127"/>
    </row>
    <row r="480">
      <c r="A480" s="127"/>
      <c r="B480" s="127"/>
      <c r="C480" s="127"/>
      <c r="D480" s="148"/>
      <c r="E480" s="149"/>
      <c r="F480" s="149"/>
      <c r="G480" s="148"/>
      <c r="H480" s="148"/>
      <c r="I480" s="149"/>
      <c r="J480" s="149"/>
      <c r="K480" s="149"/>
      <c r="L480" s="148"/>
      <c r="M480" s="127"/>
      <c r="N480" s="127"/>
      <c r="O480" s="127"/>
      <c r="P480" s="127"/>
      <c r="Q480" s="127"/>
      <c r="R480" s="127"/>
      <c r="S480" s="127"/>
      <c r="T480" s="127"/>
      <c r="U480" s="127"/>
      <c r="V480" s="127"/>
      <c r="W480" s="127"/>
      <c r="X480" s="127"/>
      <c r="Y480" s="127"/>
      <c r="Z480" s="127"/>
    </row>
    <row r="481">
      <c r="A481" s="127"/>
      <c r="B481" s="127"/>
      <c r="C481" s="127"/>
      <c r="D481" s="148"/>
      <c r="E481" s="149"/>
      <c r="F481" s="149"/>
      <c r="G481" s="148"/>
      <c r="H481" s="148"/>
      <c r="I481" s="149"/>
      <c r="J481" s="149"/>
      <c r="K481" s="149"/>
      <c r="L481" s="148"/>
      <c r="M481" s="127"/>
      <c r="N481" s="127"/>
      <c r="O481" s="127"/>
      <c r="P481" s="127"/>
      <c r="Q481" s="127"/>
      <c r="R481" s="127"/>
      <c r="S481" s="127"/>
      <c r="T481" s="127"/>
      <c r="U481" s="127"/>
      <c r="V481" s="127"/>
      <c r="W481" s="127"/>
      <c r="X481" s="127"/>
      <c r="Y481" s="127"/>
      <c r="Z481" s="127"/>
    </row>
    <row r="482">
      <c r="A482" s="127"/>
      <c r="B482" s="127"/>
      <c r="C482" s="127"/>
      <c r="D482" s="148"/>
      <c r="E482" s="149"/>
      <c r="F482" s="149"/>
      <c r="G482" s="148"/>
      <c r="H482" s="148"/>
      <c r="I482" s="149"/>
      <c r="J482" s="149"/>
      <c r="K482" s="149"/>
      <c r="L482" s="148"/>
      <c r="M482" s="127"/>
      <c r="N482" s="127"/>
      <c r="O482" s="127"/>
      <c r="P482" s="127"/>
      <c r="Q482" s="127"/>
      <c r="R482" s="127"/>
      <c r="S482" s="127"/>
      <c r="T482" s="127"/>
      <c r="U482" s="127"/>
      <c r="V482" s="127"/>
      <c r="W482" s="127"/>
      <c r="X482" s="127"/>
      <c r="Y482" s="127"/>
      <c r="Z482" s="127"/>
    </row>
    <row r="483">
      <c r="A483" s="127"/>
      <c r="B483" s="127"/>
      <c r="C483" s="127"/>
      <c r="D483" s="148"/>
      <c r="E483" s="149"/>
      <c r="F483" s="149"/>
      <c r="G483" s="148"/>
      <c r="H483" s="148"/>
      <c r="I483" s="149"/>
      <c r="J483" s="149"/>
      <c r="K483" s="149"/>
      <c r="L483" s="148"/>
      <c r="M483" s="127"/>
      <c r="N483" s="127"/>
      <c r="O483" s="127"/>
      <c r="P483" s="127"/>
      <c r="Q483" s="127"/>
      <c r="R483" s="127"/>
      <c r="S483" s="127"/>
      <c r="T483" s="127"/>
      <c r="U483" s="127"/>
      <c r="V483" s="127"/>
      <c r="W483" s="127"/>
      <c r="X483" s="127"/>
      <c r="Y483" s="127"/>
      <c r="Z483" s="127"/>
    </row>
    <row r="484">
      <c r="A484" s="127"/>
      <c r="B484" s="127"/>
      <c r="C484" s="127"/>
      <c r="D484" s="148"/>
      <c r="E484" s="149"/>
      <c r="F484" s="149"/>
      <c r="G484" s="148"/>
      <c r="H484" s="148"/>
      <c r="I484" s="149"/>
      <c r="J484" s="149"/>
      <c r="K484" s="149"/>
      <c r="L484" s="148"/>
      <c r="M484" s="127"/>
      <c r="N484" s="127"/>
      <c r="O484" s="127"/>
      <c r="P484" s="127"/>
      <c r="Q484" s="127"/>
      <c r="R484" s="127"/>
      <c r="S484" s="127"/>
      <c r="T484" s="127"/>
      <c r="U484" s="127"/>
      <c r="V484" s="127"/>
      <c r="W484" s="127"/>
      <c r="X484" s="127"/>
      <c r="Y484" s="127"/>
      <c r="Z484" s="127"/>
    </row>
    <row r="485">
      <c r="A485" s="127"/>
      <c r="B485" s="127"/>
      <c r="C485" s="127"/>
      <c r="D485" s="148"/>
      <c r="E485" s="149"/>
      <c r="F485" s="149"/>
      <c r="G485" s="148"/>
      <c r="H485" s="148"/>
      <c r="I485" s="149"/>
      <c r="J485" s="149"/>
      <c r="K485" s="149"/>
      <c r="L485" s="148"/>
      <c r="M485" s="127"/>
      <c r="N485" s="127"/>
      <c r="O485" s="127"/>
      <c r="P485" s="127"/>
      <c r="Q485" s="127"/>
      <c r="R485" s="127"/>
      <c r="S485" s="127"/>
      <c r="T485" s="127"/>
      <c r="U485" s="127"/>
      <c r="V485" s="127"/>
      <c r="W485" s="127"/>
      <c r="X485" s="127"/>
      <c r="Y485" s="127"/>
      <c r="Z485" s="127"/>
    </row>
    <row r="486">
      <c r="A486" s="127"/>
      <c r="B486" s="127"/>
      <c r="C486" s="127"/>
      <c r="D486" s="148"/>
      <c r="E486" s="149"/>
      <c r="F486" s="149"/>
      <c r="G486" s="148"/>
      <c r="H486" s="148"/>
      <c r="I486" s="149"/>
      <c r="J486" s="149"/>
      <c r="K486" s="149"/>
      <c r="L486" s="148"/>
      <c r="M486" s="127"/>
      <c r="N486" s="127"/>
      <c r="O486" s="127"/>
      <c r="P486" s="127"/>
      <c r="Q486" s="127"/>
      <c r="R486" s="127"/>
      <c r="S486" s="127"/>
      <c r="T486" s="127"/>
      <c r="U486" s="127"/>
      <c r="V486" s="127"/>
      <c r="W486" s="127"/>
      <c r="X486" s="127"/>
      <c r="Y486" s="127"/>
      <c r="Z486" s="127"/>
    </row>
    <row r="487">
      <c r="A487" s="127"/>
      <c r="B487" s="127"/>
      <c r="C487" s="127"/>
      <c r="D487" s="148"/>
      <c r="E487" s="149"/>
      <c r="F487" s="149"/>
      <c r="G487" s="148"/>
      <c r="H487" s="148"/>
      <c r="I487" s="149"/>
      <c r="J487" s="149"/>
      <c r="K487" s="149"/>
      <c r="L487" s="148"/>
      <c r="M487" s="127"/>
      <c r="N487" s="127"/>
      <c r="O487" s="127"/>
      <c r="P487" s="127"/>
      <c r="Q487" s="127"/>
      <c r="R487" s="127"/>
      <c r="S487" s="127"/>
      <c r="T487" s="127"/>
      <c r="U487" s="127"/>
      <c r="V487" s="127"/>
      <c r="W487" s="127"/>
      <c r="X487" s="127"/>
      <c r="Y487" s="127"/>
      <c r="Z487" s="127"/>
    </row>
    <row r="488">
      <c r="A488" s="127"/>
      <c r="B488" s="127"/>
      <c r="C488" s="127"/>
      <c r="D488" s="148"/>
      <c r="E488" s="149"/>
      <c r="F488" s="149"/>
      <c r="G488" s="148"/>
      <c r="H488" s="148"/>
      <c r="I488" s="149"/>
      <c r="J488" s="149"/>
      <c r="K488" s="149"/>
      <c r="L488" s="148"/>
      <c r="M488" s="127"/>
      <c r="N488" s="127"/>
      <c r="O488" s="127"/>
      <c r="P488" s="127"/>
      <c r="Q488" s="127"/>
      <c r="R488" s="127"/>
      <c r="S488" s="127"/>
      <c r="T488" s="127"/>
      <c r="U488" s="127"/>
      <c r="V488" s="127"/>
      <c r="W488" s="127"/>
      <c r="X488" s="127"/>
      <c r="Y488" s="127"/>
      <c r="Z488" s="127"/>
    </row>
    <row r="489">
      <c r="A489" s="127"/>
      <c r="B489" s="127"/>
      <c r="C489" s="127"/>
      <c r="D489" s="148"/>
      <c r="E489" s="149"/>
      <c r="F489" s="149"/>
      <c r="G489" s="148"/>
      <c r="H489" s="148"/>
      <c r="I489" s="149"/>
      <c r="J489" s="149"/>
      <c r="K489" s="149"/>
      <c r="L489" s="148"/>
      <c r="M489" s="127"/>
      <c r="N489" s="127"/>
      <c r="O489" s="127"/>
      <c r="P489" s="127"/>
      <c r="Q489" s="127"/>
      <c r="R489" s="127"/>
      <c r="S489" s="127"/>
      <c r="T489" s="127"/>
      <c r="U489" s="127"/>
      <c r="V489" s="127"/>
      <c r="W489" s="127"/>
      <c r="X489" s="127"/>
      <c r="Y489" s="127"/>
      <c r="Z489" s="127"/>
    </row>
    <row r="490">
      <c r="A490" s="127"/>
      <c r="B490" s="127"/>
      <c r="C490" s="127"/>
      <c r="D490" s="148"/>
      <c r="E490" s="149"/>
      <c r="F490" s="149"/>
      <c r="G490" s="148"/>
      <c r="H490" s="148"/>
      <c r="I490" s="149"/>
      <c r="J490" s="149"/>
      <c r="K490" s="149"/>
      <c r="L490" s="148"/>
      <c r="M490" s="127"/>
      <c r="N490" s="127"/>
      <c r="O490" s="127"/>
      <c r="P490" s="127"/>
      <c r="Q490" s="127"/>
      <c r="R490" s="127"/>
      <c r="S490" s="127"/>
      <c r="T490" s="127"/>
      <c r="U490" s="127"/>
      <c r="V490" s="127"/>
      <c r="W490" s="127"/>
      <c r="X490" s="127"/>
      <c r="Y490" s="127"/>
      <c r="Z490" s="127"/>
    </row>
    <row r="491">
      <c r="A491" s="127"/>
      <c r="B491" s="127"/>
      <c r="C491" s="127"/>
      <c r="D491" s="148"/>
      <c r="E491" s="149"/>
      <c r="F491" s="149"/>
      <c r="G491" s="148"/>
      <c r="H491" s="148"/>
      <c r="I491" s="149"/>
      <c r="J491" s="149"/>
      <c r="K491" s="149"/>
      <c r="L491" s="148"/>
      <c r="M491" s="127"/>
      <c r="N491" s="127"/>
      <c r="O491" s="127"/>
      <c r="P491" s="127"/>
      <c r="Q491" s="127"/>
      <c r="R491" s="127"/>
      <c r="S491" s="127"/>
      <c r="T491" s="127"/>
      <c r="U491" s="127"/>
      <c r="V491" s="127"/>
      <c r="W491" s="127"/>
      <c r="X491" s="127"/>
      <c r="Y491" s="127"/>
      <c r="Z491" s="127"/>
    </row>
    <row r="492">
      <c r="A492" s="127"/>
      <c r="B492" s="127"/>
      <c r="C492" s="127"/>
      <c r="D492" s="148"/>
      <c r="E492" s="149"/>
      <c r="F492" s="149"/>
      <c r="G492" s="148"/>
      <c r="H492" s="148"/>
      <c r="I492" s="149"/>
      <c r="J492" s="149"/>
      <c r="K492" s="149"/>
      <c r="L492" s="148"/>
      <c r="M492" s="127"/>
      <c r="N492" s="127"/>
      <c r="O492" s="127"/>
      <c r="P492" s="127"/>
      <c r="Q492" s="127"/>
      <c r="R492" s="127"/>
      <c r="S492" s="127"/>
      <c r="T492" s="127"/>
      <c r="U492" s="127"/>
      <c r="V492" s="127"/>
      <c r="W492" s="127"/>
      <c r="X492" s="127"/>
      <c r="Y492" s="127"/>
      <c r="Z492" s="127"/>
    </row>
    <row r="493">
      <c r="A493" s="127"/>
      <c r="B493" s="127"/>
      <c r="C493" s="127"/>
      <c r="D493" s="148"/>
      <c r="E493" s="149"/>
      <c r="F493" s="149"/>
      <c r="G493" s="148"/>
      <c r="H493" s="148"/>
      <c r="I493" s="149"/>
      <c r="J493" s="149"/>
      <c r="K493" s="149"/>
      <c r="L493" s="148"/>
      <c r="M493" s="127"/>
      <c r="N493" s="127"/>
      <c r="O493" s="127"/>
      <c r="P493" s="127"/>
      <c r="Q493" s="127"/>
      <c r="R493" s="127"/>
      <c r="S493" s="127"/>
      <c r="T493" s="127"/>
      <c r="U493" s="127"/>
      <c r="V493" s="127"/>
      <c r="W493" s="127"/>
      <c r="X493" s="127"/>
      <c r="Y493" s="127"/>
      <c r="Z493" s="127"/>
    </row>
    <row r="494">
      <c r="A494" s="127"/>
      <c r="B494" s="127"/>
      <c r="C494" s="127"/>
      <c r="D494" s="148"/>
      <c r="E494" s="149"/>
      <c r="F494" s="149"/>
      <c r="G494" s="148"/>
      <c r="H494" s="148"/>
      <c r="I494" s="149"/>
      <c r="J494" s="149"/>
      <c r="K494" s="149"/>
      <c r="L494" s="148"/>
      <c r="M494" s="127"/>
      <c r="N494" s="127"/>
      <c r="O494" s="127"/>
      <c r="P494" s="127"/>
      <c r="Q494" s="127"/>
      <c r="R494" s="127"/>
      <c r="S494" s="127"/>
      <c r="T494" s="127"/>
      <c r="U494" s="127"/>
      <c r="V494" s="127"/>
      <c r="W494" s="127"/>
      <c r="X494" s="127"/>
      <c r="Y494" s="127"/>
      <c r="Z494" s="127"/>
    </row>
    <row r="495">
      <c r="A495" s="127"/>
      <c r="B495" s="127"/>
      <c r="C495" s="127"/>
      <c r="D495" s="148"/>
      <c r="E495" s="149"/>
      <c r="F495" s="149"/>
      <c r="G495" s="148"/>
      <c r="H495" s="148"/>
      <c r="I495" s="149"/>
      <c r="J495" s="149"/>
      <c r="K495" s="149"/>
      <c r="L495" s="148"/>
      <c r="M495" s="127"/>
      <c r="N495" s="127"/>
      <c r="O495" s="127"/>
      <c r="P495" s="127"/>
      <c r="Q495" s="127"/>
      <c r="R495" s="127"/>
      <c r="S495" s="127"/>
      <c r="T495" s="127"/>
      <c r="U495" s="127"/>
      <c r="V495" s="127"/>
      <c r="W495" s="127"/>
      <c r="X495" s="127"/>
      <c r="Y495" s="127"/>
      <c r="Z495" s="127"/>
    </row>
    <row r="496">
      <c r="A496" s="127"/>
      <c r="B496" s="127"/>
      <c r="C496" s="127"/>
      <c r="D496" s="148"/>
      <c r="E496" s="149"/>
      <c r="F496" s="149"/>
      <c r="G496" s="148"/>
      <c r="H496" s="148"/>
      <c r="I496" s="149"/>
      <c r="J496" s="149"/>
      <c r="K496" s="149"/>
      <c r="L496" s="148"/>
      <c r="M496" s="127"/>
      <c r="N496" s="127"/>
      <c r="O496" s="127"/>
      <c r="P496" s="127"/>
      <c r="Q496" s="127"/>
      <c r="R496" s="127"/>
      <c r="S496" s="127"/>
      <c r="T496" s="127"/>
      <c r="U496" s="127"/>
      <c r="V496" s="127"/>
      <c r="W496" s="127"/>
      <c r="X496" s="127"/>
      <c r="Y496" s="127"/>
      <c r="Z496" s="127"/>
    </row>
    <row r="497">
      <c r="A497" s="127"/>
      <c r="B497" s="127"/>
      <c r="C497" s="127"/>
      <c r="D497" s="148"/>
      <c r="E497" s="149"/>
      <c r="F497" s="149"/>
      <c r="G497" s="148"/>
      <c r="H497" s="148"/>
      <c r="I497" s="149"/>
      <c r="J497" s="149"/>
      <c r="K497" s="149"/>
      <c r="L497" s="148"/>
      <c r="M497" s="127"/>
      <c r="N497" s="127"/>
      <c r="O497" s="127"/>
      <c r="P497" s="127"/>
      <c r="Q497" s="127"/>
      <c r="R497" s="127"/>
      <c r="S497" s="127"/>
      <c r="T497" s="127"/>
      <c r="U497" s="127"/>
      <c r="V497" s="127"/>
      <c r="W497" s="127"/>
      <c r="X497" s="127"/>
      <c r="Y497" s="127"/>
      <c r="Z497" s="127"/>
    </row>
    <row r="498">
      <c r="A498" s="127"/>
      <c r="B498" s="127"/>
      <c r="C498" s="127"/>
      <c r="D498" s="148"/>
      <c r="E498" s="149"/>
      <c r="F498" s="149"/>
      <c r="G498" s="148"/>
      <c r="H498" s="148"/>
      <c r="I498" s="149"/>
      <c r="J498" s="149"/>
      <c r="K498" s="149"/>
      <c r="L498" s="148"/>
      <c r="M498" s="127"/>
      <c r="N498" s="127"/>
      <c r="O498" s="127"/>
      <c r="P498" s="127"/>
      <c r="Q498" s="127"/>
      <c r="R498" s="127"/>
      <c r="S498" s="127"/>
      <c r="T498" s="127"/>
      <c r="U498" s="127"/>
      <c r="V498" s="127"/>
      <c r="W498" s="127"/>
      <c r="X498" s="127"/>
      <c r="Y498" s="127"/>
      <c r="Z498" s="127"/>
    </row>
    <row r="499">
      <c r="A499" s="127"/>
      <c r="B499" s="127"/>
      <c r="C499" s="127"/>
      <c r="D499" s="148"/>
      <c r="E499" s="149"/>
      <c r="F499" s="149"/>
      <c r="G499" s="148"/>
      <c r="H499" s="148"/>
      <c r="I499" s="149"/>
      <c r="J499" s="149"/>
      <c r="K499" s="149"/>
      <c r="L499" s="148"/>
      <c r="M499" s="127"/>
      <c r="N499" s="127"/>
      <c r="O499" s="127"/>
      <c r="P499" s="127"/>
      <c r="Q499" s="127"/>
      <c r="R499" s="127"/>
      <c r="S499" s="127"/>
      <c r="T499" s="127"/>
      <c r="U499" s="127"/>
      <c r="V499" s="127"/>
      <c r="W499" s="127"/>
      <c r="X499" s="127"/>
      <c r="Y499" s="127"/>
      <c r="Z499" s="127"/>
    </row>
    <row r="500">
      <c r="A500" s="127"/>
      <c r="B500" s="127"/>
      <c r="C500" s="127"/>
      <c r="D500" s="148"/>
      <c r="E500" s="149"/>
      <c r="F500" s="149"/>
      <c r="G500" s="148"/>
      <c r="H500" s="148"/>
      <c r="I500" s="149"/>
      <c r="J500" s="149"/>
      <c r="K500" s="149"/>
      <c r="L500" s="148"/>
      <c r="M500" s="127"/>
      <c r="N500" s="127"/>
      <c r="O500" s="127"/>
      <c r="P500" s="127"/>
      <c r="Q500" s="127"/>
      <c r="R500" s="127"/>
      <c r="S500" s="127"/>
      <c r="T500" s="127"/>
      <c r="U500" s="127"/>
      <c r="V500" s="127"/>
      <c r="W500" s="127"/>
      <c r="X500" s="127"/>
      <c r="Y500" s="127"/>
      <c r="Z500" s="127"/>
    </row>
    <row r="501">
      <c r="A501" s="127"/>
      <c r="B501" s="127"/>
      <c r="C501" s="127"/>
      <c r="D501" s="148"/>
      <c r="E501" s="149"/>
      <c r="F501" s="149"/>
      <c r="G501" s="148"/>
      <c r="H501" s="148"/>
      <c r="I501" s="149"/>
      <c r="J501" s="149"/>
      <c r="K501" s="149"/>
      <c r="L501" s="148"/>
      <c r="M501" s="127"/>
      <c r="N501" s="127"/>
      <c r="O501" s="127"/>
      <c r="P501" s="127"/>
      <c r="Q501" s="127"/>
      <c r="R501" s="127"/>
      <c r="S501" s="127"/>
      <c r="T501" s="127"/>
      <c r="U501" s="127"/>
      <c r="V501" s="127"/>
      <c r="W501" s="127"/>
      <c r="X501" s="127"/>
      <c r="Y501" s="127"/>
      <c r="Z501" s="127"/>
    </row>
    <row r="502">
      <c r="A502" s="127"/>
      <c r="B502" s="127"/>
      <c r="C502" s="127"/>
      <c r="D502" s="148"/>
      <c r="E502" s="149"/>
      <c r="F502" s="149"/>
      <c r="G502" s="148"/>
      <c r="H502" s="148"/>
      <c r="I502" s="149"/>
      <c r="J502" s="149"/>
      <c r="K502" s="149"/>
      <c r="L502" s="148"/>
      <c r="M502" s="127"/>
      <c r="N502" s="127"/>
      <c r="O502" s="127"/>
      <c r="P502" s="127"/>
      <c r="Q502" s="127"/>
      <c r="R502" s="127"/>
      <c r="S502" s="127"/>
      <c r="T502" s="127"/>
      <c r="U502" s="127"/>
      <c r="V502" s="127"/>
      <c r="W502" s="127"/>
      <c r="X502" s="127"/>
      <c r="Y502" s="127"/>
      <c r="Z502" s="127"/>
    </row>
    <row r="503">
      <c r="A503" s="127"/>
      <c r="B503" s="127"/>
      <c r="C503" s="127"/>
      <c r="D503" s="148"/>
      <c r="E503" s="149"/>
      <c r="F503" s="149"/>
      <c r="G503" s="148"/>
      <c r="H503" s="148"/>
      <c r="I503" s="149"/>
      <c r="J503" s="149"/>
      <c r="K503" s="149"/>
      <c r="L503" s="148"/>
      <c r="M503" s="127"/>
      <c r="N503" s="127"/>
      <c r="O503" s="127"/>
      <c r="P503" s="127"/>
      <c r="Q503" s="127"/>
      <c r="R503" s="127"/>
      <c r="S503" s="127"/>
      <c r="T503" s="127"/>
      <c r="U503" s="127"/>
      <c r="V503" s="127"/>
      <c r="W503" s="127"/>
      <c r="X503" s="127"/>
      <c r="Y503" s="127"/>
      <c r="Z503" s="127"/>
    </row>
    <row r="504">
      <c r="A504" s="127"/>
      <c r="B504" s="127"/>
      <c r="C504" s="127"/>
      <c r="D504" s="148"/>
      <c r="E504" s="149"/>
      <c r="F504" s="149"/>
      <c r="G504" s="148"/>
      <c r="H504" s="148"/>
      <c r="I504" s="149"/>
      <c r="J504" s="149"/>
      <c r="K504" s="149"/>
      <c r="L504" s="148"/>
      <c r="M504" s="127"/>
      <c r="N504" s="127"/>
      <c r="O504" s="127"/>
      <c r="P504" s="127"/>
      <c r="Q504" s="127"/>
      <c r="R504" s="127"/>
      <c r="S504" s="127"/>
      <c r="T504" s="127"/>
      <c r="U504" s="127"/>
      <c r="V504" s="127"/>
      <c r="W504" s="127"/>
      <c r="X504" s="127"/>
      <c r="Y504" s="127"/>
      <c r="Z504" s="127"/>
    </row>
    <row r="505">
      <c r="A505" s="127"/>
      <c r="B505" s="127"/>
      <c r="C505" s="127"/>
      <c r="D505" s="148"/>
      <c r="E505" s="149"/>
      <c r="F505" s="149"/>
      <c r="G505" s="148"/>
      <c r="H505" s="148"/>
      <c r="I505" s="149"/>
      <c r="J505" s="149"/>
      <c r="K505" s="149"/>
      <c r="L505" s="148"/>
      <c r="M505" s="127"/>
      <c r="N505" s="127"/>
      <c r="O505" s="127"/>
      <c r="P505" s="127"/>
      <c r="Q505" s="127"/>
      <c r="R505" s="127"/>
      <c r="S505" s="127"/>
      <c r="T505" s="127"/>
      <c r="U505" s="127"/>
      <c r="V505" s="127"/>
      <c r="W505" s="127"/>
      <c r="X505" s="127"/>
      <c r="Y505" s="127"/>
      <c r="Z505" s="127"/>
    </row>
    <row r="506">
      <c r="A506" s="127"/>
      <c r="B506" s="127"/>
      <c r="C506" s="127"/>
      <c r="D506" s="148"/>
      <c r="E506" s="149"/>
      <c r="F506" s="149"/>
      <c r="G506" s="148"/>
      <c r="H506" s="148"/>
      <c r="I506" s="149"/>
      <c r="J506" s="149"/>
      <c r="K506" s="149"/>
      <c r="L506" s="148"/>
      <c r="M506" s="127"/>
      <c r="N506" s="127"/>
      <c r="O506" s="127"/>
      <c r="P506" s="127"/>
      <c r="Q506" s="127"/>
      <c r="R506" s="127"/>
      <c r="S506" s="127"/>
      <c r="T506" s="127"/>
      <c r="U506" s="127"/>
      <c r="V506" s="127"/>
      <c r="W506" s="127"/>
      <c r="X506" s="127"/>
      <c r="Y506" s="127"/>
      <c r="Z506" s="127"/>
    </row>
    <row r="507">
      <c r="A507" s="127"/>
      <c r="B507" s="127"/>
      <c r="C507" s="127"/>
      <c r="D507" s="148"/>
      <c r="E507" s="149"/>
      <c r="F507" s="149"/>
      <c r="G507" s="148"/>
      <c r="H507" s="148"/>
      <c r="I507" s="149"/>
      <c r="J507" s="149"/>
      <c r="K507" s="149"/>
      <c r="L507" s="148"/>
      <c r="M507" s="127"/>
      <c r="N507" s="127"/>
      <c r="O507" s="127"/>
      <c r="P507" s="127"/>
      <c r="Q507" s="127"/>
      <c r="R507" s="127"/>
      <c r="S507" s="127"/>
      <c r="T507" s="127"/>
      <c r="U507" s="127"/>
      <c r="V507" s="127"/>
      <c r="W507" s="127"/>
      <c r="X507" s="127"/>
      <c r="Y507" s="127"/>
      <c r="Z507" s="127"/>
    </row>
    <row r="508">
      <c r="A508" s="127"/>
      <c r="B508" s="127"/>
      <c r="C508" s="127"/>
      <c r="D508" s="148"/>
      <c r="E508" s="149"/>
      <c r="F508" s="149"/>
      <c r="G508" s="148"/>
      <c r="H508" s="148"/>
      <c r="I508" s="149"/>
      <c r="J508" s="149"/>
      <c r="K508" s="149"/>
      <c r="L508" s="148"/>
      <c r="M508" s="127"/>
      <c r="N508" s="127"/>
      <c r="O508" s="127"/>
      <c r="P508" s="127"/>
      <c r="Q508" s="127"/>
      <c r="R508" s="127"/>
      <c r="S508" s="127"/>
      <c r="T508" s="127"/>
      <c r="U508" s="127"/>
      <c r="V508" s="127"/>
      <c r="W508" s="127"/>
      <c r="X508" s="127"/>
      <c r="Y508" s="127"/>
      <c r="Z508" s="127"/>
    </row>
    <row r="509">
      <c r="A509" s="127"/>
      <c r="B509" s="127"/>
      <c r="C509" s="127"/>
      <c r="D509" s="148"/>
      <c r="E509" s="149"/>
      <c r="F509" s="149"/>
      <c r="G509" s="148"/>
      <c r="H509" s="148"/>
      <c r="I509" s="149"/>
      <c r="J509" s="149"/>
      <c r="K509" s="149"/>
      <c r="L509" s="148"/>
      <c r="M509" s="127"/>
      <c r="N509" s="127"/>
      <c r="O509" s="127"/>
      <c r="P509" s="127"/>
      <c r="Q509" s="127"/>
      <c r="R509" s="127"/>
      <c r="S509" s="127"/>
      <c r="T509" s="127"/>
      <c r="U509" s="127"/>
      <c r="V509" s="127"/>
      <c r="W509" s="127"/>
      <c r="X509" s="127"/>
      <c r="Y509" s="127"/>
      <c r="Z509" s="127"/>
    </row>
    <row r="510">
      <c r="A510" s="127"/>
      <c r="B510" s="127"/>
      <c r="C510" s="127"/>
      <c r="D510" s="148"/>
      <c r="E510" s="149"/>
      <c r="F510" s="149"/>
      <c r="G510" s="148"/>
      <c r="H510" s="148"/>
      <c r="I510" s="149"/>
      <c r="J510" s="149"/>
      <c r="K510" s="149"/>
      <c r="L510" s="148"/>
      <c r="M510" s="127"/>
      <c r="N510" s="127"/>
      <c r="O510" s="127"/>
      <c r="P510" s="127"/>
      <c r="Q510" s="127"/>
      <c r="R510" s="127"/>
      <c r="S510" s="127"/>
      <c r="T510" s="127"/>
      <c r="U510" s="127"/>
      <c r="V510" s="127"/>
      <c r="W510" s="127"/>
      <c r="X510" s="127"/>
      <c r="Y510" s="127"/>
      <c r="Z510" s="127"/>
    </row>
    <row r="511">
      <c r="A511" s="127"/>
      <c r="B511" s="127"/>
      <c r="C511" s="127"/>
      <c r="D511" s="148"/>
      <c r="E511" s="149"/>
      <c r="F511" s="149"/>
      <c r="G511" s="148"/>
      <c r="H511" s="148"/>
      <c r="I511" s="149"/>
      <c r="J511" s="149"/>
      <c r="K511" s="149"/>
      <c r="L511" s="148"/>
      <c r="M511" s="127"/>
      <c r="N511" s="127"/>
      <c r="O511" s="127"/>
      <c r="P511" s="127"/>
      <c r="Q511" s="127"/>
      <c r="R511" s="127"/>
      <c r="S511" s="127"/>
      <c r="T511" s="127"/>
      <c r="U511" s="127"/>
      <c r="V511" s="127"/>
      <c r="W511" s="127"/>
      <c r="X511" s="127"/>
      <c r="Y511" s="127"/>
      <c r="Z511" s="127"/>
    </row>
    <row r="512">
      <c r="A512" s="127"/>
      <c r="B512" s="127"/>
      <c r="C512" s="127"/>
      <c r="D512" s="148"/>
      <c r="E512" s="149"/>
      <c r="F512" s="149"/>
      <c r="G512" s="148"/>
      <c r="H512" s="148"/>
      <c r="I512" s="149"/>
      <c r="J512" s="149"/>
      <c r="K512" s="149"/>
      <c r="L512" s="148"/>
      <c r="M512" s="127"/>
      <c r="N512" s="127"/>
      <c r="O512" s="127"/>
      <c r="P512" s="127"/>
      <c r="Q512" s="127"/>
      <c r="R512" s="127"/>
      <c r="S512" s="127"/>
      <c r="T512" s="127"/>
      <c r="U512" s="127"/>
      <c r="V512" s="127"/>
      <c r="W512" s="127"/>
      <c r="X512" s="127"/>
      <c r="Y512" s="127"/>
      <c r="Z512" s="127"/>
    </row>
    <row r="513">
      <c r="A513" s="127"/>
      <c r="B513" s="127"/>
      <c r="C513" s="127"/>
      <c r="D513" s="148"/>
      <c r="E513" s="149"/>
      <c r="F513" s="149"/>
      <c r="G513" s="148"/>
      <c r="H513" s="148"/>
      <c r="I513" s="149"/>
      <c r="J513" s="149"/>
      <c r="K513" s="149"/>
      <c r="L513" s="148"/>
      <c r="M513" s="127"/>
      <c r="N513" s="127"/>
      <c r="O513" s="127"/>
      <c r="P513" s="127"/>
      <c r="Q513" s="127"/>
      <c r="R513" s="127"/>
      <c r="S513" s="127"/>
      <c r="T513" s="127"/>
      <c r="U513" s="127"/>
      <c r="V513" s="127"/>
      <c r="W513" s="127"/>
      <c r="X513" s="127"/>
      <c r="Y513" s="127"/>
      <c r="Z513" s="127"/>
    </row>
    <row r="514">
      <c r="A514" s="127"/>
      <c r="B514" s="127"/>
      <c r="C514" s="127"/>
      <c r="D514" s="148"/>
      <c r="E514" s="149"/>
      <c r="F514" s="149"/>
      <c r="G514" s="148"/>
      <c r="H514" s="148"/>
      <c r="I514" s="149"/>
      <c r="J514" s="149"/>
      <c r="K514" s="149"/>
      <c r="L514" s="148"/>
      <c r="M514" s="127"/>
      <c r="N514" s="127"/>
      <c r="O514" s="127"/>
      <c r="P514" s="127"/>
      <c r="Q514" s="127"/>
      <c r="R514" s="127"/>
      <c r="S514" s="127"/>
      <c r="T514" s="127"/>
      <c r="U514" s="127"/>
      <c r="V514" s="127"/>
      <c r="W514" s="127"/>
      <c r="X514" s="127"/>
      <c r="Y514" s="127"/>
      <c r="Z514" s="127"/>
    </row>
    <row r="515">
      <c r="A515" s="127"/>
      <c r="B515" s="127"/>
      <c r="C515" s="127"/>
      <c r="D515" s="148"/>
      <c r="E515" s="149"/>
      <c r="F515" s="149"/>
      <c r="G515" s="148"/>
      <c r="H515" s="148"/>
      <c r="I515" s="149"/>
      <c r="J515" s="149"/>
      <c r="K515" s="149"/>
      <c r="L515" s="148"/>
      <c r="M515" s="127"/>
      <c r="N515" s="127"/>
      <c r="O515" s="127"/>
      <c r="P515" s="127"/>
      <c r="Q515" s="127"/>
      <c r="R515" s="127"/>
      <c r="S515" s="127"/>
      <c r="T515" s="127"/>
      <c r="U515" s="127"/>
      <c r="V515" s="127"/>
      <c r="W515" s="127"/>
      <c r="X515" s="127"/>
      <c r="Y515" s="127"/>
      <c r="Z515" s="127"/>
    </row>
    <row r="516">
      <c r="A516" s="127"/>
      <c r="B516" s="127"/>
      <c r="C516" s="127"/>
      <c r="D516" s="148"/>
      <c r="E516" s="149"/>
      <c r="F516" s="149"/>
      <c r="G516" s="148"/>
      <c r="H516" s="148"/>
      <c r="I516" s="149"/>
      <c r="J516" s="149"/>
      <c r="K516" s="149"/>
      <c r="L516" s="148"/>
      <c r="M516" s="127"/>
      <c r="N516" s="127"/>
      <c r="O516" s="127"/>
      <c r="P516" s="127"/>
      <c r="Q516" s="127"/>
      <c r="R516" s="127"/>
      <c r="S516" s="127"/>
      <c r="T516" s="127"/>
      <c r="U516" s="127"/>
      <c r="V516" s="127"/>
      <c r="W516" s="127"/>
      <c r="X516" s="127"/>
      <c r="Y516" s="127"/>
      <c r="Z516" s="127"/>
    </row>
    <row r="517">
      <c r="A517" s="127"/>
      <c r="B517" s="127"/>
      <c r="C517" s="127"/>
      <c r="D517" s="148"/>
      <c r="E517" s="149"/>
      <c r="F517" s="149"/>
      <c r="G517" s="148"/>
      <c r="H517" s="148"/>
      <c r="I517" s="149"/>
      <c r="J517" s="149"/>
      <c r="K517" s="149"/>
      <c r="L517" s="148"/>
      <c r="M517" s="127"/>
      <c r="N517" s="127"/>
      <c r="O517" s="127"/>
      <c r="P517" s="127"/>
      <c r="Q517" s="127"/>
      <c r="R517" s="127"/>
      <c r="S517" s="127"/>
      <c r="T517" s="127"/>
      <c r="U517" s="127"/>
      <c r="V517" s="127"/>
      <c r="W517" s="127"/>
      <c r="X517" s="127"/>
      <c r="Y517" s="127"/>
      <c r="Z517" s="127"/>
    </row>
    <row r="518">
      <c r="A518" s="127"/>
      <c r="B518" s="127"/>
      <c r="C518" s="127"/>
      <c r="D518" s="148"/>
      <c r="E518" s="149"/>
      <c r="F518" s="149"/>
      <c r="G518" s="148"/>
      <c r="H518" s="148"/>
      <c r="I518" s="149"/>
      <c r="J518" s="149"/>
      <c r="K518" s="149"/>
      <c r="L518" s="148"/>
      <c r="M518" s="127"/>
      <c r="N518" s="127"/>
      <c r="O518" s="127"/>
      <c r="P518" s="127"/>
      <c r="Q518" s="127"/>
      <c r="R518" s="127"/>
      <c r="S518" s="127"/>
      <c r="T518" s="127"/>
      <c r="U518" s="127"/>
      <c r="V518" s="127"/>
      <c r="W518" s="127"/>
      <c r="X518" s="127"/>
      <c r="Y518" s="127"/>
      <c r="Z518" s="127"/>
    </row>
    <row r="519">
      <c r="A519" s="127"/>
      <c r="B519" s="127"/>
      <c r="C519" s="127"/>
      <c r="D519" s="148"/>
      <c r="E519" s="149"/>
      <c r="F519" s="149"/>
      <c r="G519" s="148"/>
      <c r="H519" s="148"/>
      <c r="I519" s="149"/>
      <c r="J519" s="149"/>
      <c r="K519" s="149"/>
      <c r="L519" s="148"/>
      <c r="M519" s="127"/>
      <c r="N519" s="127"/>
      <c r="O519" s="127"/>
      <c r="P519" s="127"/>
      <c r="Q519" s="127"/>
      <c r="R519" s="127"/>
      <c r="S519" s="127"/>
      <c r="T519" s="127"/>
      <c r="U519" s="127"/>
      <c r="V519" s="127"/>
      <c r="W519" s="127"/>
      <c r="X519" s="127"/>
      <c r="Y519" s="127"/>
      <c r="Z519" s="127"/>
    </row>
    <row r="520">
      <c r="A520" s="127"/>
      <c r="B520" s="127"/>
      <c r="C520" s="127"/>
      <c r="D520" s="148"/>
      <c r="E520" s="149"/>
      <c r="F520" s="149"/>
      <c r="G520" s="148"/>
      <c r="H520" s="148"/>
      <c r="I520" s="149"/>
      <c r="J520" s="149"/>
      <c r="K520" s="149"/>
      <c r="L520" s="148"/>
      <c r="M520" s="127"/>
      <c r="N520" s="127"/>
      <c r="O520" s="127"/>
      <c r="P520" s="127"/>
      <c r="Q520" s="127"/>
      <c r="R520" s="127"/>
      <c r="S520" s="127"/>
      <c r="T520" s="127"/>
      <c r="U520" s="127"/>
      <c r="V520" s="127"/>
      <c r="W520" s="127"/>
      <c r="X520" s="127"/>
      <c r="Y520" s="127"/>
      <c r="Z520" s="127"/>
    </row>
    <row r="521">
      <c r="A521" s="127"/>
      <c r="B521" s="127"/>
      <c r="C521" s="127"/>
      <c r="D521" s="148"/>
      <c r="E521" s="149"/>
      <c r="F521" s="149"/>
      <c r="G521" s="148"/>
      <c r="H521" s="148"/>
      <c r="I521" s="149"/>
      <c r="J521" s="149"/>
      <c r="K521" s="149"/>
      <c r="L521" s="148"/>
      <c r="M521" s="127"/>
      <c r="N521" s="127"/>
      <c r="O521" s="127"/>
      <c r="P521" s="127"/>
      <c r="Q521" s="127"/>
      <c r="R521" s="127"/>
      <c r="S521" s="127"/>
      <c r="T521" s="127"/>
      <c r="U521" s="127"/>
      <c r="V521" s="127"/>
      <c r="W521" s="127"/>
      <c r="X521" s="127"/>
      <c r="Y521" s="127"/>
      <c r="Z521" s="127"/>
    </row>
    <row r="522">
      <c r="A522" s="127"/>
      <c r="B522" s="127"/>
      <c r="C522" s="127"/>
      <c r="D522" s="148"/>
      <c r="E522" s="149"/>
      <c r="F522" s="149"/>
      <c r="G522" s="148"/>
      <c r="H522" s="148"/>
      <c r="I522" s="149"/>
      <c r="J522" s="149"/>
      <c r="K522" s="149"/>
      <c r="L522" s="148"/>
      <c r="M522" s="127"/>
      <c r="N522" s="127"/>
      <c r="O522" s="127"/>
      <c r="P522" s="127"/>
      <c r="Q522" s="127"/>
      <c r="R522" s="127"/>
      <c r="S522" s="127"/>
      <c r="T522" s="127"/>
      <c r="U522" s="127"/>
      <c r="V522" s="127"/>
      <c r="W522" s="127"/>
      <c r="X522" s="127"/>
      <c r="Y522" s="127"/>
      <c r="Z522" s="127"/>
    </row>
    <row r="523">
      <c r="A523" s="127"/>
      <c r="B523" s="127"/>
      <c r="C523" s="127"/>
      <c r="D523" s="148"/>
      <c r="E523" s="149"/>
      <c r="F523" s="149"/>
      <c r="G523" s="148"/>
      <c r="H523" s="148"/>
      <c r="I523" s="149"/>
      <c r="J523" s="149"/>
      <c r="K523" s="149"/>
      <c r="L523" s="148"/>
      <c r="M523" s="127"/>
      <c r="N523" s="127"/>
      <c r="O523" s="127"/>
      <c r="P523" s="127"/>
      <c r="Q523" s="127"/>
      <c r="R523" s="127"/>
      <c r="S523" s="127"/>
      <c r="T523" s="127"/>
      <c r="U523" s="127"/>
      <c r="V523" s="127"/>
      <c r="W523" s="127"/>
      <c r="X523" s="127"/>
      <c r="Y523" s="127"/>
      <c r="Z523" s="127"/>
    </row>
    <row r="524">
      <c r="A524" s="127"/>
      <c r="B524" s="127"/>
      <c r="C524" s="127"/>
      <c r="D524" s="148"/>
      <c r="E524" s="149"/>
      <c r="F524" s="149"/>
      <c r="G524" s="148"/>
      <c r="H524" s="148"/>
      <c r="I524" s="149"/>
      <c r="J524" s="149"/>
      <c r="K524" s="149"/>
      <c r="L524" s="148"/>
      <c r="M524" s="127"/>
      <c r="N524" s="127"/>
      <c r="O524" s="127"/>
      <c r="P524" s="127"/>
      <c r="Q524" s="127"/>
      <c r="R524" s="127"/>
      <c r="S524" s="127"/>
      <c r="T524" s="127"/>
      <c r="U524" s="127"/>
      <c r="V524" s="127"/>
      <c r="W524" s="127"/>
      <c r="X524" s="127"/>
      <c r="Y524" s="127"/>
      <c r="Z524" s="127"/>
    </row>
    <row r="525">
      <c r="A525" s="127"/>
      <c r="B525" s="127"/>
      <c r="C525" s="127"/>
      <c r="D525" s="148"/>
      <c r="E525" s="149"/>
      <c r="F525" s="149"/>
      <c r="G525" s="148"/>
      <c r="H525" s="148"/>
      <c r="I525" s="149"/>
      <c r="J525" s="149"/>
      <c r="K525" s="149"/>
      <c r="L525" s="148"/>
      <c r="M525" s="127"/>
      <c r="N525" s="127"/>
      <c r="O525" s="127"/>
      <c r="P525" s="127"/>
      <c r="Q525" s="127"/>
      <c r="R525" s="127"/>
      <c r="S525" s="127"/>
      <c r="T525" s="127"/>
      <c r="U525" s="127"/>
      <c r="V525" s="127"/>
      <c r="W525" s="127"/>
      <c r="X525" s="127"/>
      <c r="Y525" s="127"/>
      <c r="Z525" s="127"/>
    </row>
    <row r="526">
      <c r="A526" s="127"/>
      <c r="B526" s="127"/>
      <c r="C526" s="127"/>
      <c r="D526" s="148"/>
      <c r="E526" s="149"/>
      <c r="F526" s="149"/>
      <c r="G526" s="148"/>
      <c r="H526" s="148"/>
      <c r="I526" s="149"/>
      <c r="J526" s="149"/>
      <c r="K526" s="149"/>
      <c r="L526" s="148"/>
      <c r="M526" s="127"/>
      <c r="N526" s="127"/>
      <c r="O526" s="127"/>
      <c r="P526" s="127"/>
      <c r="Q526" s="127"/>
      <c r="R526" s="127"/>
      <c r="S526" s="127"/>
      <c r="T526" s="127"/>
      <c r="U526" s="127"/>
      <c r="V526" s="127"/>
      <c r="W526" s="127"/>
      <c r="X526" s="127"/>
      <c r="Y526" s="127"/>
      <c r="Z526" s="127"/>
    </row>
    <row r="527">
      <c r="A527" s="127"/>
      <c r="B527" s="127"/>
      <c r="C527" s="127"/>
      <c r="D527" s="148"/>
      <c r="E527" s="149"/>
      <c r="F527" s="149"/>
      <c r="G527" s="148"/>
      <c r="H527" s="148"/>
      <c r="I527" s="149"/>
      <c r="J527" s="149"/>
      <c r="K527" s="149"/>
      <c r="L527" s="148"/>
      <c r="M527" s="127"/>
      <c r="N527" s="127"/>
      <c r="O527" s="127"/>
      <c r="P527" s="127"/>
      <c r="Q527" s="127"/>
      <c r="R527" s="127"/>
      <c r="S527" s="127"/>
      <c r="T527" s="127"/>
      <c r="U527" s="127"/>
      <c r="V527" s="127"/>
      <c r="W527" s="127"/>
      <c r="X527" s="127"/>
      <c r="Y527" s="127"/>
      <c r="Z527" s="127"/>
    </row>
    <row r="528">
      <c r="A528" s="127"/>
      <c r="B528" s="127"/>
      <c r="C528" s="127"/>
      <c r="D528" s="148"/>
      <c r="E528" s="149"/>
      <c r="F528" s="149"/>
      <c r="G528" s="148"/>
      <c r="H528" s="148"/>
      <c r="I528" s="149"/>
      <c r="J528" s="149"/>
      <c r="K528" s="149"/>
      <c r="L528" s="148"/>
      <c r="M528" s="127"/>
      <c r="N528" s="127"/>
      <c r="O528" s="127"/>
      <c r="P528" s="127"/>
      <c r="Q528" s="127"/>
      <c r="R528" s="127"/>
      <c r="S528" s="127"/>
      <c r="T528" s="127"/>
      <c r="U528" s="127"/>
      <c r="V528" s="127"/>
      <c r="W528" s="127"/>
      <c r="X528" s="127"/>
      <c r="Y528" s="127"/>
      <c r="Z528" s="127"/>
    </row>
    <row r="529">
      <c r="A529" s="127"/>
      <c r="B529" s="127"/>
      <c r="C529" s="127"/>
      <c r="D529" s="148"/>
      <c r="E529" s="149"/>
      <c r="F529" s="149"/>
      <c r="G529" s="148"/>
      <c r="H529" s="148"/>
      <c r="I529" s="149"/>
      <c r="J529" s="149"/>
      <c r="K529" s="149"/>
      <c r="L529" s="148"/>
      <c r="M529" s="127"/>
      <c r="N529" s="127"/>
      <c r="O529" s="127"/>
      <c r="P529" s="127"/>
      <c r="Q529" s="127"/>
      <c r="R529" s="127"/>
      <c r="S529" s="127"/>
      <c r="T529" s="127"/>
      <c r="U529" s="127"/>
      <c r="V529" s="127"/>
      <c r="W529" s="127"/>
      <c r="X529" s="127"/>
      <c r="Y529" s="127"/>
      <c r="Z529" s="127"/>
    </row>
    <row r="530">
      <c r="A530" s="127"/>
      <c r="B530" s="127"/>
      <c r="C530" s="127"/>
      <c r="D530" s="148"/>
      <c r="E530" s="149"/>
      <c r="F530" s="149"/>
      <c r="G530" s="148"/>
      <c r="H530" s="148"/>
      <c r="I530" s="149"/>
      <c r="J530" s="149"/>
      <c r="K530" s="149"/>
      <c r="L530" s="148"/>
      <c r="M530" s="127"/>
      <c r="N530" s="127"/>
      <c r="O530" s="127"/>
      <c r="P530" s="127"/>
      <c r="Q530" s="127"/>
      <c r="R530" s="127"/>
      <c r="S530" s="127"/>
      <c r="T530" s="127"/>
      <c r="U530" s="127"/>
      <c r="V530" s="127"/>
      <c r="W530" s="127"/>
      <c r="X530" s="127"/>
      <c r="Y530" s="127"/>
      <c r="Z530" s="127"/>
    </row>
    <row r="531">
      <c r="A531" s="127"/>
      <c r="B531" s="127"/>
      <c r="C531" s="127"/>
      <c r="D531" s="148"/>
      <c r="E531" s="149"/>
      <c r="F531" s="149"/>
      <c r="G531" s="148"/>
      <c r="H531" s="148"/>
      <c r="I531" s="149"/>
      <c r="J531" s="149"/>
      <c r="K531" s="149"/>
      <c r="L531" s="148"/>
      <c r="M531" s="127"/>
      <c r="N531" s="127"/>
      <c r="O531" s="127"/>
      <c r="P531" s="127"/>
      <c r="Q531" s="127"/>
      <c r="R531" s="127"/>
      <c r="S531" s="127"/>
      <c r="T531" s="127"/>
      <c r="U531" s="127"/>
      <c r="V531" s="127"/>
      <c r="W531" s="127"/>
      <c r="X531" s="127"/>
      <c r="Y531" s="127"/>
      <c r="Z531" s="127"/>
    </row>
    <row r="532">
      <c r="A532" s="127"/>
      <c r="B532" s="127"/>
      <c r="C532" s="127"/>
      <c r="D532" s="148"/>
      <c r="E532" s="149"/>
      <c r="F532" s="149"/>
      <c r="G532" s="148"/>
      <c r="H532" s="148"/>
      <c r="I532" s="149"/>
      <c r="J532" s="149"/>
      <c r="K532" s="149"/>
      <c r="L532" s="148"/>
      <c r="M532" s="127"/>
      <c r="N532" s="127"/>
      <c r="O532" s="127"/>
      <c r="P532" s="127"/>
      <c r="Q532" s="127"/>
      <c r="R532" s="127"/>
      <c r="S532" s="127"/>
      <c r="T532" s="127"/>
      <c r="U532" s="127"/>
      <c r="V532" s="127"/>
      <c r="W532" s="127"/>
      <c r="X532" s="127"/>
      <c r="Y532" s="127"/>
      <c r="Z532" s="127"/>
    </row>
    <row r="533">
      <c r="A533" s="127"/>
      <c r="B533" s="127"/>
      <c r="C533" s="127"/>
      <c r="D533" s="148"/>
      <c r="E533" s="149"/>
      <c r="F533" s="149"/>
      <c r="G533" s="148"/>
      <c r="H533" s="148"/>
      <c r="I533" s="149"/>
      <c r="J533" s="149"/>
      <c r="K533" s="149"/>
      <c r="L533" s="148"/>
      <c r="M533" s="127"/>
      <c r="N533" s="127"/>
      <c r="O533" s="127"/>
      <c r="P533" s="127"/>
      <c r="Q533" s="127"/>
      <c r="R533" s="127"/>
      <c r="S533" s="127"/>
      <c r="T533" s="127"/>
      <c r="U533" s="127"/>
      <c r="V533" s="127"/>
      <c r="W533" s="127"/>
      <c r="X533" s="127"/>
      <c r="Y533" s="127"/>
      <c r="Z533" s="127"/>
    </row>
    <row r="534">
      <c r="A534" s="127"/>
      <c r="B534" s="127"/>
      <c r="C534" s="127"/>
      <c r="D534" s="148"/>
      <c r="E534" s="149"/>
      <c r="F534" s="149"/>
      <c r="G534" s="148"/>
      <c r="H534" s="148"/>
      <c r="I534" s="149"/>
      <c r="J534" s="149"/>
      <c r="K534" s="149"/>
      <c r="L534" s="148"/>
      <c r="M534" s="127"/>
      <c r="N534" s="127"/>
      <c r="O534" s="127"/>
      <c r="P534" s="127"/>
      <c r="Q534" s="127"/>
      <c r="R534" s="127"/>
      <c r="S534" s="127"/>
      <c r="T534" s="127"/>
      <c r="U534" s="127"/>
      <c r="V534" s="127"/>
      <c r="W534" s="127"/>
      <c r="X534" s="127"/>
      <c r="Y534" s="127"/>
      <c r="Z534" s="127"/>
    </row>
    <row r="535">
      <c r="A535" s="127"/>
      <c r="B535" s="127"/>
      <c r="C535" s="127"/>
      <c r="D535" s="148"/>
      <c r="E535" s="149"/>
      <c r="F535" s="149"/>
      <c r="G535" s="148"/>
      <c r="H535" s="148"/>
      <c r="I535" s="149"/>
      <c r="J535" s="149"/>
      <c r="K535" s="149"/>
      <c r="L535" s="148"/>
      <c r="M535" s="127"/>
      <c r="N535" s="127"/>
      <c r="O535" s="127"/>
      <c r="P535" s="127"/>
      <c r="Q535" s="127"/>
      <c r="R535" s="127"/>
      <c r="S535" s="127"/>
      <c r="T535" s="127"/>
      <c r="U535" s="127"/>
      <c r="V535" s="127"/>
      <c r="W535" s="127"/>
      <c r="X535" s="127"/>
      <c r="Y535" s="127"/>
      <c r="Z535" s="127"/>
    </row>
    <row r="536">
      <c r="A536" s="127"/>
      <c r="B536" s="127"/>
      <c r="C536" s="127"/>
      <c r="D536" s="148"/>
      <c r="E536" s="149"/>
      <c r="F536" s="149"/>
      <c r="G536" s="148"/>
      <c r="H536" s="148"/>
      <c r="I536" s="149"/>
      <c r="J536" s="149"/>
      <c r="K536" s="149"/>
      <c r="L536" s="148"/>
      <c r="M536" s="127"/>
      <c r="N536" s="127"/>
      <c r="O536" s="127"/>
      <c r="P536" s="127"/>
      <c r="Q536" s="127"/>
      <c r="R536" s="127"/>
      <c r="S536" s="127"/>
      <c r="T536" s="127"/>
      <c r="U536" s="127"/>
      <c r="V536" s="127"/>
      <c r="W536" s="127"/>
      <c r="X536" s="127"/>
      <c r="Y536" s="127"/>
      <c r="Z536" s="127"/>
    </row>
    <row r="537">
      <c r="A537" s="127"/>
      <c r="B537" s="127"/>
      <c r="C537" s="127"/>
      <c r="D537" s="148"/>
      <c r="E537" s="149"/>
      <c r="F537" s="149"/>
      <c r="G537" s="148"/>
      <c r="H537" s="148"/>
      <c r="I537" s="149"/>
      <c r="J537" s="149"/>
      <c r="K537" s="149"/>
      <c r="L537" s="148"/>
      <c r="M537" s="127"/>
      <c r="N537" s="127"/>
      <c r="O537" s="127"/>
      <c r="P537" s="127"/>
      <c r="Q537" s="127"/>
      <c r="R537" s="127"/>
      <c r="S537" s="127"/>
      <c r="T537" s="127"/>
      <c r="U537" s="127"/>
      <c r="V537" s="127"/>
      <c r="W537" s="127"/>
      <c r="X537" s="127"/>
      <c r="Y537" s="127"/>
      <c r="Z537" s="127"/>
    </row>
    <row r="538">
      <c r="A538" s="127"/>
      <c r="B538" s="127"/>
      <c r="C538" s="127"/>
      <c r="D538" s="148"/>
      <c r="E538" s="149"/>
      <c r="F538" s="149"/>
      <c r="G538" s="148"/>
      <c r="H538" s="148"/>
      <c r="I538" s="149"/>
      <c r="J538" s="149"/>
      <c r="K538" s="149"/>
      <c r="L538" s="148"/>
      <c r="M538" s="127"/>
      <c r="N538" s="127"/>
      <c r="O538" s="127"/>
      <c r="P538" s="127"/>
      <c r="Q538" s="127"/>
      <c r="R538" s="127"/>
      <c r="S538" s="127"/>
      <c r="T538" s="127"/>
      <c r="U538" s="127"/>
      <c r="V538" s="127"/>
      <c r="W538" s="127"/>
      <c r="X538" s="127"/>
      <c r="Y538" s="127"/>
      <c r="Z538" s="127"/>
    </row>
    <row r="539">
      <c r="A539" s="127"/>
      <c r="B539" s="127"/>
      <c r="C539" s="127"/>
      <c r="D539" s="148"/>
      <c r="E539" s="149"/>
      <c r="F539" s="149"/>
      <c r="G539" s="148"/>
      <c r="H539" s="148"/>
      <c r="I539" s="149"/>
      <c r="J539" s="149"/>
      <c r="K539" s="149"/>
      <c r="L539" s="148"/>
      <c r="M539" s="127"/>
      <c r="N539" s="127"/>
      <c r="O539" s="127"/>
      <c r="P539" s="127"/>
      <c r="Q539" s="127"/>
      <c r="R539" s="127"/>
      <c r="S539" s="127"/>
      <c r="T539" s="127"/>
      <c r="U539" s="127"/>
      <c r="V539" s="127"/>
      <c r="W539" s="127"/>
      <c r="X539" s="127"/>
      <c r="Y539" s="127"/>
      <c r="Z539" s="127"/>
    </row>
    <row r="540">
      <c r="A540" s="127"/>
      <c r="B540" s="127"/>
      <c r="C540" s="127"/>
      <c r="D540" s="148"/>
      <c r="E540" s="149"/>
      <c r="F540" s="149"/>
      <c r="G540" s="148"/>
      <c r="H540" s="148"/>
      <c r="I540" s="149"/>
      <c r="J540" s="149"/>
      <c r="K540" s="149"/>
      <c r="L540" s="148"/>
      <c r="M540" s="127"/>
      <c r="N540" s="127"/>
      <c r="O540" s="127"/>
      <c r="P540" s="127"/>
      <c r="Q540" s="127"/>
      <c r="R540" s="127"/>
      <c r="S540" s="127"/>
      <c r="T540" s="127"/>
      <c r="U540" s="127"/>
      <c r="V540" s="127"/>
      <c r="W540" s="127"/>
      <c r="X540" s="127"/>
      <c r="Y540" s="127"/>
      <c r="Z540" s="127"/>
    </row>
    <row r="541">
      <c r="A541" s="127"/>
      <c r="B541" s="127"/>
      <c r="C541" s="127"/>
      <c r="D541" s="148"/>
      <c r="E541" s="149"/>
      <c r="F541" s="149"/>
      <c r="G541" s="148"/>
      <c r="H541" s="148"/>
      <c r="I541" s="149"/>
      <c r="J541" s="149"/>
      <c r="K541" s="149"/>
      <c r="L541" s="148"/>
      <c r="M541" s="127"/>
      <c r="N541" s="127"/>
      <c r="O541" s="127"/>
      <c r="P541" s="127"/>
      <c r="Q541" s="127"/>
      <c r="R541" s="127"/>
      <c r="S541" s="127"/>
      <c r="T541" s="127"/>
      <c r="U541" s="127"/>
      <c r="V541" s="127"/>
      <c r="W541" s="127"/>
      <c r="X541" s="127"/>
      <c r="Y541" s="127"/>
      <c r="Z541" s="127"/>
    </row>
    <row r="542">
      <c r="A542" s="127"/>
      <c r="B542" s="127"/>
      <c r="C542" s="127"/>
      <c r="D542" s="148"/>
      <c r="E542" s="149"/>
      <c r="F542" s="149"/>
      <c r="G542" s="148"/>
      <c r="H542" s="148"/>
      <c r="I542" s="149"/>
      <c r="J542" s="149"/>
      <c r="K542" s="149"/>
      <c r="L542" s="148"/>
      <c r="M542" s="127"/>
      <c r="N542" s="127"/>
      <c r="O542" s="127"/>
      <c r="P542" s="127"/>
      <c r="Q542" s="127"/>
      <c r="R542" s="127"/>
      <c r="S542" s="127"/>
      <c r="T542" s="127"/>
      <c r="U542" s="127"/>
      <c r="V542" s="127"/>
      <c r="W542" s="127"/>
      <c r="X542" s="127"/>
      <c r="Y542" s="127"/>
      <c r="Z542" s="127"/>
    </row>
    <row r="543">
      <c r="A543" s="127"/>
      <c r="B543" s="127"/>
      <c r="C543" s="127"/>
      <c r="D543" s="148"/>
      <c r="E543" s="149"/>
      <c r="F543" s="149"/>
      <c r="G543" s="148"/>
      <c r="H543" s="148"/>
      <c r="I543" s="149"/>
      <c r="J543" s="149"/>
      <c r="K543" s="149"/>
      <c r="L543" s="148"/>
      <c r="M543" s="127"/>
      <c r="N543" s="127"/>
      <c r="O543" s="127"/>
      <c r="P543" s="127"/>
      <c r="Q543" s="127"/>
      <c r="R543" s="127"/>
      <c r="S543" s="127"/>
      <c r="T543" s="127"/>
      <c r="U543" s="127"/>
      <c r="V543" s="127"/>
      <c r="W543" s="127"/>
      <c r="X543" s="127"/>
      <c r="Y543" s="127"/>
      <c r="Z543" s="127"/>
    </row>
    <row r="544">
      <c r="A544" s="127"/>
      <c r="B544" s="127"/>
      <c r="C544" s="127"/>
      <c r="D544" s="148"/>
      <c r="E544" s="149"/>
      <c r="F544" s="149"/>
      <c r="G544" s="148"/>
      <c r="H544" s="148"/>
      <c r="I544" s="149"/>
      <c r="J544" s="149"/>
      <c r="K544" s="149"/>
      <c r="L544" s="148"/>
      <c r="M544" s="127"/>
      <c r="N544" s="127"/>
      <c r="O544" s="127"/>
      <c r="P544" s="127"/>
      <c r="Q544" s="127"/>
      <c r="R544" s="127"/>
      <c r="S544" s="127"/>
      <c r="T544" s="127"/>
      <c r="U544" s="127"/>
      <c r="V544" s="127"/>
      <c r="W544" s="127"/>
      <c r="X544" s="127"/>
      <c r="Y544" s="127"/>
      <c r="Z544" s="127"/>
    </row>
    <row r="545">
      <c r="A545" s="127"/>
      <c r="B545" s="127"/>
      <c r="C545" s="127"/>
      <c r="D545" s="148"/>
      <c r="E545" s="149"/>
      <c r="F545" s="149"/>
      <c r="G545" s="148"/>
      <c r="H545" s="148"/>
      <c r="I545" s="149"/>
      <c r="J545" s="149"/>
      <c r="K545" s="149"/>
      <c r="L545" s="148"/>
      <c r="M545" s="127"/>
      <c r="N545" s="127"/>
      <c r="O545" s="127"/>
      <c r="P545" s="127"/>
      <c r="Q545" s="127"/>
      <c r="R545" s="127"/>
      <c r="S545" s="127"/>
      <c r="T545" s="127"/>
      <c r="U545" s="127"/>
      <c r="V545" s="127"/>
      <c r="W545" s="127"/>
      <c r="X545" s="127"/>
      <c r="Y545" s="127"/>
      <c r="Z545" s="127"/>
    </row>
    <row r="546">
      <c r="A546" s="127"/>
      <c r="B546" s="127"/>
      <c r="C546" s="127"/>
      <c r="D546" s="148"/>
      <c r="E546" s="149"/>
      <c r="F546" s="149"/>
      <c r="G546" s="148"/>
      <c r="H546" s="148"/>
      <c r="I546" s="149"/>
      <c r="J546" s="149"/>
      <c r="K546" s="149"/>
      <c r="L546" s="148"/>
      <c r="M546" s="127"/>
      <c r="N546" s="127"/>
      <c r="O546" s="127"/>
      <c r="P546" s="127"/>
      <c r="Q546" s="127"/>
      <c r="R546" s="127"/>
      <c r="S546" s="127"/>
      <c r="T546" s="127"/>
      <c r="U546" s="127"/>
      <c r="V546" s="127"/>
      <c r="W546" s="127"/>
      <c r="X546" s="127"/>
      <c r="Y546" s="127"/>
      <c r="Z546" s="127"/>
    </row>
    <row r="547">
      <c r="A547" s="127"/>
      <c r="B547" s="127"/>
      <c r="C547" s="127"/>
      <c r="D547" s="148"/>
      <c r="E547" s="149"/>
      <c r="F547" s="149"/>
      <c r="G547" s="148"/>
      <c r="H547" s="148"/>
      <c r="I547" s="149"/>
      <c r="J547" s="149"/>
      <c r="K547" s="149"/>
      <c r="L547" s="148"/>
      <c r="M547" s="127"/>
      <c r="N547" s="127"/>
      <c r="O547" s="127"/>
      <c r="P547" s="127"/>
      <c r="Q547" s="127"/>
      <c r="R547" s="127"/>
      <c r="S547" s="127"/>
      <c r="T547" s="127"/>
      <c r="U547" s="127"/>
      <c r="V547" s="127"/>
      <c r="W547" s="127"/>
      <c r="X547" s="127"/>
      <c r="Y547" s="127"/>
      <c r="Z547" s="127"/>
    </row>
    <row r="548">
      <c r="A548" s="127"/>
      <c r="B548" s="127"/>
      <c r="C548" s="127"/>
      <c r="D548" s="148"/>
      <c r="E548" s="149"/>
      <c r="F548" s="149"/>
      <c r="G548" s="148"/>
      <c r="H548" s="148"/>
      <c r="I548" s="149"/>
      <c r="J548" s="149"/>
      <c r="K548" s="149"/>
      <c r="L548" s="148"/>
      <c r="M548" s="127"/>
      <c r="N548" s="127"/>
      <c r="O548" s="127"/>
      <c r="P548" s="127"/>
      <c r="Q548" s="127"/>
      <c r="R548" s="127"/>
      <c r="S548" s="127"/>
      <c r="T548" s="127"/>
      <c r="U548" s="127"/>
      <c r="V548" s="127"/>
      <c r="W548" s="127"/>
      <c r="X548" s="127"/>
      <c r="Y548" s="127"/>
      <c r="Z548" s="127"/>
    </row>
    <row r="549">
      <c r="A549" s="127"/>
      <c r="B549" s="127"/>
      <c r="C549" s="127"/>
      <c r="D549" s="148"/>
      <c r="E549" s="149"/>
      <c r="F549" s="149"/>
      <c r="G549" s="148"/>
      <c r="H549" s="148"/>
      <c r="I549" s="149"/>
      <c r="J549" s="149"/>
      <c r="K549" s="149"/>
      <c r="L549" s="148"/>
      <c r="M549" s="127"/>
      <c r="N549" s="127"/>
      <c r="O549" s="127"/>
      <c r="P549" s="127"/>
      <c r="Q549" s="127"/>
      <c r="R549" s="127"/>
      <c r="S549" s="127"/>
      <c r="T549" s="127"/>
      <c r="U549" s="127"/>
      <c r="V549" s="127"/>
      <c r="W549" s="127"/>
      <c r="X549" s="127"/>
      <c r="Y549" s="127"/>
      <c r="Z549" s="127"/>
    </row>
    <row r="550">
      <c r="A550" s="127"/>
      <c r="B550" s="127"/>
      <c r="C550" s="127"/>
      <c r="D550" s="148"/>
      <c r="E550" s="149"/>
      <c r="F550" s="149"/>
      <c r="G550" s="148"/>
      <c r="H550" s="148"/>
      <c r="I550" s="149"/>
      <c r="J550" s="149"/>
      <c r="K550" s="149"/>
      <c r="L550" s="148"/>
      <c r="M550" s="127"/>
      <c r="N550" s="127"/>
      <c r="O550" s="127"/>
      <c r="P550" s="127"/>
      <c r="Q550" s="127"/>
      <c r="R550" s="127"/>
      <c r="S550" s="127"/>
      <c r="T550" s="127"/>
      <c r="U550" s="127"/>
      <c r="V550" s="127"/>
      <c r="W550" s="127"/>
      <c r="X550" s="127"/>
      <c r="Y550" s="127"/>
      <c r="Z550" s="127"/>
    </row>
    <row r="551">
      <c r="A551" s="127"/>
      <c r="B551" s="127"/>
      <c r="C551" s="127"/>
      <c r="D551" s="148"/>
      <c r="E551" s="149"/>
      <c r="F551" s="149"/>
      <c r="G551" s="148"/>
      <c r="H551" s="148"/>
      <c r="I551" s="149"/>
      <c r="J551" s="149"/>
      <c r="K551" s="149"/>
      <c r="L551" s="148"/>
      <c r="M551" s="127"/>
      <c r="N551" s="127"/>
      <c r="O551" s="127"/>
      <c r="P551" s="127"/>
      <c r="Q551" s="127"/>
      <c r="R551" s="127"/>
      <c r="S551" s="127"/>
      <c r="T551" s="127"/>
      <c r="U551" s="127"/>
      <c r="V551" s="127"/>
      <c r="W551" s="127"/>
      <c r="X551" s="127"/>
      <c r="Y551" s="127"/>
      <c r="Z551" s="127"/>
    </row>
    <row r="552">
      <c r="A552" s="127"/>
      <c r="B552" s="127"/>
      <c r="C552" s="127"/>
      <c r="D552" s="148"/>
      <c r="E552" s="149"/>
      <c r="F552" s="149"/>
      <c r="G552" s="148"/>
      <c r="H552" s="148"/>
      <c r="I552" s="149"/>
      <c r="J552" s="149"/>
      <c r="K552" s="149"/>
      <c r="L552" s="148"/>
      <c r="M552" s="127"/>
      <c r="N552" s="127"/>
      <c r="O552" s="127"/>
      <c r="P552" s="127"/>
      <c r="Q552" s="127"/>
      <c r="R552" s="127"/>
      <c r="S552" s="127"/>
      <c r="T552" s="127"/>
      <c r="U552" s="127"/>
      <c r="V552" s="127"/>
      <c r="W552" s="127"/>
      <c r="X552" s="127"/>
      <c r="Y552" s="127"/>
      <c r="Z552" s="127"/>
    </row>
    <row r="553">
      <c r="A553" s="127"/>
      <c r="B553" s="127"/>
      <c r="C553" s="127"/>
      <c r="D553" s="148"/>
      <c r="E553" s="149"/>
      <c r="F553" s="149"/>
      <c r="G553" s="148"/>
      <c r="H553" s="148"/>
      <c r="I553" s="149"/>
      <c r="J553" s="149"/>
      <c r="K553" s="149"/>
      <c r="L553" s="148"/>
      <c r="M553" s="127"/>
      <c r="N553" s="127"/>
      <c r="O553" s="127"/>
      <c r="P553" s="127"/>
      <c r="Q553" s="127"/>
      <c r="R553" s="127"/>
      <c r="S553" s="127"/>
      <c r="T553" s="127"/>
      <c r="U553" s="127"/>
      <c r="V553" s="127"/>
      <c r="W553" s="127"/>
      <c r="X553" s="127"/>
      <c r="Y553" s="127"/>
      <c r="Z553" s="127"/>
    </row>
    <row r="554">
      <c r="A554" s="127"/>
      <c r="B554" s="127"/>
      <c r="C554" s="127"/>
      <c r="D554" s="148"/>
      <c r="E554" s="149"/>
      <c r="F554" s="149"/>
      <c r="G554" s="148"/>
      <c r="H554" s="148"/>
      <c r="I554" s="149"/>
      <c r="J554" s="149"/>
      <c r="K554" s="149"/>
      <c r="L554" s="148"/>
      <c r="M554" s="127"/>
      <c r="N554" s="127"/>
      <c r="O554" s="127"/>
      <c r="P554" s="127"/>
      <c r="Q554" s="127"/>
      <c r="R554" s="127"/>
      <c r="S554" s="127"/>
      <c r="T554" s="127"/>
      <c r="U554" s="127"/>
      <c r="V554" s="127"/>
      <c r="W554" s="127"/>
      <c r="X554" s="127"/>
      <c r="Y554" s="127"/>
      <c r="Z554" s="127"/>
    </row>
    <row r="555">
      <c r="A555" s="127"/>
      <c r="B555" s="127"/>
      <c r="C555" s="127"/>
      <c r="D555" s="148"/>
      <c r="E555" s="149"/>
      <c r="F555" s="149"/>
      <c r="G555" s="148"/>
      <c r="H555" s="148"/>
      <c r="I555" s="149"/>
      <c r="J555" s="149"/>
      <c r="K555" s="149"/>
      <c r="L555" s="148"/>
      <c r="M555" s="127"/>
      <c r="N555" s="127"/>
      <c r="O555" s="127"/>
      <c r="P555" s="127"/>
      <c r="Q555" s="127"/>
      <c r="R555" s="127"/>
      <c r="S555" s="127"/>
      <c r="T555" s="127"/>
      <c r="U555" s="127"/>
      <c r="V555" s="127"/>
      <c r="W555" s="127"/>
      <c r="X555" s="127"/>
      <c r="Y555" s="127"/>
      <c r="Z555" s="127"/>
    </row>
    <row r="556">
      <c r="A556" s="127"/>
      <c r="B556" s="127"/>
      <c r="C556" s="127"/>
      <c r="D556" s="148"/>
      <c r="E556" s="149"/>
      <c r="F556" s="149"/>
      <c r="G556" s="148"/>
      <c r="H556" s="148"/>
      <c r="I556" s="149"/>
      <c r="J556" s="149"/>
      <c r="K556" s="149"/>
      <c r="L556" s="148"/>
      <c r="M556" s="127"/>
      <c r="N556" s="127"/>
      <c r="O556" s="127"/>
      <c r="P556" s="127"/>
      <c r="Q556" s="127"/>
      <c r="R556" s="127"/>
      <c r="S556" s="127"/>
      <c r="T556" s="127"/>
      <c r="U556" s="127"/>
      <c r="V556" s="127"/>
      <c r="W556" s="127"/>
      <c r="X556" s="127"/>
      <c r="Y556" s="127"/>
      <c r="Z556" s="127"/>
    </row>
    <row r="557">
      <c r="A557" s="127"/>
      <c r="B557" s="127"/>
      <c r="C557" s="127"/>
      <c r="D557" s="148"/>
      <c r="E557" s="149"/>
      <c r="F557" s="149"/>
      <c r="G557" s="148"/>
      <c r="H557" s="148"/>
      <c r="I557" s="149"/>
      <c r="J557" s="149"/>
      <c r="K557" s="149"/>
      <c r="L557" s="148"/>
      <c r="M557" s="127"/>
      <c r="N557" s="127"/>
      <c r="O557" s="127"/>
      <c r="P557" s="127"/>
      <c r="Q557" s="127"/>
      <c r="R557" s="127"/>
      <c r="S557" s="127"/>
      <c r="T557" s="127"/>
      <c r="U557" s="127"/>
      <c r="V557" s="127"/>
      <c r="W557" s="127"/>
      <c r="X557" s="127"/>
      <c r="Y557" s="127"/>
      <c r="Z557" s="127"/>
    </row>
    <row r="558">
      <c r="A558" s="127"/>
      <c r="B558" s="127"/>
      <c r="C558" s="127"/>
      <c r="D558" s="148"/>
      <c r="E558" s="149"/>
      <c r="F558" s="149"/>
      <c r="G558" s="148"/>
      <c r="H558" s="148"/>
      <c r="I558" s="149"/>
      <c r="J558" s="149"/>
      <c r="K558" s="149"/>
      <c r="L558" s="148"/>
      <c r="M558" s="127"/>
      <c r="N558" s="127"/>
      <c r="O558" s="127"/>
      <c r="P558" s="127"/>
      <c r="Q558" s="127"/>
      <c r="R558" s="127"/>
      <c r="S558" s="127"/>
      <c r="T558" s="127"/>
      <c r="U558" s="127"/>
      <c r="V558" s="127"/>
      <c r="W558" s="127"/>
      <c r="X558" s="127"/>
      <c r="Y558" s="127"/>
      <c r="Z558" s="127"/>
    </row>
    <row r="559">
      <c r="A559" s="127"/>
      <c r="B559" s="127"/>
      <c r="C559" s="127"/>
      <c r="D559" s="148"/>
      <c r="E559" s="149"/>
      <c r="F559" s="149"/>
      <c r="G559" s="148"/>
      <c r="H559" s="148"/>
      <c r="I559" s="149"/>
      <c r="J559" s="149"/>
      <c r="K559" s="149"/>
      <c r="L559" s="148"/>
      <c r="M559" s="127"/>
      <c r="N559" s="127"/>
      <c r="O559" s="127"/>
      <c r="P559" s="127"/>
      <c r="Q559" s="127"/>
      <c r="R559" s="127"/>
      <c r="S559" s="127"/>
      <c r="T559" s="127"/>
      <c r="U559" s="127"/>
      <c r="V559" s="127"/>
      <c r="W559" s="127"/>
      <c r="X559" s="127"/>
      <c r="Y559" s="127"/>
      <c r="Z559" s="127"/>
    </row>
    <row r="560">
      <c r="A560" s="127"/>
      <c r="B560" s="127"/>
      <c r="C560" s="127"/>
      <c r="D560" s="148"/>
      <c r="E560" s="149"/>
      <c r="F560" s="149"/>
      <c r="G560" s="148"/>
      <c r="H560" s="148"/>
      <c r="I560" s="149"/>
      <c r="J560" s="149"/>
      <c r="K560" s="149"/>
      <c r="L560" s="148"/>
      <c r="M560" s="127"/>
      <c r="N560" s="127"/>
      <c r="O560" s="127"/>
      <c r="P560" s="127"/>
      <c r="Q560" s="127"/>
      <c r="R560" s="127"/>
      <c r="S560" s="127"/>
      <c r="T560" s="127"/>
      <c r="U560" s="127"/>
      <c r="V560" s="127"/>
      <c r="W560" s="127"/>
      <c r="X560" s="127"/>
      <c r="Y560" s="127"/>
      <c r="Z560" s="127"/>
    </row>
    <row r="561">
      <c r="A561" s="127"/>
      <c r="B561" s="127"/>
      <c r="C561" s="127"/>
      <c r="D561" s="148"/>
      <c r="E561" s="149"/>
      <c r="F561" s="149"/>
      <c r="G561" s="148"/>
      <c r="H561" s="148"/>
      <c r="I561" s="149"/>
      <c r="J561" s="149"/>
      <c r="K561" s="149"/>
      <c r="L561" s="148"/>
      <c r="M561" s="127"/>
      <c r="N561" s="127"/>
      <c r="O561" s="127"/>
      <c r="P561" s="127"/>
      <c r="Q561" s="127"/>
      <c r="R561" s="127"/>
      <c r="S561" s="127"/>
      <c r="T561" s="127"/>
      <c r="U561" s="127"/>
      <c r="V561" s="127"/>
      <c r="W561" s="127"/>
      <c r="X561" s="127"/>
      <c r="Y561" s="127"/>
      <c r="Z561" s="127"/>
    </row>
    <row r="562">
      <c r="A562" s="127"/>
      <c r="B562" s="127"/>
      <c r="C562" s="127"/>
      <c r="D562" s="148"/>
      <c r="E562" s="149"/>
      <c r="F562" s="149"/>
      <c r="G562" s="148"/>
      <c r="H562" s="148"/>
      <c r="I562" s="149"/>
      <c r="J562" s="149"/>
      <c r="K562" s="149"/>
      <c r="L562" s="148"/>
      <c r="M562" s="127"/>
      <c r="N562" s="127"/>
      <c r="O562" s="127"/>
      <c r="P562" s="127"/>
      <c r="Q562" s="127"/>
      <c r="R562" s="127"/>
      <c r="S562" s="127"/>
      <c r="T562" s="127"/>
      <c r="U562" s="127"/>
      <c r="V562" s="127"/>
      <c r="W562" s="127"/>
      <c r="X562" s="127"/>
      <c r="Y562" s="127"/>
      <c r="Z562" s="127"/>
    </row>
    <row r="563">
      <c r="A563" s="127"/>
      <c r="B563" s="127"/>
      <c r="C563" s="127"/>
      <c r="D563" s="148"/>
      <c r="E563" s="149"/>
      <c r="F563" s="149"/>
      <c r="G563" s="148"/>
      <c r="H563" s="148"/>
      <c r="I563" s="149"/>
      <c r="J563" s="149"/>
      <c r="K563" s="149"/>
      <c r="L563" s="148"/>
      <c r="M563" s="127"/>
      <c r="N563" s="127"/>
      <c r="O563" s="127"/>
      <c r="P563" s="127"/>
      <c r="Q563" s="127"/>
      <c r="R563" s="127"/>
      <c r="S563" s="127"/>
      <c r="T563" s="127"/>
      <c r="U563" s="127"/>
      <c r="V563" s="127"/>
      <c r="W563" s="127"/>
      <c r="X563" s="127"/>
      <c r="Y563" s="127"/>
      <c r="Z563" s="127"/>
    </row>
    <row r="564">
      <c r="A564" s="127"/>
      <c r="B564" s="127"/>
      <c r="C564" s="127"/>
      <c r="D564" s="148"/>
      <c r="E564" s="149"/>
      <c r="F564" s="149"/>
      <c r="G564" s="148"/>
      <c r="H564" s="148"/>
      <c r="I564" s="149"/>
      <c r="J564" s="149"/>
      <c r="K564" s="149"/>
      <c r="L564" s="148"/>
      <c r="M564" s="127"/>
      <c r="N564" s="127"/>
      <c r="O564" s="127"/>
      <c r="P564" s="127"/>
      <c r="Q564" s="127"/>
      <c r="R564" s="127"/>
      <c r="S564" s="127"/>
      <c r="T564" s="127"/>
      <c r="U564" s="127"/>
      <c r="V564" s="127"/>
      <c r="W564" s="127"/>
      <c r="X564" s="127"/>
      <c r="Y564" s="127"/>
      <c r="Z564" s="127"/>
    </row>
    <row r="565">
      <c r="A565" s="127"/>
      <c r="B565" s="127"/>
      <c r="C565" s="127"/>
      <c r="D565" s="148"/>
      <c r="E565" s="149"/>
      <c r="F565" s="149"/>
      <c r="G565" s="148"/>
      <c r="H565" s="148"/>
      <c r="I565" s="149"/>
      <c r="J565" s="149"/>
      <c r="K565" s="149"/>
      <c r="L565" s="148"/>
      <c r="M565" s="127"/>
      <c r="N565" s="127"/>
      <c r="O565" s="127"/>
      <c r="P565" s="127"/>
      <c r="Q565" s="127"/>
      <c r="R565" s="127"/>
      <c r="S565" s="127"/>
      <c r="T565" s="127"/>
      <c r="U565" s="127"/>
      <c r="V565" s="127"/>
      <c r="W565" s="127"/>
      <c r="X565" s="127"/>
      <c r="Y565" s="127"/>
      <c r="Z565" s="127"/>
    </row>
    <row r="566">
      <c r="A566" s="127"/>
      <c r="B566" s="127"/>
      <c r="C566" s="127"/>
      <c r="D566" s="148"/>
      <c r="E566" s="149"/>
      <c r="F566" s="149"/>
      <c r="G566" s="148"/>
      <c r="H566" s="148"/>
      <c r="I566" s="149"/>
      <c r="J566" s="149"/>
      <c r="K566" s="149"/>
      <c r="L566" s="148"/>
      <c r="M566" s="127"/>
      <c r="N566" s="127"/>
      <c r="O566" s="127"/>
      <c r="P566" s="127"/>
      <c r="Q566" s="127"/>
      <c r="R566" s="127"/>
      <c r="S566" s="127"/>
      <c r="T566" s="127"/>
      <c r="U566" s="127"/>
      <c r="V566" s="127"/>
      <c r="W566" s="127"/>
      <c r="X566" s="127"/>
      <c r="Y566" s="127"/>
      <c r="Z566" s="127"/>
    </row>
    <row r="567">
      <c r="A567" s="127"/>
      <c r="B567" s="127"/>
      <c r="C567" s="127"/>
      <c r="D567" s="148"/>
      <c r="E567" s="149"/>
      <c r="F567" s="149"/>
      <c r="G567" s="148"/>
      <c r="H567" s="148"/>
      <c r="I567" s="149"/>
      <c r="J567" s="149"/>
      <c r="K567" s="149"/>
      <c r="L567" s="148"/>
      <c r="M567" s="127"/>
      <c r="N567" s="127"/>
      <c r="O567" s="127"/>
      <c r="P567" s="127"/>
      <c r="Q567" s="127"/>
      <c r="R567" s="127"/>
      <c r="S567" s="127"/>
      <c r="T567" s="127"/>
      <c r="U567" s="127"/>
      <c r="V567" s="127"/>
      <c r="W567" s="127"/>
      <c r="X567" s="127"/>
      <c r="Y567" s="127"/>
      <c r="Z567" s="127"/>
    </row>
    <row r="568">
      <c r="A568" s="127"/>
      <c r="B568" s="127"/>
      <c r="C568" s="127"/>
      <c r="D568" s="148"/>
      <c r="E568" s="149"/>
      <c r="F568" s="149"/>
      <c r="G568" s="148"/>
      <c r="H568" s="148"/>
      <c r="I568" s="149"/>
      <c r="J568" s="149"/>
      <c r="K568" s="149"/>
      <c r="L568" s="148"/>
      <c r="M568" s="127"/>
      <c r="N568" s="127"/>
      <c r="O568" s="127"/>
      <c r="P568" s="127"/>
      <c r="Q568" s="127"/>
      <c r="R568" s="127"/>
      <c r="S568" s="127"/>
      <c r="T568" s="127"/>
      <c r="U568" s="127"/>
      <c r="V568" s="127"/>
      <c r="W568" s="127"/>
      <c r="X568" s="127"/>
      <c r="Y568" s="127"/>
      <c r="Z568" s="127"/>
    </row>
    <row r="569">
      <c r="A569" s="127"/>
      <c r="B569" s="127"/>
      <c r="C569" s="127"/>
      <c r="D569" s="148"/>
      <c r="E569" s="149"/>
      <c r="F569" s="149"/>
      <c r="G569" s="148"/>
      <c r="H569" s="148"/>
      <c r="I569" s="149"/>
      <c r="J569" s="149"/>
      <c r="K569" s="149"/>
      <c r="L569" s="148"/>
      <c r="M569" s="127"/>
      <c r="N569" s="127"/>
      <c r="O569" s="127"/>
      <c r="P569" s="127"/>
      <c r="Q569" s="127"/>
      <c r="R569" s="127"/>
      <c r="S569" s="127"/>
      <c r="T569" s="127"/>
      <c r="U569" s="127"/>
      <c r="V569" s="127"/>
      <c r="W569" s="127"/>
      <c r="X569" s="127"/>
      <c r="Y569" s="127"/>
      <c r="Z569" s="127"/>
    </row>
    <row r="570">
      <c r="A570" s="127"/>
      <c r="B570" s="127"/>
      <c r="C570" s="127"/>
      <c r="D570" s="148"/>
      <c r="E570" s="149"/>
      <c r="F570" s="149"/>
      <c r="G570" s="148"/>
      <c r="H570" s="148"/>
      <c r="I570" s="149"/>
      <c r="J570" s="149"/>
      <c r="K570" s="149"/>
      <c r="L570" s="148"/>
      <c r="M570" s="127"/>
      <c r="N570" s="127"/>
      <c r="O570" s="127"/>
      <c r="P570" s="127"/>
      <c r="Q570" s="127"/>
      <c r="R570" s="127"/>
      <c r="S570" s="127"/>
      <c r="T570" s="127"/>
      <c r="U570" s="127"/>
      <c r="V570" s="127"/>
      <c r="W570" s="127"/>
      <c r="X570" s="127"/>
      <c r="Y570" s="127"/>
      <c r="Z570" s="127"/>
    </row>
    <row r="571">
      <c r="A571" s="127"/>
      <c r="B571" s="127"/>
      <c r="C571" s="127"/>
      <c r="D571" s="148"/>
      <c r="E571" s="149"/>
      <c r="F571" s="149"/>
      <c r="G571" s="148"/>
      <c r="H571" s="148"/>
      <c r="I571" s="149"/>
      <c r="J571" s="149"/>
      <c r="K571" s="149"/>
      <c r="L571" s="148"/>
      <c r="M571" s="127"/>
      <c r="N571" s="127"/>
      <c r="O571" s="127"/>
      <c r="P571" s="127"/>
      <c r="Q571" s="127"/>
      <c r="R571" s="127"/>
      <c r="S571" s="127"/>
      <c r="T571" s="127"/>
      <c r="U571" s="127"/>
      <c r="V571" s="127"/>
      <c r="W571" s="127"/>
      <c r="X571" s="127"/>
      <c r="Y571" s="127"/>
      <c r="Z571" s="127"/>
    </row>
    <row r="572">
      <c r="A572" s="127"/>
      <c r="B572" s="127"/>
      <c r="C572" s="127"/>
      <c r="D572" s="148"/>
      <c r="E572" s="149"/>
      <c r="F572" s="149"/>
      <c r="G572" s="148"/>
      <c r="H572" s="148"/>
      <c r="I572" s="149"/>
      <c r="J572" s="149"/>
      <c r="K572" s="149"/>
      <c r="L572" s="148"/>
      <c r="M572" s="127"/>
      <c r="N572" s="127"/>
      <c r="O572" s="127"/>
      <c r="P572" s="127"/>
      <c r="Q572" s="127"/>
      <c r="R572" s="127"/>
      <c r="S572" s="127"/>
      <c r="T572" s="127"/>
      <c r="U572" s="127"/>
      <c r="V572" s="127"/>
      <c r="W572" s="127"/>
      <c r="X572" s="127"/>
      <c r="Y572" s="127"/>
      <c r="Z572" s="127"/>
    </row>
    <row r="573">
      <c r="A573" s="127"/>
      <c r="B573" s="127"/>
      <c r="C573" s="127"/>
      <c r="D573" s="148"/>
      <c r="E573" s="149"/>
      <c r="F573" s="149"/>
      <c r="G573" s="148"/>
      <c r="H573" s="148"/>
      <c r="I573" s="149"/>
      <c r="J573" s="149"/>
      <c r="K573" s="149"/>
      <c r="L573" s="148"/>
      <c r="M573" s="127"/>
      <c r="N573" s="127"/>
      <c r="O573" s="127"/>
      <c r="P573" s="127"/>
      <c r="Q573" s="127"/>
      <c r="R573" s="127"/>
      <c r="S573" s="127"/>
      <c r="T573" s="127"/>
      <c r="U573" s="127"/>
      <c r="V573" s="127"/>
      <c r="W573" s="127"/>
      <c r="X573" s="127"/>
      <c r="Y573" s="127"/>
      <c r="Z573" s="127"/>
    </row>
    <row r="574">
      <c r="A574" s="127"/>
      <c r="B574" s="127"/>
      <c r="C574" s="127"/>
      <c r="D574" s="148"/>
      <c r="E574" s="149"/>
      <c r="F574" s="149"/>
      <c r="G574" s="148"/>
      <c r="H574" s="148"/>
      <c r="I574" s="149"/>
      <c r="J574" s="149"/>
      <c r="K574" s="149"/>
      <c r="L574" s="148"/>
      <c r="M574" s="127"/>
      <c r="N574" s="127"/>
      <c r="O574" s="127"/>
      <c r="P574" s="127"/>
      <c r="Q574" s="127"/>
      <c r="R574" s="127"/>
      <c r="S574" s="127"/>
      <c r="T574" s="127"/>
      <c r="U574" s="127"/>
      <c r="V574" s="127"/>
      <c r="W574" s="127"/>
      <c r="X574" s="127"/>
      <c r="Y574" s="127"/>
      <c r="Z574" s="127"/>
    </row>
    <row r="575">
      <c r="A575" s="127"/>
      <c r="B575" s="127"/>
      <c r="C575" s="127"/>
      <c r="D575" s="148"/>
      <c r="E575" s="149"/>
      <c r="F575" s="149"/>
      <c r="G575" s="148"/>
      <c r="H575" s="148"/>
      <c r="I575" s="149"/>
      <c r="J575" s="149"/>
      <c r="K575" s="149"/>
      <c r="L575" s="148"/>
      <c r="M575" s="127"/>
      <c r="N575" s="127"/>
      <c r="O575" s="127"/>
      <c r="P575" s="127"/>
      <c r="Q575" s="127"/>
      <c r="R575" s="127"/>
      <c r="S575" s="127"/>
      <c r="T575" s="127"/>
      <c r="U575" s="127"/>
      <c r="V575" s="127"/>
      <c r="W575" s="127"/>
      <c r="X575" s="127"/>
      <c r="Y575" s="127"/>
      <c r="Z575" s="127"/>
    </row>
    <row r="576">
      <c r="A576" s="127"/>
      <c r="B576" s="127"/>
      <c r="C576" s="127"/>
      <c r="D576" s="148"/>
      <c r="E576" s="149"/>
      <c r="F576" s="149"/>
      <c r="G576" s="148"/>
      <c r="H576" s="148"/>
      <c r="I576" s="149"/>
      <c r="J576" s="149"/>
      <c r="K576" s="149"/>
      <c r="L576" s="148"/>
      <c r="M576" s="127"/>
      <c r="N576" s="127"/>
      <c r="O576" s="127"/>
      <c r="P576" s="127"/>
      <c r="Q576" s="127"/>
      <c r="R576" s="127"/>
      <c r="S576" s="127"/>
      <c r="T576" s="127"/>
      <c r="U576" s="127"/>
      <c r="V576" s="127"/>
      <c r="W576" s="127"/>
      <c r="X576" s="127"/>
      <c r="Y576" s="127"/>
      <c r="Z576" s="127"/>
    </row>
    <row r="577">
      <c r="A577" s="127"/>
      <c r="B577" s="127"/>
      <c r="C577" s="127"/>
      <c r="D577" s="148"/>
      <c r="E577" s="149"/>
      <c r="F577" s="149"/>
      <c r="G577" s="148"/>
      <c r="H577" s="148"/>
      <c r="I577" s="149"/>
      <c r="J577" s="149"/>
      <c r="K577" s="149"/>
      <c r="L577" s="148"/>
      <c r="M577" s="127"/>
      <c r="N577" s="127"/>
      <c r="O577" s="127"/>
      <c r="P577" s="127"/>
      <c r="Q577" s="127"/>
      <c r="R577" s="127"/>
      <c r="S577" s="127"/>
      <c r="T577" s="127"/>
      <c r="U577" s="127"/>
      <c r="V577" s="127"/>
      <c r="W577" s="127"/>
      <c r="X577" s="127"/>
      <c r="Y577" s="127"/>
      <c r="Z577" s="127"/>
    </row>
    <row r="578">
      <c r="A578" s="127"/>
      <c r="B578" s="127"/>
      <c r="C578" s="127"/>
      <c r="D578" s="148"/>
      <c r="E578" s="149"/>
      <c r="F578" s="149"/>
      <c r="G578" s="148"/>
      <c r="H578" s="148"/>
      <c r="I578" s="149"/>
      <c r="J578" s="149"/>
      <c r="K578" s="149"/>
      <c r="L578" s="148"/>
      <c r="M578" s="127"/>
      <c r="N578" s="127"/>
      <c r="O578" s="127"/>
      <c r="P578" s="127"/>
      <c r="Q578" s="127"/>
      <c r="R578" s="127"/>
      <c r="S578" s="127"/>
      <c r="T578" s="127"/>
      <c r="U578" s="127"/>
      <c r="V578" s="127"/>
      <c r="W578" s="127"/>
      <c r="X578" s="127"/>
      <c r="Y578" s="127"/>
      <c r="Z578" s="127"/>
    </row>
    <row r="579">
      <c r="A579" s="127"/>
      <c r="B579" s="127"/>
      <c r="C579" s="127"/>
      <c r="D579" s="148"/>
      <c r="E579" s="149"/>
      <c r="F579" s="149"/>
      <c r="G579" s="148"/>
      <c r="H579" s="148"/>
      <c r="I579" s="149"/>
      <c r="J579" s="149"/>
      <c r="K579" s="149"/>
      <c r="L579" s="148"/>
      <c r="M579" s="127"/>
      <c r="N579" s="127"/>
      <c r="O579" s="127"/>
      <c r="P579" s="127"/>
      <c r="Q579" s="127"/>
      <c r="R579" s="127"/>
      <c r="S579" s="127"/>
      <c r="T579" s="127"/>
      <c r="U579" s="127"/>
      <c r="V579" s="127"/>
      <c r="W579" s="127"/>
      <c r="X579" s="127"/>
      <c r="Y579" s="127"/>
      <c r="Z579" s="127"/>
    </row>
    <row r="580">
      <c r="A580" s="127"/>
      <c r="B580" s="127"/>
      <c r="C580" s="127"/>
      <c r="D580" s="148"/>
      <c r="E580" s="149"/>
      <c r="F580" s="149"/>
      <c r="G580" s="148"/>
      <c r="H580" s="148"/>
      <c r="I580" s="149"/>
      <c r="J580" s="149"/>
      <c r="K580" s="149"/>
      <c r="L580" s="148"/>
      <c r="M580" s="127"/>
      <c r="N580" s="127"/>
      <c r="O580" s="127"/>
      <c r="P580" s="127"/>
      <c r="Q580" s="127"/>
      <c r="R580" s="127"/>
      <c r="S580" s="127"/>
      <c r="T580" s="127"/>
      <c r="U580" s="127"/>
      <c r="V580" s="127"/>
      <c r="W580" s="127"/>
      <c r="X580" s="127"/>
      <c r="Y580" s="127"/>
      <c r="Z580" s="127"/>
    </row>
    <row r="581">
      <c r="A581" s="127"/>
      <c r="B581" s="127"/>
      <c r="C581" s="127"/>
      <c r="D581" s="148"/>
      <c r="E581" s="149"/>
      <c r="F581" s="149"/>
      <c r="G581" s="148"/>
      <c r="H581" s="148"/>
      <c r="I581" s="149"/>
      <c r="J581" s="149"/>
      <c r="K581" s="149"/>
      <c r="L581" s="148"/>
      <c r="M581" s="127"/>
      <c r="N581" s="127"/>
      <c r="O581" s="127"/>
      <c r="P581" s="127"/>
      <c r="Q581" s="127"/>
      <c r="R581" s="127"/>
      <c r="S581" s="127"/>
      <c r="T581" s="127"/>
      <c r="U581" s="127"/>
      <c r="V581" s="127"/>
      <c r="W581" s="127"/>
      <c r="X581" s="127"/>
      <c r="Y581" s="127"/>
      <c r="Z581" s="127"/>
    </row>
    <row r="582">
      <c r="A582" s="127"/>
      <c r="B582" s="127"/>
      <c r="C582" s="127"/>
      <c r="D582" s="148"/>
      <c r="E582" s="149"/>
      <c r="F582" s="149"/>
      <c r="G582" s="148"/>
      <c r="H582" s="148"/>
      <c r="I582" s="149"/>
      <c r="J582" s="149"/>
      <c r="K582" s="149"/>
      <c r="L582" s="148"/>
      <c r="M582" s="127"/>
      <c r="N582" s="127"/>
      <c r="O582" s="127"/>
      <c r="P582" s="127"/>
      <c r="Q582" s="127"/>
      <c r="R582" s="127"/>
      <c r="S582" s="127"/>
      <c r="T582" s="127"/>
      <c r="U582" s="127"/>
      <c r="V582" s="127"/>
      <c r="W582" s="127"/>
      <c r="X582" s="127"/>
      <c r="Y582" s="127"/>
      <c r="Z582" s="127"/>
    </row>
    <row r="583">
      <c r="A583" s="127"/>
      <c r="B583" s="127"/>
      <c r="C583" s="127"/>
      <c r="D583" s="148"/>
      <c r="E583" s="149"/>
      <c r="F583" s="149"/>
      <c r="G583" s="148"/>
      <c r="H583" s="148"/>
      <c r="I583" s="149"/>
      <c r="J583" s="149"/>
      <c r="K583" s="149"/>
      <c r="L583" s="148"/>
      <c r="M583" s="127"/>
      <c r="N583" s="127"/>
      <c r="O583" s="127"/>
      <c r="P583" s="127"/>
      <c r="Q583" s="127"/>
      <c r="R583" s="127"/>
      <c r="S583" s="127"/>
      <c r="T583" s="127"/>
      <c r="U583" s="127"/>
      <c r="V583" s="127"/>
      <c r="W583" s="127"/>
      <c r="X583" s="127"/>
      <c r="Y583" s="127"/>
      <c r="Z583" s="127"/>
    </row>
    <row r="584">
      <c r="A584" s="127"/>
      <c r="B584" s="127"/>
      <c r="C584" s="127"/>
      <c r="D584" s="148"/>
      <c r="E584" s="149"/>
      <c r="F584" s="149"/>
      <c r="G584" s="148"/>
      <c r="H584" s="148"/>
      <c r="I584" s="149"/>
      <c r="J584" s="149"/>
      <c r="K584" s="149"/>
      <c r="L584" s="148"/>
      <c r="M584" s="127"/>
      <c r="N584" s="127"/>
      <c r="O584" s="127"/>
      <c r="P584" s="127"/>
      <c r="Q584" s="127"/>
      <c r="R584" s="127"/>
      <c r="S584" s="127"/>
      <c r="T584" s="127"/>
      <c r="U584" s="127"/>
      <c r="V584" s="127"/>
      <c r="W584" s="127"/>
      <c r="X584" s="127"/>
      <c r="Y584" s="127"/>
      <c r="Z584" s="127"/>
    </row>
    <row r="585">
      <c r="A585" s="127"/>
      <c r="B585" s="127"/>
      <c r="C585" s="127"/>
      <c r="D585" s="148"/>
      <c r="E585" s="149"/>
      <c r="F585" s="149"/>
      <c r="G585" s="148"/>
      <c r="H585" s="148"/>
      <c r="I585" s="149"/>
      <c r="J585" s="149"/>
      <c r="K585" s="149"/>
      <c r="L585" s="148"/>
      <c r="M585" s="127"/>
      <c r="N585" s="127"/>
      <c r="O585" s="127"/>
      <c r="P585" s="127"/>
      <c r="Q585" s="127"/>
      <c r="R585" s="127"/>
      <c r="S585" s="127"/>
      <c r="T585" s="127"/>
      <c r="U585" s="127"/>
      <c r="V585" s="127"/>
      <c r="W585" s="127"/>
      <c r="X585" s="127"/>
      <c r="Y585" s="127"/>
      <c r="Z585" s="127"/>
    </row>
    <row r="586">
      <c r="A586" s="127"/>
      <c r="B586" s="127"/>
      <c r="C586" s="127"/>
      <c r="D586" s="148"/>
      <c r="E586" s="149"/>
      <c r="F586" s="149"/>
      <c r="G586" s="148"/>
      <c r="H586" s="148"/>
      <c r="I586" s="149"/>
      <c r="J586" s="149"/>
      <c r="K586" s="149"/>
      <c r="L586" s="148"/>
      <c r="M586" s="127"/>
      <c r="N586" s="127"/>
      <c r="O586" s="127"/>
      <c r="P586" s="127"/>
      <c r="Q586" s="127"/>
      <c r="R586" s="127"/>
      <c r="S586" s="127"/>
      <c r="T586" s="127"/>
      <c r="U586" s="127"/>
      <c r="V586" s="127"/>
      <c r="W586" s="127"/>
      <c r="X586" s="127"/>
      <c r="Y586" s="127"/>
      <c r="Z586" s="127"/>
    </row>
    <row r="587">
      <c r="A587" s="127"/>
      <c r="B587" s="127"/>
      <c r="C587" s="127"/>
      <c r="D587" s="148"/>
      <c r="E587" s="149"/>
      <c r="F587" s="149"/>
      <c r="G587" s="148"/>
      <c r="H587" s="148"/>
      <c r="I587" s="149"/>
      <c r="J587" s="149"/>
      <c r="K587" s="149"/>
      <c r="L587" s="148"/>
      <c r="M587" s="127"/>
      <c r="N587" s="127"/>
      <c r="O587" s="127"/>
      <c r="P587" s="127"/>
      <c r="Q587" s="127"/>
      <c r="R587" s="127"/>
      <c r="S587" s="127"/>
      <c r="T587" s="127"/>
      <c r="U587" s="127"/>
      <c r="V587" s="127"/>
      <c r="W587" s="127"/>
      <c r="X587" s="127"/>
      <c r="Y587" s="127"/>
      <c r="Z587" s="127"/>
    </row>
    <row r="588">
      <c r="A588" s="127"/>
      <c r="B588" s="127"/>
      <c r="C588" s="127"/>
      <c r="D588" s="148"/>
      <c r="E588" s="149"/>
      <c r="F588" s="149"/>
      <c r="G588" s="148"/>
      <c r="H588" s="148"/>
      <c r="I588" s="149"/>
      <c r="J588" s="149"/>
      <c r="K588" s="149"/>
      <c r="L588" s="148"/>
      <c r="M588" s="127"/>
      <c r="N588" s="127"/>
      <c r="O588" s="127"/>
      <c r="P588" s="127"/>
      <c r="Q588" s="127"/>
      <c r="R588" s="127"/>
      <c r="S588" s="127"/>
      <c r="T588" s="127"/>
      <c r="U588" s="127"/>
      <c r="V588" s="127"/>
      <c r="W588" s="127"/>
      <c r="X588" s="127"/>
      <c r="Y588" s="127"/>
      <c r="Z588" s="127"/>
    </row>
    <row r="589">
      <c r="A589" s="127"/>
      <c r="B589" s="127"/>
      <c r="C589" s="127"/>
      <c r="D589" s="148"/>
      <c r="E589" s="149"/>
      <c r="F589" s="149"/>
      <c r="G589" s="148"/>
      <c r="H589" s="148"/>
      <c r="I589" s="149"/>
      <c r="J589" s="149"/>
      <c r="K589" s="149"/>
      <c r="L589" s="148"/>
      <c r="M589" s="127"/>
      <c r="N589" s="127"/>
      <c r="O589" s="127"/>
      <c r="P589" s="127"/>
      <c r="Q589" s="127"/>
      <c r="R589" s="127"/>
      <c r="S589" s="127"/>
      <c r="T589" s="127"/>
      <c r="U589" s="127"/>
      <c r="V589" s="127"/>
      <c r="W589" s="127"/>
      <c r="X589" s="127"/>
      <c r="Y589" s="127"/>
      <c r="Z589" s="127"/>
    </row>
    <row r="590">
      <c r="A590" s="127"/>
      <c r="B590" s="127"/>
      <c r="C590" s="127"/>
      <c r="D590" s="148"/>
      <c r="E590" s="149"/>
      <c r="F590" s="149"/>
      <c r="G590" s="148"/>
      <c r="H590" s="148"/>
      <c r="I590" s="149"/>
      <c r="J590" s="149"/>
      <c r="K590" s="149"/>
      <c r="L590" s="148"/>
      <c r="M590" s="127"/>
      <c r="N590" s="127"/>
      <c r="O590" s="127"/>
      <c r="P590" s="127"/>
      <c r="Q590" s="127"/>
      <c r="R590" s="127"/>
      <c r="S590" s="127"/>
      <c r="T590" s="127"/>
      <c r="U590" s="127"/>
      <c r="V590" s="127"/>
      <c r="W590" s="127"/>
      <c r="X590" s="127"/>
      <c r="Y590" s="127"/>
      <c r="Z590" s="127"/>
    </row>
    <row r="591">
      <c r="A591" s="127"/>
      <c r="B591" s="127"/>
      <c r="C591" s="127"/>
      <c r="D591" s="148"/>
      <c r="E591" s="149"/>
      <c r="F591" s="149"/>
      <c r="G591" s="148"/>
      <c r="H591" s="148"/>
      <c r="I591" s="149"/>
      <c r="J591" s="149"/>
      <c r="K591" s="149"/>
      <c r="L591" s="148"/>
      <c r="M591" s="127"/>
      <c r="N591" s="127"/>
      <c r="O591" s="127"/>
      <c r="P591" s="127"/>
      <c r="Q591" s="127"/>
      <c r="R591" s="127"/>
      <c r="S591" s="127"/>
      <c r="T591" s="127"/>
      <c r="U591" s="127"/>
      <c r="V591" s="127"/>
      <c r="W591" s="127"/>
      <c r="X591" s="127"/>
      <c r="Y591" s="127"/>
      <c r="Z591" s="127"/>
    </row>
    <row r="592">
      <c r="A592" s="127"/>
      <c r="B592" s="127"/>
      <c r="C592" s="127"/>
      <c r="D592" s="148"/>
      <c r="E592" s="149"/>
      <c r="F592" s="149"/>
      <c r="G592" s="148"/>
      <c r="H592" s="148"/>
      <c r="I592" s="149"/>
      <c r="J592" s="149"/>
      <c r="K592" s="149"/>
      <c r="L592" s="148"/>
      <c r="M592" s="127"/>
      <c r="N592" s="127"/>
      <c r="O592" s="127"/>
      <c r="P592" s="127"/>
      <c r="Q592" s="127"/>
      <c r="R592" s="127"/>
      <c r="S592" s="127"/>
      <c r="T592" s="127"/>
      <c r="U592" s="127"/>
      <c r="V592" s="127"/>
      <c r="W592" s="127"/>
      <c r="X592" s="127"/>
      <c r="Y592" s="127"/>
      <c r="Z592" s="127"/>
    </row>
    <row r="593">
      <c r="A593" s="127"/>
      <c r="B593" s="127"/>
      <c r="C593" s="127"/>
      <c r="D593" s="148"/>
      <c r="E593" s="149"/>
      <c r="F593" s="149"/>
      <c r="G593" s="148"/>
      <c r="H593" s="148"/>
      <c r="I593" s="149"/>
      <c r="J593" s="149"/>
      <c r="K593" s="149"/>
      <c r="L593" s="148"/>
      <c r="M593" s="127"/>
      <c r="N593" s="127"/>
      <c r="O593" s="127"/>
      <c r="P593" s="127"/>
      <c r="Q593" s="127"/>
      <c r="R593" s="127"/>
      <c r="S593" s="127"/>
      <c r="T593" s="127"/>
      <c r="U593" s="127"/>
      <c r="V593" s="127"/>
      <c r="W593" s="127"/>
      <c r="X593" s="127"/>
      <c r="Y593" s="127"/>
      <c r="Z593" s="127"/>
    </row>
    <row r="594">
      <c r="A594" s="127"/>
      <c r="B594" s="127"/>
      <c r="C594" s="127"/>
      <c r="D594" s="148"/>
      <c r="E594" s="149"/>
      <c r="F594" s="149"/>
      <c r="G594" s="148"/>
      <c r="H594" s="148"/>
      <c r="I594" s="149"/>
      <c r="J594" s="149"/>
      <c r="K594" s="149"/>
      <c r="L594" s="148"/>
      <c r="M594" s="127"/>
      <c r="N594" s="127"/>
      <c r="O594" s="127"/>
      <c r="P594" s="127"/>
      <c r="Q594" s="127"/>
      <c r="R594" s="127"/>
      <c r="S594" s="127"/>
      <c r="T594" s="127"/>
      <c r="U594" s="127"/>
      <c r="V594" s="127"/>
      <c r="W594" s="127"/>
      <c r="X594" s="127"/>
      <c r="Y594" s="127"/>
      <c r="Z594" s="127"/>
    </row>
    <row r="595">
      <c r="A595" s="127"/>
      <c r="B595" s="127"/>
      <c r="C595" s="127"/>
      <c r="D595" s="148"/>
      <c r="E595" s="149"/>
      <c r="F595" s="149"/>
      <c r="G595" s="148"/>
      <c r="H595" s="148"/>
      <c r="I595" s="149"/>
      <c r="J595" s="149"/>
      <c r="K595" s="149"/>
      <c r="L595" s="148"/>
      <c r="M595" s="127"/>
      <c r="N595" s="127"/>
      <c r="O595" s="127"/>
      <c r="P595" s="127"/>
      <c r="Q595" s="127"/>
      <c r="R595" s="127"/>
      <c r="S595" s="127"/>
      <c r="T595" s="127"/>
      <c r="U595" s="127"/>
      <c r="V595" s="127"/>
      <c r="W595" s="127"/>
      <c r="X595" s="127"/>
      <c r="Y595" s="127"/>
      <c r="Z595" s="127"/>
    </row>
    <row r="596">
      <c r="A596" s="127"/>
      <c r="B596" s="127"/>
      <c r="C596" s="127"/>
      <c r="D596" s="148"/>
      <c r="E596" s="149"/>
      <c r="F596" s="149"/>
      <c r="G596" s="148"/>
      <c r="H596" s="148"/>
      <c r="I596" s="149"/>
      <c r="J596" s="149"/>
      <c r="K596" s="149"/>
      <c r="L596" s="148"/>
      <c r="M596" s="127"/>
      <c r="N596" s="127"/>
      <c r="O596" s="127"/>
      <c r="P596" s="127"/>
      <c r="Q596" s="127"/>
      <c r="R596" s="127"/>
      <c r="S596" s="127"/>
      <c r="T596" s="127"/>
      <c r="U596" s="127"/>
      <c r="V596" s="127"/>
      <c r="W596" s="127"/>
      <c r="X596" s="127"/>
      <c r="Y596" s="127"/>
      <c r="Z596" s="127"/>
    </row>
    <row r="597">
      <c r="A597" s="127"/>
      <c r="B597" s="127"/>
      <c r="C597" s="127"/>
      <c r="D597" s="148"/>
      <c r="E597" s="149"/>
      <c r="F597" s="149"/>
      <c r="G597" s="148"/>
      <c r="H597" s="148"/>
      <c r="I597" s="149"/>
      <c r="J597" s="149"/>
      <c r="K597" s="149"/>
      <c r="L597" s="148"/>
      <c r="M597" s="127"/>
      <c r="N597" s="127"/>
      <c r="O597" s="127"/>
      <c r="P597" s="127"/>
      <c r="Q597" s="127"/>
      <c r="R597" s="127"/>
      <c r="S597" s="127"/>
      <c r="T597" s="127"/>
      <c r="U597" s="127"/>
      <c r="V597" s="127"/>
      <c r="W597" s="127"/>
      <c r="X597" s="127"/>
      <c r="Y597" s="127"/>
      <c r="Z597" s="127"/>
    </row>
    <row r="598">
      <c r="A598" s="127"/>
      <c r="B598" s="127"/>
      <c r="C598" s="127"/>
      <c r="D598" s="148"/>
      <c r="E598" s="149"/>
      <c r="F598" s="149"/>
      <c r="G598" s="148"/>
      <c r="H598" s="148"/>
      <c r="I598" s="149"/>
      <c r="J598" s="149"/>
      <c r="K598" s="149"/>
      <c r="L598" s="148"/>
      <c r="M598" s="127"/>
      <c r="N598" s="127"/>
      <c r="O598" s="127"/>
      <c r="P598" s="127"/>
      <c r="Q598" s="127"/>
      <c r="R598" s="127"/>
      <c r="S598" s="127"/>
      <c r="T598" s="127"/>
      <c r="U598" s="127"/>
      <c r="V598" s="127"/>
      <c r="W598" s="127"/>
      <c r="X598" s="127"/>
      <c r="Y598" s="127"/>
      <c r="Z598" s="127"/>
    </row>
    <row r="599">
      <c r="A599" s="127"/>
      <c r="B599" s="127"/>
      <c r="C599" s="127"/>
      <c r="D599" s="148"/>
      <c r="E599" s="149"/>
      <c r="F599" s="149"/>
      <c r="G599" s="148"/>
      <c r="H599" s="148"/>
      <c r="I599" s="149"/>
      <c r="J599" s="149"/>
      <c r="K599" s="149"/>
      <c r="L599" s="148"/>
      <c r="M599" s="127"/>
      <c r="N599" s="127"/>
      <c r="O599" s="127"/>
      <c r="P599" s="127"/>
      <c r="Q599" s="127"/>
      <c r="R599" s="127"/>
      <c r="S599" s="127"/>
      <c r="T599" s="127"/>
      <c r="U599" s="127"/>
      <c r="V599" s="127"/>
      <c r="W599" s="127"/>
      <c r="X599" s="127"/>
      <c r="Y599" s="127"/>
      <c r="Z599" s="127"/>
    </row>
    <row r="600">
      <c r="A600" s="127"/>
      <c r="B600" s="127"/>
      <c r="C600" s="127"/>
      <c r="D600" s="148"/>
      <c r="E600" s="149"/>
      <c r="F600" s="149"/>
      <c r="G600" s="148"/>
      <c r="H600" s="148"/>
      <c r="I600" s="149"/>
      <c r="J600" s="149"/>
      <c r="K600" s="149"/>
      <c r="L600" s="148"/>
      <c r="M600" s="127"/>
      <c r="N600" s="127"/>
      <c r="O600" s="127"/>
      <c r="P600" s="127"/>
      <c r="Q600" s="127"/>
      <c r="R600" s="127"/>
      <c r="S600" s="127"/>
      <c r="T600" s="127"/>
      <c r="U600" s="127"/>
      <c r="V600" s="127"/>
      <c r="W600" s="127"/>
      <c r="X600" s="127"/>
      <c r="Y600" s="127"/>
      <c r="Z600" s="127"/>
    </row>
    <row r="601">
      <c r="A601" s="127"/>
      <c r="B601" s="127"/>
      <c r="C601" s="127"/>
      <c r="D601" s="148"/>
      <c r="E601" s="149"/>
      <c r="F601" s="149"/>
      <c r="G601" s="148"/>
      <c r="H601" s="148"/>
      <c r="I601" s="149"/>
      <c r="J601" s="149"/>
      <c r="K601" s="149"/>
      <c r="L601" s="148"/>
      <c r="M601" s="127"/>
      <c r="N601" s="127"/>
      <c r="O601" s="127"/>
      <c r="P601" s="127"/>
      <c r="Q601" s="127"/>
      <c r="R601" s="127"/>
      <c r="S601" s="127"/>
      <c r="T601" s="127"/>
      <c r="U601" s="127"/>
      <c r="V601" s="127"/>
      <c r="W601" s="127"/>
      <c r="X601" s="127"/>
      <c r="Y601" s="127"/>
      <c r="Z601" s="127"/>
    </row>
    <row r="602">
      <c r="A602" s="127"/>
      <c r="B602" s="127"/>
      <c r="C602" s="127"/>
      <c r="D602" s="148"/>
      <c r="E602" s="149"/>
      <c r="F602" s="149"/>
      <c r="G602" s="148"/>
      <c r="H602" s="148"/>
      <c r="I602" s="149"/>
      <c r="J602" s="149"/>
      <c r="K602" s="149"/>
      <c r="L602" s="148"/>
      <c r="M602" s="127"/>
      <c r="N602" s="127"/>
      <c r="O602" s="127"/>
      <c r="P602" s="127"/>
      <c r="Q602" s="127"/>
      <c r="R602" s="127"/>
      <c r="S602" s="127"/>
      <c r="T602" s="127"/>
      <c r="U602" s="127"/>
      <c r="V602" s="127"/>
      <c r="W602" s="127"/>
      <c r="X602" s="127"/>
      <c r="Y602" s="127"/>
      <c r="Z602" s="127"/>
    </row>
    <row r="603">
      <c r="A603" s="127"/>
      <c r="B603" s="127"/>
      <c r="C603" s="127"/>
      <c r="D603" s="148"/>
      <c r="E603" s="149"/>
      <c r="F603" s="149"/>
      <c r="G603" s="148"/>
      <c r="H603" s="148"/>
      <c r="I603" s="149"/>
      <c r="J603" s="149"/>
      <c r="K603" s="149"/>
      <c r="L603" s="148"/>
      <c r="M603" s="127"/>
      <c r="N603" s="127"/>
      <c r="O603" s="127"/>
      <c r="P603" s="127"/>
      <c r="Q603" s="127"/>
      <c r="R603" s="127"/>
      <c r="S603" s="127"/>
      <c r="T603" s="127"/>
      <c r="U603" s="127"/>
      <c r="V603" s="127"/>
      <c r="W603" s="127"/>
      <c r="X603" s="127"/>
      <c r="Y603" s="127"/>
      <c r="Z603" s="127"/>
    </row>
    <row r="604">
      <c r="A604" s="127"/>
      <c r="B604" s="127"/>
      <c r="C604" s="127"/>
      <c r="D604" s="148"/>
      <c r="E604" s="149"/>
      <c r="F604" s="149"/>
      <c r="G604" s="148"/>
      <c r="H604" s="148"/>
      <c r="I604" s="149"/>
      <c r="J604" s="149"/>
      <c r="K604" s="149"/>
      <c r="L604" s="148"/>
      <c r="M604" s="127"/>
      <c r="N604" s="127"/>
      <c r="O604" s="127"/>
      <c r="P604" s="127"/>
      <c r="Q604" s="127"/>
      <c r="R604" s="127"/>
      <c r="S604" s="127"/>
      <c r="T604" s="127"/>
      <c r="U604" s="127"/>
      <c r="V604" s="127"/>
      <c r="W604" s="127"/>
      <c r="X604" s="127"/>
      <c r="Y604" s="127"/>
      <c r="Z604" s="127"/>
    </row>
    <row r="605">
      <c r="A605" s="127"/>
      <c r="B605" s="127"/>
      <c r="C605" s="127"/>
      <c r="D605" s="148"/>
      <c r="E605" s="149"/>
      <c r="F605" s="149"/>
      <c r="G605" s="148"/>
      <c r="H605" s="148"/>
      <c r="I605" s="149"/>
      <c r="J605" s="149"/>
      <c r="K605" s="149"/>
      <c r="L605" s="148"/>
      <c r="M605" s="127"/>
      <c r="N605" s="127"/>
      <c r="O605" s="127"/>
      <c r="P605" s="127"/>
      <c r="Q605" s="127"/>
      <c r="R605" s="127"/>
      <c r="S605" s="127"/>
      <c r="T605" s="127"/>
      <c r="U605" s="127"/>
      <c r="V605" s="127"/>
      <c r="W605" s="127"/>
      <c r="X605" s="127"/>
      <c r="Y605" s="127"/>
      <c r="Z605" s="127"/>
    </row>
    <row r="606">
      <c r="A606" s="127"/>
      <c r="B606" s="127"/>
      <c r="C606" s="127"/>
      <c r="D606" s="148"/>
      <c r="E606" s="149"/>
      <c r="F606" s="149"/>
      <c r="G606" s="148"/>
      <c r="H606" s="148"/>
      <c r="I606" s="149"/>
      <c r="J606" s="149"/>
      <c r="K606" s="149"/>
      <c r="L606" s="148"/>
      <c r="M606" s="127"/>
      <c r="N606" s="127"/>
      <c r="O606" s="127"/>
      <c r="P606" s="127"/>
      <c r="Q606" s="127"/>
      <c r="R606" s="127"/>
      <c r="S606" s="127"/>
      <c r="T606" s="127"/>
      <c r="U606" s="127"/>
      <c r="V606" s="127"/>
      <c r="W606" s="127"/>
      <c r="X606" s="127"/>
      <c r="Y606" s="127"/>
      <c r="Z606" s="127"/>
    </row>
    <row r="607">
      <c r="A607" s="127"/>
      <c r="B607" s="127"/>
      <c r="C607" s="127"/>
      <c r="D607" s="148"/>
      <c r="E607" s="149"/>
      <c r="F607" s="149"/>
      <c r="G607" s="148"/>
      <c r="H607" s="148"/>
      <c r="I607" s="149"/>
      <c r="J607" s="149"/>
      <c r="K607" s="149"/>
      <c r="L607" s="148"/>
      <c r="M607" s="127"/>
      <c r="N607" s="127"/>
      <c r="O607" s="127"/>
      <c r="P607" s="127"/>
      <c r="Q607" s="127"/>
      <c r="R607" s="127"/>
      <c r="S607" s="127"/>
      <c r="T607" s="127"/>
      <c r="U607" s="127"/>
      <c r="V607" s="127"/>
      <c r="W607" s="127"/>
      <c r="X607" s="127"/>
      <c r="Y607" s="127"/>
      <c r="Z607" s="127"/>
    </row>
    <row r="608">
      <c r="A608" s="127"/>
      <c r="B608" s="127"/>
      <c r="C608" s="127"/>
      <c r="D608" s="148"/>
      <c r="E608" s="149"/>
      <c r="F608" s="149"/>
      <c r="G608" s="148"/>
      <c r="H608" s="148"/>
      <c r="I608" s="149"/>
      <c r="J608" s="149"/>
      <c r="K608" s="149"/>
      <c r="L608" s="148"/>
      <c r="M608" s="127"/>
      <c r="N608" s="127"/>
      <c r="O608" s="127"/>
      <c r="P608" s="127"/>
      <c r="Q608" s="127"/>
      <c r="R608" s="127"/>
      <c r="S608" s="127"/>
      <c r="T608" s="127"/>
      <c r="U608" s="127"/>
      <c r="V608" s="127"/>
      <c r="W608" s="127"/>
      <c r="X608" s="127"/>
      <c r="Y608" s="127"/>
      <c r="Z608" s="127"/>
    </row>
    <row r="609">
      <c r="A609" s="127"/>
      <c r="B609" s="127"/>
      <c r="C609" s="127"/>
      <c r="D609" s="148"/>
      <c r="E609" s="149"/>
      <c r="F609" s="149"/>
      <c r="G609" s="148"/>
      <c r="H609" s="148"/>
      <c r="I609" s="149"/>
      <c r="J609" s="149"/>
      <c r="K609" s="149"/>
      <c r="L609" s="148"/>
      <c r="M609" s="127"/>
      <c r="N609" s="127"/>
      <c r="O609" s="127"/>
      <c r="P609" s="127"/>
      <c r="Q609" s="127"/>
      <c r="R609" s="127"/>
      <c r="S609" s="127"/>
      <c r="T609" s="127"/>
      <c r="U609" s="127"/>
      <c r="V609" s="127"/>
      <c r="W609" s="127"/>
      <c r="X609" s="127"/>
      <c r="Y609" s="127"/>
      <c r="Z609" s="127"/>
    </row>
    <row r="610">
      <c r="A610" s="127"/>
      <c r="B610" s="127"/>
      <c r="C610" s="127"/>
      <c r="D610" s="148"/>
      <c r="E610" s="149"/>
      <c r="F610" s="149"/>
      <c r="G610" s="148"/>
      <c r="H610" s="148"/>
      <c r="I610" s="149"/>
      <c r="J610" s="149"/>
      <c r="K610" s="149"/>
      <c r="L610" s="148"/>
      <c r="M610" s="127"/>
      <c r="N610" s="127"/>
      <c r="O610" s="127"/>
      <c r="P610" s="127"/>
      <c r="Q610" s="127"/>
      <c r="R610" s="127"/>
      <c r="S610" s="127"/>
      <c r="T610" s="127"/>
      <c r="U610" s="127"/>
      <c r="V610" s="127"/>
      <c r="W610" s="127"/>
      <c r="X610" s="127"/>
      <c r="Y610" s="127"/>
      <c r="Z610" s="127"/>
    </row>
    <row r="611">
      <c r="A611" s="127"/>
      <c r="B611" s="127"/>
      <c r="C611" s="127"/>
      <c r="D611" s="148"/>
      <c r="E611" s="149"/>
      <c r="F611" s="149"/>
      <c r="G611" s="148"/>
      <c r="H611" s="148"/>
      <c r="I611" s="149"/>
      <c r="J611" s="149"/>
      <c r="K611" s="149"/>
      <c r="L611" s="148"/>
      <c r="M611" s="127"/>
      <c r="N611" s="127"/>
      <c r="O611" s="127"/>
      <c r="P611" s="127"/>
      <c r="Q611" s="127"/>
      <c r="R611" s="127"/>
      <c r="S611" s="127"/>
      <c r="T611" s="127"/>
      <c r="U611" s="127"/>
      <c r="V611" s="127"/>
      <c r="W611" s="127"/>
      <c r="X611" s="127"/>
      <c r="Y611" s="127"/>
      <c r="Z611" s="127"/>
    </row>
    <row r="612">
      <c r="A612" s="127"/>
      <c r="B612" s="127"/>
      <c r="C612" s="127"/>
      <c r="D612" s="148"/>
      <c r="E612" s="149"/>
      <c r="F612" s="149"/>
      <c r="G612" s="148"/>
      <c r="H612" s="148"/>
      <c r="I612" s="149"/>
      <c r="J612" s="149"/>
      <c r="K612" s="149"/>
      <c r="L612" s="148"/>
      <c r="M612" s="127"/>
      <c r="N612" s="127"/>
      <c r="O612" s="127"/>
      <c r="P612" s="127"/>
      <c r="Q612" s="127"/>
      <c r="R612" s="127"/>
      <c r="S612" s="127"/>
      <c r="T612" s="127"/>
      <c r="U612" s="127"/>
      <c r="V612" s="127"/>
      <c r="W612" s="127"/>
      <c r="X612" s="127"/>
      <c r="Y612" s="127"/>
      <c r="Z612" s="127"/>
    </row>
    <row r="613">
      <c r="A613" s="127"/>
      <c r="B613" s="127"/>
      <c r="C613" s="127"/>
      <c r="D613" s="148"/>
      <c r="E613" s="149"/>
      <c r="F613" s="149"/>
      <c r="G613" s="148"/>
      <c r="H613" s="148"/>
      <c r="I613" s="149"/>
      <c r="J613" s="149"/>
      <c r="K613" s="149"/>
      <c r="L613" s="148"/>
      <c r="M613" s="127"/>
      <c r="N613" s="127"/>
      <c r="O613" s="127"/>
      <c r="P613" s="127"/>
      <c r="Q613" s="127"/>
      <c r="R613" s="127"/>
      <c r="S613" s="127"/>
      <c r="T613" s="127"/>
      <c r="U613" s="127"/>
      <c r="V613" s="127"/>
      <c r="W613" s="127"/>
      <c r="X613" s="127"/>
      <c r="Y613" s="127"/>
      <c r="Z613" s="127"/>
    </row>
    <row r="614">
      <c r="A614" s="127"/>
      <c r="B614" s="127"/>
      <c r="C614" s="127"/>
      <c r="D614" s="148"/>
      <c r="E614" s="149"/>
      <c r="F614" s="149"/>
      <c r="G614" s="148"/>
      <c r="H614" s="148"/>
      <c r="I614" s="149"/>
      <c r="J614" s="149"/>
      <c r="K614" s="149"/>
      <c r="L614" s="148"/>
      <c r="M614" s="127"/>
      <c r="N614" s="127"/>
      <c r="O614" s="127"/>
      <c r="P614" s="127"/>
      <c r="Q614" s="127"/>
      <c r="R614" s="127"/>
      <c r="S614" s="127"/>
      <c r="T614" s="127"/>
      <c r="U614" s="127"/>
      <c r="V614" s="127"/>
      <c r="W614" s="127"/>
      <c r="X614" s="127"/>
      <c r="Y614" s="127"/>
      <c r="Z614" s="127"/>
    </row>
    <row r="615">
      <c r="A615" s="127"/>
      <c r="B615" s="127"/>
      <c r="C615" s="127"/>
      <c r="D615" s="148"/>
      <c r="E615" s="149"/>
      <c r="F615" s="149"/>
      <c r="G615" s="148"/>
      <c r="H615" s="148"/>
      <c r="I615" s="149"/>
      <c r="J615" s="149"/>
      <c r="K615" s="149"/>
      <c r="L615" s="148"/>
      <c r="M615" s="127"/>
      <c r="N615" s="127"/>
      <c r="O615" s="127"/>
      <c r="P615" s="127"/>
      <c r="Q615" s="127"/>
      <c r="R615" s="127"/>
      <c r="S615" s="127"/>
      <c r="T615" s="127"/>
      <c r="U615" s="127"/>
      <c r="V615" s="127"/>
      <c r="W615" s="127"/>
      <c r="X615" s="127"/>
      <c r="Y615" s="127"/>
      <c r="Z615" s="127"/>
    </row>
    <row r="616">
      <c r="A616" s="127"/>
      <c r="B616" s="127"/>
      <c r="C616" s="127"/>
      <c r="D616" s="148"/>
      <c r="E616" s="149"/>
      <c r="F616" s="149"/>
      <c r="G616" s="148"/>
      <c r="H616" s="148"/>
      <c r="I616" s="149"/>
      <c r="J616" s="149"/>
      <c r="K616" s="149"/>
      <c r="L616" s="148"/>
      <c r="M616" s="127"/>
      <c r="N616" s="127"/>
      <c r="O616" s="127"/>
      <c r="P616" s="127"/>
      <c r="Q616" s="127"/>
      <c r="R616" s="127"/>
      <c r="S616" s="127"/>
      <c r="T616" s="127"/>
      <c r="U616" s="127"/>
      <c r="V616" s="127"/>
      <c r="W616" s="127"/>
      <c r="X616" s="127"/>
      <c r="Y616" s="127"/>
      <c r="Z616" s="127"/>
    </row>
    <row r="617">
      <c r="A617" s="127"/>
      <c r="B617" s="127"/>
      <c r="C617" s="127"/>
      <c r="D617" s="148"/>
      <c r="E617" s="149"/>
      <c r="F617" s="149"/>
      <c r="G617" s="148"/>
      <c r="H617" s="148"/>
      <c r="I617" s="149"/>
      <c r="J617" s="149"/>
      <c r="K617" s="149"/>
      <c r="L617" s="148"/>
      <c r="M617" s="127"/>
      <c r="N617" s="127"/>
      <c r="O617" s="127"/>
      <c r="P617" s="127"/>
      <c r="Q617" s="127"/>
      <c r="R617" s="127"/>
      <c r="S617" s="127"/>
      <c r="T617" s="127"/>
      <c r="U617" s="127"/>
      <c r="V617" s="127"/>
      <c r="W617" s="127"/>
      <c r="X617" s="127"/>
      <c r="Y617" s="127"/>
      <c r="Z617" s="127"/>
    </row>
    <row r="618">
      <c r="A618" s="127"/>
      <c r="B618" s="127"/>
      <c r="C618" s="127"/>
      <c r="D618" s="148"/>
      <c r="E618" s="149"/>
      <c r="F618" s="149"/>
      <c r="G618" s="148"/>
      <c r="H618" s="148"/>
      <c r="I618" s="149"/>
      <c r="J618" s="149"/>
      <c r="K618" s="149"/>
      <c r="L618" s="148"/>
      <c r="M618" s="127"/>
      <c r="N618" s="127"/>
      <c r="O618" s="127"/>
      <c r="P618" s="127"/>
      <c r="Q618" s="127"/>
      <c r="R618" s="127"/>
      <c r="S618" s="127"/>
      <c r="T618" s="127"/>
      <c r="U618" s="127"/>
      <c r="V618" s="127"/>
      <c r="W618" s="127"/>
      <c r="X618" s="127"/>
      <c r="Y618" s="127"/>
      <c r="Z618" s="127"/>
    </row>
    <row r="619">
      <c r="A619" s="127"/>
      <c r="B619" s="127"/>
      <c r="C619" s="127"/>
      <c r="D619" s="148"/>
      <c r="E619" s="149"/>
      <c r="F619" s="149"/>
      <c r="G619" s="148"/>
      <c r="H619" s="148"/>
      <c r="I619" s="149"/>
      <c r="J619" s="149"/>
      <c r="K619" s="149"/>
      <c r="L619" s="148"/>
      <c r="M619" s="127"/>
      <c r="N619" s="127"/>
      <c r="O619" s="127"/>
      <c r="P619" s="127"/>
      <c r="Q619" s="127"/>
      <c r="R619" s="127"/>
      <c r="S619" s="127"/>
      <c r="T619" s="127"/>
      <c r="U619" s="127"/>
      <c r="V619" s="127"/>
      <c r="W619" s="127"/>
      <c r="X619" s="127"/>
      <c r="Y619" s="127"/>
      <c r="Z619" s="127"/>
    </row>
    <row r="620">
      <c r="A620" s="127"/>
      <c r="B620" s="127"/>
      <c r="C620" s="127"/>
      <c r="D620" s="148"/>
      <c r="E620" s="149"/>
      <c r="F620" s="149"/>
      <c r="G620" s="148"/>
      <c r="H620" s="148"/>
      <c r="I620" s="149"/>
      <c r="J620" s="149"/>
      <c r="K620" s="149"/>
      <c r="L620" s="148"/>
      <c r="M620" s="127"/>
      <c r="N620" s="127"/>
      <c r="O620" s="127"/>
      <c r="P620" s="127"/>
      <c r="Q620" s="127"/>
      <c r="R620" s="127"/>
      <c r="S620" s="127"/>
      <c r="T620" s="127"/>
      <c r="U620" s="127"/>
      <c r="V620" s="127"/>
      <c r="W620" s="127"/>
      <c r="X620" s="127"/>
      <c r="Y620" s="127"/>
      <c r="Z620" s="127"/>
    </row>
    <row r="621">
      <c r="A621" s="127"/>
      <c r="B621" s="127"/>
      <c r="C621" s="127"/>
      <c r="D621" s="148"/>
      <c r="E621" s="149"/>
      <c r="F621" s="149"/>
      <c r="G621" s="148"/>
      <c r="H621" s="148"/>
      <c r="I621" s="149"/>
      <c r="J621" s="149"/>
      <c r="K621" s="149"/>
      <c r="L621" s="148"/>
      <c r="M621" s="127"/>
      <c r="N621" s="127"/>
      <c r="O621" s="127"/>
      <c r="P621" s="127"/>
      <c r="Q621" s="127"/>
      <c r="R621" s="127"/>
      <c r="S621" s="127"/>
      <c r="T621" s="127"/>
      <c r="U621" s="127"/>
      <c r="V621" s="127"/>
      <c r="W621" s="127"/>
      <c r="X621" s="127"/>
      <c r="Y621" s="127"/>
      <c r="Z621" s="127"/>
    </row>
    <row r="622">
      <c r="A622" s="127"/>
      <c r="B622" s="127"/>
      <c r="C622" s="127"/>
      <c r="D622" s="148"/>
      <c r="E622" s="149"/>
      <c r="F622" s="149"/>
      <c r="G622" s="148"/>
      <c r="H622" s="148"/>
      <c r="I622" s="149"/>
      <c r="J622" s="149"/>
      <c r="K622" s="149"/>
      <c r="L622" s="148"/>
      <c r="M622" s="127"/>
      <c r="N622" s="127"/>
      <c r="O622" s="127"/>
      <c r="P622" s="127"/>
      <c r="Q622" s="127"/>
      <c r="R622" s="127"/>
      <c r="S622" s="127"/>
      <c r="T622" s="127"/>
      <c r="U622" s="127"/>
      <c r="V622" s="127"/>
      <c r="W622" s="127"/>
      <c r="X622" s="127"/>
      <c r="Y622" s="127"/>
      <c r="Z622" s="127"/>
    </row>
    <row r="623">
      <c r="A623" s="127"/>
      <c r="B623" s="127"/>
      <c r="C623" s="127"/>
      <c r="D623" s="148"/>
      <c r="E623" s="149"/>
      <c r="F623" s="149"/>
      <c r="G623" s="148"/>
      <c r="H623" s="148"/>
      <c r="I623" s="149"/>
      <c r="J623" s="149"/>
      <c r="K623" s="149"/>
      <c r="L623" s="148"/>
      <c r="M623" s="127"/>
      <c r="N623" s="127"/>
      <c r="O623" s="127"/>
      <c r="P623" s="127"/>
      <c r="Q623" s="127"/>
      <c r="R623" s="127"/>
      <c r="S623" s="127"/>
      <c r="T623" s="127"/>
      <c r="U623" s="127"/>
      <c r="V623" s="127"/>
      <c r="W623" s="127"/>
      <c r="X623" s="127"/>
      <c r="Y623" s="127"/>
      <c r="Z623" s="127"/>
    </row>
    <row r="624">
      <c r="A624" s="127"/>
      <c r="B624" s="127"/>
      <c r="C624" s="127"/>
      <c r="D624" s="148"/>
      <c r="E624" s="149"/>
      <c r="F624" s="149"/>
      <c r="G624" s="148"/>
      <c r="H624" s="148"/>
      <c r="I624" s="149"/>
      <c r="J624" s="149"/>
      <c r="K624" s="149"/>
      <c r="L624" s="148"/>
      <c r="M624" s="127"/>
      <c r="N624" s="127"/>
      <c r="O624" s="127"/>
      <c r="P624" s="127"/>
      <c r="Q624" s="127"/>
      <c r="R624" s="127"/>
      <c r="S624" s="127"/>
      <c r="T624" s="127"/>
      <c r="U624" s="127"/>
      <c r="V624" s="127"/>
      <c r="W624" s="127"/>
      <c r="X624" s="127"/>
      <c r="Y624" s="127"/>
      <c r="Z624" s="127"/>
    </row>
    <row r="625">
      <c r="A625" s="127"/>
      <c r="B625" s="127"/>
      <c r="C625" s="127"/>
      <c r="D625" s="148"/>
      <c r="E625" s="149"/>
      <c r="F625" s="149"/>
      <c r="G625" s="148"/>
      <c r="H625" s="148"/>
      <c r="I625" s="149"/>
      <c r="J625" s="149"/>
      <c r="K625" s="149"/>
      <c r="L625" s="148"/>
      <c r="M625" s="127"/>
      <c r="N625" s="127"/>
      <c r="O625" s="127"/>
      <c r="P625" s="127"/>
      <c r="Q625" s="127"/>
      <c r="R625" s="127"/>
      <c r="S625" s="127"/>
      <c r="T625" s="127"/>
      <c r="U625" s="127"/>
      <c r="V625" s="127"/>
      <c r="W625" s="127"/>
      <c r="X625" s="127"/>
      <c r="Y625" s="127"/>
      <c r="Z625" s="127"/>
    </row>
    <row r="626">
      <c r="A626" s="127"/>
      <c r="B626" s="127"/>
      <c r="C626" s="127"/>
      <c r="D626" s="148"/>
      <c r="E626" s="149"/>
      <c r="F626" s="149"/>
      <c r="G626" s="148"/>
      <c r="H626" s="148"/>
      <c r="I626" s="149"/>
      <c r="J626" s="149"/>
      <c r="K626" s="149"/>
      <c r="L626" s="148"/>
      <c r="M626" s="127"/>
      <c r="N626" s="127"/>
      <c r="O626" s="127"/>
      <c r="P626" s="127"/>
      <c r="Q626" s="127"/>
      <c r="R626" s="127"/>
      <c r="S626" s="127"/>
      <c r="T626" s="127"/>
      <c r="U626" s="127"/>
      <c r="V626" s="127"/>
      <c r="W626" s="127"/>
      <c r="X626" s="127"/>
      <c r="Y626" s="127"/>
      <c r="Z626" s="127"/>
    </row>
    <row r="627">
      <c r="A627" s="127"/>
      <c r="B627" s="127"/>
      <c r="C627" s="127"/>
      <c r="D627" s="148"/>
      <c r="E627" s="149"/>
      <c r="F627" s="149"/>
      <c r="G627" s="148"/>
      <c r="H627" s="148"/>
      <c r="I627" s="149"/>
      <c r="J627" s="149"/>
      <c r="K627" s="149"/>
      <c r="L627" s="148"/>
      <c r="M627" s="127"/>
      <c r="N627" s="127"/>
      <c r="O627" s="127"/>
      <c r="P627" s="127"/>
      <c r="Q627" s="127"/>
      <c r="R627" s="127"/>
      <c r="S627" s="127"/>
      <c r="T627" s="127"/>
      <c r="U627" s="127"/>
      <c r="V627" s="127"/>
      <c r="W627" s="127"/>
      <c r="X627" s="127"/>
      <c r="Y627" s="127"/>
      <c r="Z627" s="127"/>
    </row>
    <row r="628">
      <c r="A628" s="127"/>
      <c r="B628" s="127"/>
      <c r="C628" s="127"/>
      <c r="D628" s="148"/>
      <c r="E628" s="149"/>
      <c r="F628" s="149"/>
      <c r="G628" s="148"/>
      <c r="H628" s="148"/>
      <c r="I628" s="149"/>
      <c r="J628" s="149"/>
      <c r="K628" s="149"/>
      <c r="L628" s="148"/>
      <c r="M628" s="127"/>
      <c r="N628" s="127"/>
      <c r="O628" s="127"/>
      <c r="P628" s="127"/>
      <c r="Q628" s="127"/>
      <c r="R628" s="127"/>
      <c r="S628" s="127"/>
      <c r="T628" s="127"/>
      <c r="U628" s="127"/>
      <c r="V628" s="127"/>
      <c r="W628" s="127"/>
      <c r="X628" s="127"/>
      <c r="Y628" s="127"/>
      <c r="Z628" s="127"/>
    </row>
    <row r="629">
      <c r="A629" s="127"/>
      <c r="B629" s="127"/>
      <c r="C629" s="127"/>
      <c r="D629" s="148"/>
      <c r="E629" s="149"/>
      <c r="F629" s="149"/>
      <c r="G629" s="148"/>
      <c r="H629" s="148"/>
      <c r="I629" s="149"/>
      <c r="J629" s="149"/>
      <c r="K629" s="149"/>
      <c r="L629" s="148"/>
      <c r="M629" s="127"/>
      <c r="N629" s="127"/>
      <c r="O629" s="127"/>
      <c r="P629" s="127"/>
      <c r="Q629" s="127"/>
      <c r="R629" s="127"/>
      <c r="S629" s="127"/>
      <c r="T629" s="127"/>
      <c r="U629" s="127"/>
      <c r="V629" s="127"/>
      <c r="W629" s="127"/>
      <c r="X629" s="127"/>
      <c r="Y629" s="127"/>
      <c r="Z629" s="127"/>
    </row>
    <row r="630">
      <c r="A630" s="127"/>
      <c r="B630" s="127"/>
      <c r="C630" s="127"/>
      <c r="D630" s="148"/>
      <c r="E630" s="149"/>
      <c r="F630" s="149"/>
      <c r="G630" s="148"/>
      <c r="H630" s="148"/>
      <c r="I630" s="149"/>
      <c r="J630" s="149"/>
      <c r="K630" s="149"/>
      <c r="L630" s="148"/>
      <c r="M630" s="127"/>
      <c r="N630" s="127"/>
      <c r="O630" s="127"/>
      <c r="P630" s="127"/>
      <c r="Q630" s="127"/>
      <c r="R630" s="127"/>
      <c r="S630" s="127"/>
      <c r="T630" s="127"/>
      <c r="U630" s="127"/>
      <c r="V630" s="127"/>
      <c r="W630" s="127"/>
      <c r="X630" s="127"/>
      <c r="Y630" s="127"/>
      <c r="Z630" s="127"/>
    </row>
    <row r="631">
      <c r="A631" s="127"/>
      <c r="B631" s="127"/>
      <c r="C631" s="127"/>
      <c r="D631" s="148"/>
      <c r="E631" s="149"/>
      <c r="F631" s="149"/>
      <c r="G631" s="148"/>
      <c r="H631" s="148"/>
      <c r="I631" s="149"/>
      <c r="J631" s="149"/>
      <c r="K631" s="149"/>
      <c r="L631" s="148"/>
      <c r="M631" s="127"/>
      <c r="N631" s="127"/>
      <c r="O631" s="127"/>
      <c r="P631" s="127"/>
      <c r="Q631" s="127"/>
      <c r="R631" s="127"/>
      <c r="S631" s="127"/>
      <c r="T631" s="127"/>
      <c r="U631" s="127"/>
      <c r="V631" s="127"/>
      <c r="W631" s="127"/>
      <c r="X631" s="127"/>
      <c r="Y631" s="127"/>
      <c r="Z631" s="127"/>
    </row>
    <row r="632">
      <c r="A632" s="127"/>
      <c r="B632" s="127"/>
      <c r="C632" s="127"/>
      <c r="D632" s="148"/>
      <c r="E632" s="149"/>
      <c r="F632" s="149"/>
      <c r="G632" s="148"/>
      <c r="H632" s="148"/>
      <c r="I632" s="149"/>
      <c r="J632" s="149"/>
      <c r="K632" s="149"/>
      <c r="L632" s="148"/>
      <c r="M632" s="127"/>
      <c r="N632" s="127"/>
      <c r="O632" s="127"/>
      <c r="P632" s="127"/>
      <c r="Q632" s="127"/>
      <c r="R632" s="127"/>
      <c r="S632" s="127"/>
      <c r="T632" s="127"/>
      <c r="U632" s="127"/>
      <c r="V632" s="127"/>
      <c r="W632" s="127"/>
      <c r="X632" s="127"/>
      <c r="Y632" s="127"/>
      <c r="Z632" s="127"/>
    </row>
    <row r="633">
      <c r="A633" s="127"/>
      <c r="B633" s="127"/>
      <c r="C633" s="127"/>
      <c r="D633" s="148"/>
      <c r="E633" s="149"/>
      <c r="F633" s="149"/>
      <c r="G633" s="148"/>
      <c r="H633" s="148"/>
      <c r="I633" s="149"/>
      <c r="J633" s="149"/>
      <c r="K633" s="149"/>
      <c r="L633" s="148"/>
      <c r="M633" s="127"/>
      <c r="N633" s="127"/>
      <c r="O633" s="127"/>
      <c r="P633" s="127"/>
      <c r="Q633" s="127"/>
      <c r="R633" s="127"/>
      <c r="S633" s="127"/>
      <c r="T633" s="127"/>
      <c r="U633" s="127"/>
      <c r="V633" s="127"/>
      <c r="W633" s="127"/>
      <c r="X633" s="127"/>
      <c r="Y633" s="127"/>
      <c r="Z633" s="127"/>
    </row>
    <row r="634">
      <c r="A634" s="127"/>
      <c r="B634" s="127"/>
      <c r="C634" s="127"/>
      <c r="D634" s="148"/>
      <c r="E634" s="149"/>
      <c r="F634" s="149"/>
      <c r="G634" s="148"/>
      <c r="H634" s="148"/>
      <c r="I634" s="149"/>
      <c r="J634" s="149"/>
      <c r="K634" s="149"/>
      <c r="L634" s="148"/>
      <c r="M634" s="127"/>
      <c r="N634" s="127"/>
      <c r="O634" s="127"/>
      <c r="P634" s="127"/>
      <c r="Q634" s="127"/>
      <c r="R634" s="127"/>
      <c r="S634" s="127"/>
      <c r="T634" s="127"/>
      <c r="U634" s="127"/>
      <c r="V634" s="127"/>
      <c r="W634" s="127"/>
      <c r="X634" s="127"/>
      <c r="Y634" s="127"/>
      <c r="Z634" s="127"/>
    </row>
    <row r="635">
      <c r="A635" s="127"/>
      <c r="B635" s="127"/>
      <c r="C635" s="127"/>
      <c r="D635" s="148"/>
      <c r="E635" s="149"/>
      <c r="F635" s="149"/>
      <c r="G635" s="148"/>
      <c r="H635" s="148"/>
      <c r="I635" s="149"/>
      <c r="J635" s="149"/>
      <c r="K635" s="149"/>
      <c r="L635" s="148"/>
      <c r="M635" s="127"/>
      <c r="N635" s="127"/>
      <c r="O635" s="127"/>
      <c r="P635" s="127"/>
      <c r="Q635" s="127"/>
      <c r="R635" s="127"/>
      <c r="S635" s="127"/>
      <c r="T635" s="127"/>
      <c r="U635" s="127"/>
      <c r="V635" s="127"/>
      <c r="W635" s="127"/>
      <c r="X635" s="127"/>
      <c r="Y635" s="127"/>
      <c r="Z635" s="127"/>
    </row>
    <row r="636">
      <c r="A636" s="127"/>
      <c r="B636" s="127"/>
      <c r="C636" s="127"/>
      <c r="D636" s="148"/>
      <c r="E636" s="149"/>
      <c r="F636" s="149"/>
      <c r="G636" s="148"/>
      <c r="H636" s="148"/>
      <c r="I636" s="149"/>
      <c r="J636" s="149"/>
      <c r="K636" s="149"/>
      <c r="L636" s="148"/>
      <c r="M636" s="127"/>
      <c r="N636" s="127"/>
      <c r="O636" s="127"/>
      <c r="P636" s="127"/>
      <c r="Q636" s="127"/>
      <c r="R636" s="127"/>
      <c r="S636" s="127"/>
      <c r="T636" s="127"/>
      <c r="U636" s="127"/>
      <c r="V636" s="127"/>
      <c r="W636" s="127"/>
      <c r="X636" s="127"/>
      <c r="Y636" s="127"/>
      <c r="Z636" s="127"/>
    </row>
    <row r="637">
      <c r="A637" s="127"/>
      <c r="B637" s="127"/>
      <c r="C637" s="127"/>
      <c r="D637" s="148"/>
      <c r="E637" s="149"/>
      <c r="F637" s="149"/>
      <c r="G637" s="148"/>
      <c r="H637" s="148"/>
      <c r="I637" s="149"/>
      <c r="J637" s="149"/>
      <c r="K637" s="149"/>
      <c r="L637" s="148"/>
      <c r="M637" s="127"/>
      <c r="N637" s="127"/>
      <c r="O637" s="127"/>
      <c r="P637" s="127"/>
      <c r="Q637" s="127"/>
      <c r="R637" s="127"/>
      <c r="S637" s="127"/>
      <c r="T637" s="127"/>
      <c r="U637" s="127"/>
      <c r="V637" s="127"/>
      <c r="W637" s="127"/>
      <c r="X637" s="127"/>
      <c r="Y637" s="127"/>
      <c r="Z637" s="127"/>
    </row>
    <row r="638">
      <c r="A638" s="127"/>
      <c r="B638" s="127"/>
      <c r="C638" s="127"/>
      <c r="D638" s="148"/>
      <c r="E638" s="149"/>
      <c r="F638" s="149"/>
      <c r="G638" s="148"/>
      <c r="H638" s="148"/>
      <c r="I638" s="149"/>
      <c r="J638" s="149"/>
      <c r="K638" s="149"/>
      <c r="L638" s="148"/>
      <c r="M638" s="127"/>
      <c r="N638" s="127"/>
      <c r="O638" s="127"/>
      <c r="P638" s="127"/>
      <c r="Q638" s="127"/>
      <c r="R638" s="127"/>
      <c r="S638" s="127"/>
      <c r="T638" s="127"/>
      <c r="U638" s="127"/>
      <c r="V638" s="127"/>
      <c r="W638" s="127"/>
      <c r="X638" s="127"/>
      <c r="Y638" s="127"/>
      <c r="Z638" s="127"/>
    </row>
    <row r="639">
      <c r="A639" s="127"/>
      <c r="B639" s="127"/>
      <c r="C639" s="127"/>
      <c r="D639" s="148"/>
      <c r="E639" s="149"/>
      <c r="F639" s="149"/>
      <c r="G639" s="148"/>
      <c r="H639" s="148"/>
      <c r="I639" s="149"/>
      <c r="J639" s="149"/>
      <c r="K639" s="149"/>
      <c r="L639" s="148"/>
      <c r="M639" s="127"/>
      <c r="N639" s="127"/>
      <c r="O639" s="127"/>
      <c r="P639" s="127"/>
      <c r="Q639" s="127"/>
      <c r="R639" s="127"/>
      <c r="S639" s="127"/>
      <c r="T639" s="127"/>
      <c r="U639" s="127"/>
      <c r="V639" s="127"/>
      <c r="W639" s="127"/>
      <c r="X639" s="127"/>
      <c r="Y639" s="127"/>
      <c r="Z639" s="127"/>
    </row>
    <row r="640">
      <c r="A640" s="127"/>
      <c r="B640" s="127"/>
      <c r="C640" s="127"/>
      <c r="D640" s="148"/>
      <c r="E640" s="149"/>
      <c r="F640" s="149"/>
      <c r="G640" s="148"/>
      <c r="H640" s="148"/>
      <c r="I640" s="149"/>
      <c r="J640" s="149"/>
      <c r="K640" s="149"/>
      <c r="L640" s="148"/>
      <c r="M640" s="127"/>
      <c r="N640" s="127"/>
      <c r="O640" s="127"/>
      <c r="P640" s="127"/>
      <c r="Q640" s="127"/>
      <c r="R640" s="127"/>
      <c r="S640" s="127"/>
      <c r="T640" s="127"/>
      <c r="U640" s="127"/>
      <c r="V640" s="127"/>
      <c r="W640" s="127"/>
      <c r="X640" s="127"/>
      <c r="Y640" s="127"/>
      <c r="Z640" s="127"/>
    </row>
    <row r="641">
      <c r="A641" s="127"/>
      <c r="B641" s="127"/>
      <c r="C641" s="127"/>
      <c r="D641" s="148"/>
      <c r="E641" s="149"/>
      <c r="F641" s="149"/>
      <c r="G641" s="148"/>
      <c r="H641" s="148"/>
      <c r="I641" s="149"/>
      <c r="J641" s="149"/>
      <c r="K641" s="149"/>
      <c r="L641" s="148"/>
      <c r="M641" s="127"/>
      <c r="N641" s="127"/>
      <c r="O641" s="127"/>
      <c r="P641" s="127"/>
      <c r="Q641" s="127"/>
      <c r="R641" s="127"/>
      <c r="S641" s="127"/>
      <c r="T641" s="127"/>
      <c r="U641" s="127"/>
      <c r="V641" s="127"/>
      <c r="W641" s="127"/>
      <c r="X641" s="127"/>
      <c r="Y641" s="127"/>
      <c r="Z641" s="127"/>
    </row>
    <row r="642">
      <c r="A642" s="127"/>
      <c r="B642" s="127"/>
      <c r="C642" s="127"/>
      <c r="D642" s="148"/>
      <c r="E642" s="149"/>
      <c r="F642" s="149"/>
      <c r="G642" s="148"/>
      <c r="H642" s="148"/>
      <c r="I642" s="149"/>
      <c r="J642" s="149"/>
      <c r="K642" s="149"/>
      <c r="L642" s="148"/>
      <c r="M642" s="127"/>
      <c r="N642" s="127"/>
      <c r="O642" s="127"/>
      <c r="P642" s="127"/>
      <c r="Q642" s="127"/>
      <c r="R642" s="127"/>
      <c r="S642" s="127"/>
      <c r="T642" s="127"/>
      <c r="U642" s="127"/>
      <c r="V642" s="127"/>
      <c r="W642" s="127"/>
      <c r="X642" s="127"/>
      <c r="Y642" s="127"/>
      <c r="Z642" s="127"/>
    </row>
    <row r="643">
      <c r="A643" s="127"/>
      <c r="B643" s="127"/>
      <c r="C643" s="127"/>
      <c r="D643" s="148"/>
      <c r="E643" s="149"/>
      <c r="F643" s="149"/>
      <c r="G643" s="148"/>
      <c r="H643" s="148"/>
      <c r="I643" s="149"/>
      <c r="J643" s="149"/>
      <c r="K643" s="149"/>
      <c r="L643" s="148"/>
      <c r="M643" s="127"/>
      <c r="N643" s="127"/>
      <c r="O643" s="127"/>
      <c r="P643" s="127"/>
      <c r="Q643" s="127"/>
      <c r="R643" s="127"/>
      <c r="S643" s="127"/>
      <c r="T643" s="127"/>
      <c r="U643" s="127"/>
      <c r="V643" s="127"/>
      <c r="W643" s="127"/>
      <c r="X643" s="127"/>
      <c r="Y643" s="127"/>
      <c r="Z643" s="127"/>
    </row>
    <row r="644">
      <c r="A644" s="127"/>
      <c r="B644" s="127"/>
      <c r="C644" s="127"/>
      <c r="D644" s="148"/>
      <c r="E644" s="149"/>
      <c r="F644" s="149"/>
      <c r="G644" s="148"/>
      <c r="H644" s="148"/>
      <c r="I644" s="149"/>
      <c r="J644" s="149"/>
      <c r="K644" s="149"/>
      <c r="L644" s="148"/>
      <c r="M644" s="127"/>
      <c r="N644" s="127"/>
      <c r="O644" s="127"/>
      <c r="P644" s="127"/>
      <c r="Q644" s="127"/>
      <c r="R644" s="127"/>
      <c r="S644" s="127"/>
      <c r="T644" s="127"/>
      <c r="U644" s="127"/>
      <c r="V644" s="127"/>
      <c r="W644" s="127"/>
      <c r="X644" s="127"/>
      <c r="Y644" s="127"/>
      <c r="Z644" s="127"/>
    </row>
    <row r="645">
      <c r="A645" s="127"/>
      <c r="B645" s="127"/>
      <c r="C645" s="127"/>
      <c r="D645" s="148"/>
      <c r="E645" s="149"/>
      <c r="F645" s="149"/>
      <c r="G645" s="148"/>
      <c r="H645" s="148"/>
      <c r="I645" s="149"/>
      <c r="J645" s="149"/>
      <c r="K645" s="149"/>
      <c r="L645" s="148"/>
      <c r="M645" s="127"/>
      <c r="N645" s="127"/>
      <c r="O645" s="127"/>
      <c r="P645" s="127"/>
      <c r="Q645" s="127"/>
      <c r="R645" s="127"/>
      <c r="S645" s="127"/>
      <c r="T645" s="127"/>
      <c r="U645" s="127"/>
      <c r="V645" s="127"/>
      <c r="W645" s="127"/>
      <c r="X645" s="127"/>
      <c r="Y645" s="127"/>
      <c r="Z645" s="127"/>
    </row>
    <row r="646">
      <c r="A646" s="127"/>
      <c r="B646" s="127"/>
      <c r="C646" s="127"/>
      <c r="D646" s="148"/>
      <c r="E646" s="149"/>
      <c r="F646" s="149"/>
      <c r="G646" s="148"/>
      <c r="H646" s="148"/>
      <c r="I646" s="149"/>
      <c r="J646" s="149"/>
      <c r="K646" s="149"/>
      <c r="L646" s="148"/>
      <c r="M646" s="127"/>
      <c r="N646" s="127"/>
      <c r="O646" s="127"/>
      <c r="P646" s="127"/>
      <c r="Q646" s="127"/>
      <c r="R646" s="127"/>
      <c r="S646" s="127"/>
      <c r="T646" s="127"/>
      <c r="U646" s="127"/>
      <c r="V646" s="127"/>
      <c r="W646" s="127"/>
      <c r="X646" s="127"/>
      <c r="Y646" s="127"/>
      <c r="Z646" s="127"/>
    </row>
    <row r="647">
      <c r="A647" s="127"/>
      <c r="B647" s="127"/>
      <c r="C647" s="127"/>
      <c r="D647" s="148"/>
      <c r="E647" s="149"/>
      <c r="F647" s="149"/>
      <c r="G647" s="148"/>
      <c r="H647" s="148"/>
      <c r="I647" s="149"/>
      <c r="J647" s="149"/>
      <c r="K647" s="149"/>
      <c r="L647" s="148"/>
      <c r="M647" s="127"/>
      <c r="N647" s="127"/>
      <c r="O647" s="127"/>
      <c r="P647" s="127"/>
      <c r="Q647" s="127"/>
      <c r="R647" s="127"/>
      <c r="S647" s="127"/>
      <c r="T647" s="127"/>
      <c r="U647" s="127"/>
      <c r="V647" s="127"/>
      <c r="W647" s="127"/>
      <c r="X647" s="127"/>
      <c r="Y647" s="127"/>
      <c r="Z647" s="127"/>
    </row>
    <row r="648">
      <c r="A648" s="127"/>
      <c r="B648" s="127"/>
      <c r="C648" s="127"/>
      <c r="D648" s="148"/>
      <c r="E648" s="149"/>
      <c r="F648" s="149"/>
      <c r="G648" s="148"/>
      <c r="H648" s="148"/>
      <c r="I648" s="149"/>
      <c r="J648" s="149"/>
      <c r="K648" s="149"/>
      <c r="L648" s="148"/>
      <c r="M648" s="127"/>
      <c r="N648" s="127"/>
      <c r="O648" s="127"/>
      <c r="P648" s="127"/>
      <c r="Q648" s="127"/>
      <c r="R648" s="127"/>
      <c r="S648" s="127"/>
      <c r="T648" s="127"/>
      <c r="U648" s="127"/>
      <c r="V648" s="127"/>
      <c r="W648" s="127"/>
      <c r="X648" s="127"/>
      <c r="Y648" s="127"/>
      <c r="Z648" s="127"/>
    </row>
    <row r="649">
      <c r="A649" s="127"/>
      <c r="B649" s="127"/>
      <c r="C649" s="127"/>
      <c r="D649" s="148"/>
      <c r="E649" s="149"/>
      <c r="F649" s="149"/>
      <c r="G649" s="148"/>
      <c r="H649" s="148"/>
      <c r="I649" s="149"/>
      <c r="J649" s="149"/>
      <c r="K649" s="149"/>
      <c r="L649" s="148"/>
      <c r="M649" s="127"/>
      <c r="N649" s="127"/>
      <c r="O649" s="127"/>
      <c r="P649" s="127"/>
      <c r="Q649" s="127"/>
      <c r="R649" s="127"/>
      <c r="S649" s="127"/>
      <c r="T649" s="127"/>
      <c r="U649" s="127"/>
      <c r="V649" s="127"/>
      <c r="W649" s="127"/>
      <c r="X649" s="127"/>
      <c r="Y649" s="127"/>
      <c r="Z649" s="127"/>
    </row>
    <row r="650">
      <c r="A650" s="127"/>
      <c r="B650" s="127"/>
      <c r="C650" s="127"/>
      <c r="D650" s="148"/>
      <c r="E650" s="149"/>
      <c r="F650" s="149"/>
      <c r="G650" s="148"/>
      <c r="H650" s="148"/>
      <c r="I650" s="149"/>
      <c r="J650" s="149"/>
      <c r="K650" s="149"/>
      <c r="L650" s="148"/>
      <c r="M650" s="127"/>
      <c r="N650" s="127"/>
      <c r="O650" s="127"/>
      <c r="P650" s="127"/>
      <c r="Q650" s="127"/>
      <c r="R650" s="127"/>
      <c r="S650" s="127"/>
      <c r="T650" s="127"/>
      <c r="U650" s="127"/>
      <c r="V650" s="127"/>
      <c r="W650" s="127"/>
      <c r="X650" s="127"/>
      <c r="Y650" s="127"/>
      <c r="Z650" s="127"/>
    </row>
    <row r="651">
      <c r="A651" s="127"/>
      <c r="B651" s="127"/>
      <c r="C651" s="127"/>
      <c r="D651" s="148"/>
      <c r="E651" s="149"/>
      <c r="F651" s="149"/>
      <c r="G651" s="148"/>
      <c r="H651" s="148"/>
      <c r="I651" s="149"/>
      <c r="J651" s="149"/>
      <c r="K651" s="149"/>
      <c r="L651" s="148"/>
      <c r="M651" s="127"/>
      <c r="N651" s="127"/>
      <c r="O651" s="127"/>
      <c r="P651" s="127"/>
      <c r="Q651" s="127"/>
      <c r="R651" s="127"/>
      <c r="S651" s="127"/>
      <c r="T651" s="127"/>
      <c r="U651" s="127"/>
      <c r="V651" s="127"/>
      <c r="W651" s="127"/>
      <c r="X651" s="127"/>
      <c r="Y651" s="127"/>
      <c r="Z651" s="127"/>
    </row>
    <row r="652">
      <c r="A652" s="127"/>
      <c r="B652" s="127"/>
      <c r="C652" s="127"/>
      <c r="D652" s="148"/>
      <c r="E652" s="149"/>
      <c r="F652" s="149"/>
      <c r="G652" s="148"/>
      <c r="H652" s="148"/>
      <c r="I652" s="149"/>
      <c r="J652" s="149"/>
      <c r="K652" s="149"/>
      <c r="L652" s="148"/>
      <c r="M652" s="127"/>
      <c r="N652" s="127"/>
      <c r="O652" s="127"/>
      <c r="P652" s="127"/>
      <c r="Q652" s="127"/>
      <c r="R652" s="127"/>
      <c r="S652" s="127"/>
      <c r="T652" s="127"/>
      <c r="U652" s="127"/>
      <c r="V652" s="127"/>
      <c r="W652" s="127"/>
      <c r="X652" s="127"/>
      <c r="Y652" s="127"/>
      <c r="Z652" s="127"/>
    </row>
    <row r="653">
      <c r="A653" s="127"/>
      <c r="B653" s="127"/>
      <c r="C653" s="127"/>
      <c r="D653" s="148"/>
      <c r="E653" s="149"/>
      <c r="F653" s="149"/>
      <c r="G653" s="148"/>
      <c r="H653" s="148"/>
      <c r="I653" s="149"/>
      <c r="J653" s="149"/>
      <c r="K653" s="149"/>
      <c r="L653" s="148"/>
      <c r="M653" s="127"/>
      <c r="N653" s="127"/>
      <c r="O653" s="127"/>
      <c r="P653" s="127"/>
      <c r="Q653" s="127"/>
      <c r="R653" s="127"/>
      <c r="S653" s="127"/>
      <c r="T653" s="127"/>
      <c r="U653" s="127"/>
      <c r="V653" s="127"/>
      <c r="W653" s="127"/>
      <c r="X653" s="127"/>
      <c r="Y653" s="127"/>
      <c r="Z653" s="127"/>
    </row>
    <row r="654">
      <c r="A654" s="127"/>
      <c r="B654" s="127"/>
      <c r="C654" s="127"/>
      <c r="D654" s="148"/>
      <c r="E654" s="149"/>
      <c r="F654" s="149"/>
      <c r="G654" s="148"/>
      <c r="H654" s="148"/>
      <c r="I654" s="149"/>
      <c r="J654" s="149"/>
      <c r="K654" s="149"/>
      <c r="L654" s="148"/>
      <c r="M654" s="127"/>
      <c r="N654" s="127"/>
      <c r="O654" s="127"/>
      <c r="P654" s="127"/>
      <c r="Q654" s="127"/>
      <c r="R654" s="127"/>
      <c r="S654" s="127"/>
      <c r="T654" s="127"/>
      <c r="U654" s="127"/>
      <c r="V654" s="127"/>
      <c r="W654" s="127"/>
      <c r="X654" s="127"/>
      <c r="Y654" s="127"/>
      <c r="Z654" s="127"/>
    </row>
    <row r="655">
      <c r="A655" s="127"/>
      <c r="B655" s="127"/>
      <c r="C655" s="127"/>
      <c r="D655" s="148"/>
      <c r="E655" s="149"/>
      <c r="F655" s="149"/>
      <c r="G655" s="148"/>
      <c r="H655" s="148"/>
      <c r="I655" s="149"/>
      <c r="J655" s="149"/>
      <c r="K655" s="149"/>
      <c r="L655" s="148"/>
      <c r="M655" s="127"/>
      <c r="N655" s="127"/>
      <c r="O655" s="127"/>
      <c r="P655" s="127"/>
      <c r="Q655" s="127"/>
      <c r="R655" s="127"/>
      <c r="S655" s="127"/>
      <c r="T655" s="127"/>
      <c r="U655" s="127"/>
      <c r="V655" s="127"/>
      <c r="W655" s="127"/>
      <c r="X655" s="127"/>
      <c r="Y655" s="127"/>
      <c r="Z655" s="127"/>
    </row>
    <row r="656">
      <c r="A656" s="127"/>
      <c r="B656" s="127"/>
      <c r="C656" s="127"/>
      <c r="D656" s="148"/>
      <c r="E656" s="149"/>
      <c r="F656" s="149"/>
      <c r="G656" s="148"/>
      <c r="H656" s="148"/>
      <c r="I656" s="149"/>
      <c r="J656" s="149"/>
      <c r="K656" s="149"/>
      <c r="L656" s="148"/>
      <c r="M656" s="127"/>
      <c r="N656" s="127"/>
      <c r="O656" s="127"/>
      <c r="P656" s="127"/>
      <c r="Q656" s="127"/>
      <c r="R656" s="127"/>
      <c r="S656" s="127"/>
      <c r="T656" s="127"/>
      <c r="U656" s="127"/>
      <c r="V656" s="127"/>
      <c r="W656" s="127"/>
      <c r="X656" s="127"/>
      <c r="Y656" s="127"/>
      <c r="Z656" s="127"/>
    </row>
    <row r="657">
      <c r="A657" s="127"/>
      <c r="B657" s="127"/>
      <c r="C657" s="127"/>
      <c r="D657" s="148"/>
      <c r="E657" s="149"/>
      <c r="F657" s="149"/>
      <c r="G657" s="148"/>
      <c r="H657" s="148"/>
      <c r="I657" s="149"/>
      <c r="J657" s="149"/>
      <c r="K657" s="149"/>
      <c r="L657" s="148"/>
      <c r="M657" s="127"/>
      <c r="N657" s="127"/>
      <c r="O657" s="127"/>
      <c r="P657" s="127"/>
      <c r="Q657" s="127"/>
      <c r="R657" s="127"/>
      <c r="S657" s="127"/>
      <c r="T657" s="127"/>
      <c r="U657" s="127"/>
      <c r="V657" s="127"/>
      <c r="W657" s="127"/>
      <c r="X657" s="127"/>
      <c r="Y657" s="127"/>
      <c r="Z657" s="127"/>
    </row>
    <row r="658">
      <c r="A658" s="127"/>
      <c r="B658" s="127"/>
      <c r="C658" s="127"/>
      <c r="D658" s="148"/>
      <c r="E658" s="149"/>
      <c r="F658" s="149"/>
      <c r="G658" s="148"/>
      <c r="H658" s="148"/>
      <c r="I658" s="149"/>
      <c r="J658" s="149"/>
      <c r="K658" s="149"/>
      <c r="L658" s="148"/>
      <c r="M658" s="127"/>
      <c r="N658" s="127"/>
      <c r="O658" s="127"/>
      <c r="P658" s="127"/>
      <c r="Q658" s="127"/>
      <c r="R658" s="127"/>
      <c r="S658" s="127"/>
      <c r="T658" s="127"/>
      <c r="U658" s="127"/>
      <c r="V658" s="127"/>
      <c r="W658" s="127"/>
      <c r="X658" s="127"/>
      <c r="Y658" s="127"/>
      <c r="Z658" s="127"/>
    </row>
    <row r="659">
      <c r="A659" s="127"/>
      <c r="B659" s="127"/>
      <c r="C659" s="127"/>
      <c r="D659" s="148"/>
      <c r="E659" s="149"/>
      <c r="F659" s="149"/>
      <c r="G659" s="148"/>
      <c r="H659" s="148"/>
      <c r="I659" s="149"/>
      <c r="J659" s="149"/>
      <c r="K659" s="149"/>
      <c r="L659" s="148"/>
      <c r="M659" s="127"/>
      <c r="N659" s="127"/>
      <c r="O659" s="127"/>
      <c r="P659" s="127"/>
      <c r="Q659" s="127"/>
      <c r="R659" s="127"/>
      <c r="S659" s="127"/>
      <c r="T659" s="127"/>
      <c r="U659" s="127"/>
      <c r="V659" s="127"/>
      <c r="W659" s="127"/>
      <c r="X659" s="127"/>
      <c r="Y659" s="127"/>
      <c r="Z659" s="127"/>
    </row>
    <row r="660">
      <c r="A660" s="127"/>
      <c r="B660" s="127"/>
      <c r="C660" s="127"/>
      <c r="D660" s="148"/>
      <c r="E660" s="149"/>
      <c r="F660" s="149"/>
      <c r="G660" s="148"/>
      <c r="H660" s="148"/>
      <c r="I660" s="149"/>
      <c r="J660" s="149"/>
      <c r="K660" s="149"/>
      <c r="L660" s="148"/>
      <c r="M660" s="127"/>
      <c r="N660" s="127"/>
      <c r="O660" s="127"/>
      <c r="P660" s="127"/>
      <c r="Q660" s="127"/>
      <c r="R660" s="127"/>
      <c r="S660" s="127"/>
      <c r="T660" s="127"/>
      <c r="U660" s="127"/>
      <c r="V660" s="127"/>
      <c r="W660" s="127"/>
      <c r="X660" s="127"/>
      <c r="Y660" s="127"/>
      <c r="Z660" s="127"/>
    </row>
    <row r="661">
      <c r="A661" s="127"/>
      <c r="B661" s="127"/>
      <c r="C661" s="127"/>
      <c r="D661" s="148"/>
      <c r="E661" s="149"/>
      <c r="F661" s="149"/>
      <c r="G661" s="148"/>
      <c r="H661" s="148"/>
      <c r="I661" s="149"/>
      <c r="J661" s="149"/>
      <c r="K661" s="149"/>
      <c r="L661" s="148"/>
      <c r="M661" s="127"/>
      <c r="N661" s="127"/>
      <c r="O661" s="127"/>
      <c r="P661" s="127"/>
      <c r="Q661" s="127"/>
      <c r="R661" s="127"/>
      <c r="S661" s="127"/>
      <c r="T661" s="127"/>
      <c r="U661" s="127"/>
      <c r="V661" s="127"/>
      <c r="W661" s="127"/>
      <c r="X661" s="127"/>
      <c r="Y661" s="127"/>
      <c r="Z661" s="127"/>
    </row>
    <row r="662">
      <c r="A662" s="127"/>
      <c r="B662" s="127"/>
      <c r="C662" s="127"/>
      <c r="D662" s="148"/>
      <c r="E662" s="149"/>
      <c r="F662" s="149"/>
      <c r="G662" s="148"/>
      <c r="H662" s="148"/>
      <c r="I662" s="149"/>
      <c r="J662" s="149"/>
      <c r="K662" s="149"/>
      <c r="L662" s="148"/>
      <c r="M662" s="127"/>
      <c r="N662" s="127"/>
      <c r="O662" s="127"/>
      <c r="P662" s="127"/>
      <c r="Q662" s="127"/>
      <c r="R662" s="127"/>
      <c r="S662" s="127"/>
      <c r="T662" s="127"/>
      <c r="U662" s="127"/>
      <c r="V662" s="127"/>
      <c r="W662" s="127"/>
      <c r="X662" s="127"/>
      <c r="Y662" s="127"/>
      <c r="Z662" s="127"/>
    </row>
    <row r="663">
      <c r="A663" s="127"/>
      <c r="B663" s="127"/>
      <c r="C663" s="127"/>
      <c r="D663" s="148"/>
      <c r="E663" s="149"/>
      <c r="F663" s="149"/>
      <c r="G663" s="148"/>
      <c r="H663" s="148"/>
      <c r="I663" s="149"/>
      <c r="J663" s="149"/>
      <c r="K663" s="149"/>
      <c r="L663" s="148"/>
      <c r="M663" s="127"/>
      <c r="N663" s="127"/>
      <c r="O663" s="127"/>
      <c r="P663" s="127"/>
      <c r="Q663" s="127"/>
      <c r="R663" s="127"/>
      <c r="S663" s="127"/>
      <c r="T663" s="127"/>
      <c r="U663" s="127"/>
      <c r="V663" s="127"/>
      <c r="W663" s="127"/>
      <c r="X663" s="127"/>
      <c r="Y663" s="127"/>
      <c r="Z663" s="127"/>
    </row>
    <row r="664">
      <c r="A664" s="127"/>
      <c r="B664" s="127"/>
      <c r="C664" s="127"/>
      <c r="D664" s="148"/>
      <c r="E664" s="149"/>
      <c r="F664" s="149"/>
      <c r="G664" s="148"/>
      <c r="H664" s="148"/>
      <c r="I664" s="149"/>
      <c r="J664" s="149"/>
      <c r="K664" s="149"/>
      <c r="L664" s="148"/>
      <c r="M664" s="127"/>
      <c r="N664" s="127"/>
      <c r="O664" s="127"/>
      <c r="P664" s="127"/>
      <c r="Q664" s="127"/>
      <c r="R664" s="127"/>
      <c r="S664" s="127"/>
      <c r="T664" s="127"/>
      <c r="U664" s="127"/>
      <c r="V664" s="127"/>
      <c r="W664" s="127"/>
      <c r="X664" s="127"/>
      <c r="Y664" s="127"/>
      <c r="Z664" s="127"/>
    </row>
    <row r="665">
      <c r="A665" s="127"/>
      <c r="B665" s="127"/>
      <c r="C665" s="127"/>
      <c r="D665" s="148"/>
      <c r="E665" s="149"/>
      <c r="F665" s="149"/>
      <c r="G665" s="148"/>
      <c r="H665" s="148"/>
      <c r="I665" s="149"/>
      <c r="J665" s="149"/>
      <c r="K665" s="149"/>
      <c r="L665" s="148"/>
      <c r="M665" s="127"/>
      <c r="N665" s="127"/>
      <c r="O665" s="127"/>
      <c r="P665" s="127"/>
      <c r="Q665" s="127"/>
      <c r="R665" s="127"/>
      <c r="S665" s="127"/>
      <c r="T665" s="127"/>
      <c r="U665" s="127"/>
      <c r="V665" s="127"/>
      <c r="W665" s="127"/>
      <c r="X665" s="127"/>
      <c r="Y665" s="127"/>
      <c r="Z665" s="127"/>
    </row>
    <row r="666">
      <c r="A666" s="127"/>
      <c r="B666" s="127"/>
      <c r="C666" s="127"/>
      <c r="D666" s="148"/>
      <c r="E666" s="149"/>
      <c r="F666" s="149"/>
      <c r="G666" s="148"/>
      <c r="H666" s="148"/>
      <c r="I666" s="149"/>
      <c r="J666" s="149"/>
      <c r="K666" s="149"/>
      <c r="L666" s="148"/>
      <c r="M666" s="127"/>
      <c r="N666" s="127"/>
      <c r="O666" s="127"/>
      <c r="P666" s="127"/>
      <c r="Q666" s="127"/>
      <c r="R666" s="127"/>
      <c r="S666" s="127"/>
      <c r="T666" s="127"/>
      <c r="U666" s="127"/>
      <c r="V666" s="127"/>
      <c r="W666" s="127"/>
      <c r="X666" s="127"/>
      <c r="Y666" s="127"/>
      <c r="Z666" s="127"/>
    </row>
    <row r="667">
      <c r="A667" s="127"/>
      <c r="B667" s="127"/>
      <c r="C667" s="127"/>
      <c r="D667" s="148"/>
      <c r="E667" s="149"/>
      <c r="F667" s="149"/>
      <c r="G667" s="148"/>
      <c r="H667" s="148"/>
      <c r="I667" s="149"/>
      <c r="J667" s="149"/>
      <c r="K667" s="149"/>
      <c r="L667" s="148"/>
      <c r="M667" s="127"/>
      <c r="N667" s="127"/>
      <c r="O667" s="127"/>
      <c r="P667" s="127"/>
      <c r="Q667" s="127"/>
      <c r="R667" s="127"/>
      <c r="S667" s="127"/>
      <c r="T667" s="127"/>
      <c r="U667" s="127"/>
      <c r="V667" s="127"/>
      <c r="W667" s="127"/>
      <c r="X667" s="127"/>
      <c r="Y667" s="127"/>
      <c r="Z667" s="127"/>
    </row>
    <row r="668">
      <c r="A668" s="127"/>
      <c r="B668" s="127"/>
      <c r="C668" s="127"/>
      <c r="D668" s="148"/>
      <c r="E668" s="149"/>
      <c r="F668" s="149"/>
      <c r="G668" s="148"/>
      <c r="H668" s="148"/>
      <c r="I668" s="149"/>
      <c r="J668" s="149"/>
      <c r="K668" s="149"/>
      <c r="L668" s="148"/>
      <c r="M668" s="127"/>
      <c r="N668" s="127"/>
      <c r="O668" s="127"/>
      <c r="P668" s="127"/>
      <c r="Q668" s="127"/>
      <c r="R668" s="127"/>
      <c r="S668" s="127"/>
      <c r="T668" s="127"/>
      <c r="U668" s="127"/>
      <c r="V668" s="127"/>
      <c r="W668" s="127"/>
      <c r="X668" s="127"/>
      <c r="Y668" s="127"/>
      <c r="Z668" s="127"/>
    </row>
    <row r="669">
      <c r="A669" s="127"/>
      <c r="B669" s="127"/>
      <c r="C669" s="127"/>
      <c r="D669" s="148"/>
      <c r="E669" s="149"/>
      <c r="F669" s="149"/>
      <c r="G669" s="148"/>
      <c r="H669" s="148"/>
      <c r="I669" s="149"/>
      <c r="J669" s="149"/>
      <c r="K669" s="149"/>
      <c r="L669" s="148"/>
      <c r="M669" s="127"/>
      <c r="N669" s="127"/>
      <c r="O669" s="127"/>
      <c r="P669" s="127"/>
      <c r="Q669" s="127"/>
      <c r="R669" s="127"/>
      <c r="S669" s="127"/>
      <c r="T669" s="127"/>
      <c r="U669" s="127"/>
      <c r="V669" s="127"/>
      <c r="W669" s="127"/>
      <c r="X669" s="127"/>
      <c r="Y669" s="127"/>
      <c r="Z669" s="127"/>
    </row>
    <row r="670">
      <c r="A670" s="127"/>
      <c r="B670" s="127"/>
      <c r="C670" s="127"/>
      <c r="D670" s="148"/>
      <c r="E670" s="149"/>
      <c r="F670" s="149"/>
      <c r="G670" s="148"/>
      <c r="H670" s="148"/>
      <c r="I670" s="149"/>
      <c r="J670" s="149"/>
      <c r="K670" s="149"/>
      <c r="L670" s="148"/>
      <c r="M670" s="127"/>
      <c r="N670" s="127"/>
      <c r="O670" s="127"/>
      <c r="P670" s="127"/>
      <c r="Q670" s="127"/>
      <c r="R670" s="127"/>
      <c r="S670" s="127"/>
      <c r="T670" s="127"/>
      <c r="U670" s="127"/>
      <c r="V670" s="127"/>
      <c r="W670" s="127"/>
      <c r="X670" s="127"/>
      <c r="Y670" s="127"/>
      <c r="Z670" s="127"/>
    </row>
    <row r="671">
      <c r="A671" s="127"/>
      <c r="B671" s="127"/>
      <c r="C671" s="127"/>
      <c r="D671" s="148"/>
      <c r="E671" s="149"/>
      <c r="F671" s="149"/>
      <c r="G671" s="148"/>
      <c r="H671" s="148"/>
      <c r="I671" s="149"/>
      <c r="J671" s="149"/>
      <c r="K671" s="149"/>
      <c r="L671" s="148"/>
      <c r="M671" s="127"/>
      <c r="N671" s="127"/>
      <c r="O671" s="127"/>
      <c r="P671" s="127"/>
      <c r="Q671" s="127"/>
      <c r="R671" s="127"/>
      <c r="S671" s="127"/>
      <c r="T671" s="127"/>
      <c r="U671" s="127"/>
      <c r="V671" s="127"/>
      <c r="W671" s="127"/>
      <c r="X671" s="127"/>
      <c r="Y671" s="127"/>
      <c r="Z671" s="127"/>
    </row>
    <row r="672">
      <c r="A672" s="127"/>
      <c r="B672" s="127"/>
      <c r="C672" s="127"/>
      <c r="D672" s="148"/>
      <c r="E672" s="149"/>
      <c r="F672" s="149"/>
      <c r="G672" s="148"/>
      <c r="H672" s="148"/>
      <c r="I672" s="149"/>
      <c r="J672" s="149"/>
      <c r="K672" s="149"/>
      <c r="L672" s="148"/>
      <c r="M672" s="127"/>
      <c r="N672" s="127"/>
      <c r="O672" s="127"/>
      <c r="P672" s="127"/>
      <c r="Q672" s="127"/>
      <c r="R672" s="127"/>
      <c r="S672" s="127"/>
      <c r="T672" s="127"/>
      <c r="U672" s="127"/>
      <c r="V672" s="127"/>
      <c r="W672" s="127"/>
      <c r="X672" s="127"/>
      <c r="Y672" s="127"/>
      <c r="Z672" s="127"/>
    </row>
    <row r="673">
      <c r="A673" s="127"/>
      <c r="B673" s="127"/>
      <c r="C673" s="127"/>
      <c r="D673" s="148"/>
      <c r="E673" s="149"/>
      <c r="F673" s="149"/>
      <c r="G673" s="148"/>
      <c r="H673" s="148"/>
      <c r="I673" s="149"/>
      <c r="J673" s="149"/>
      <c r="K673" s="149"/>
      <c r="L673" s="148"/>
      <c r="M673" s="127"/>
      <c r="N673" s="127"/>
      <c r="O673" s="127"/>
      <c r="P673" s="127"/>
      <c r="Q673" s="127"/>
      <c r="R673" s="127"/>
      <c r="S673" s="127"/>
      <c r="T673" s="127"/>
      <c r="U673" s="127"/>
      <c r="V673" s="127"/>
      <c r="W673" s="127"/>
      <c r="X673" s="127"/>
      <c r="Y673" s="127"/>
      <c r="Z673" s="127"/>
    </row>
    <row r="674">
      <c r="A674" s="127"/>
      <c r="B674" s="127"/>
      <c r="C674" s="127"/>
      <c r="D674" s="148"/>
      <c r="E674" s="149"/>
      <c r="F674" s="149"/>
      <c r="G674" s="148"/>
      <c r="H674" s="148"/>
      <c r="I674" s="149"/>
      <c r="J674" s="149"/>
      <c r="K674" s="149"/>
      <c r="L674" s="148"/>
      <c r="M674" s="127"/>
      <c r="N674" s="127"/>
      <c r="O674" s="127"/>
      <c r="P674" s="127"/>
      <c r="Q674" s="127"/>
      <c r="R674" s="127"/>
      <c r="S674" s="127"/>
      <c r="T674" s="127"/>
      <c r="U674" s="127"/>
      <c r="V674" s="127"/>
      <c r="W674" s="127"/>
      <c r="X674" s="127"/>
      <c r="Y674" s="127"/>
      <c r="Z674" s="127"/>
    </row>
    <row r="675">
      <c r="A675" s="127"/>
      <c r="B675" s="127"/>
      <c r="C675" s="127"/>
      <c r="D675" s="148"/>
      <c r="E675" s="149"/>
      <c r="F675" s="149"/>
      <c r="G675" s="148"/>
      <c r="H675" s="148"/>
      <c r="I675" s="149"/>
      <c r="J675" s="149"/>
      <c r="K675" s="149"/>
      <c r="L675" s="148"/>
      <c r="M675" s="127"/>
      <c r="N675" s="127"/>
      <c r="O675" s="127"/>
      <c r="P675" s="127"/>
      <c r="Q675" s="127"/>
      <c r="R675" s="127"/>
      <c r="S675" s="127"/>
      <c r="T675" s="127"/>
      <c r="U675" s="127"/>
      <c r="V675" s="127"/>
      <c r="W675" s="127"/>
      <c r="X675" s="127"/>
      <c r="Y675" s="127"/>
      <c r="Z675" s="127"/>
    </row>
    <row r="676">
      <c r="A676" s="127"/>
      <c r="B676" s="127"/>
      <c r="C676" s="127"/>
      <c r="D676" s="148"/>
      <c r="E676" s="149"/>
      <c r="F676" s="149"/>
      <c r="G676" s="148"/>
      <c r="H676" s="148"/>
      <c r="I676" s="149"/>
      <c r="J676" s="149"/>
      <c r="K676" s="149"/>
      <c r="L676" s="148"/>
      <c r="M676" s="127"/>
      <c r="N676" s="127"/>
      <c r="O676" s="127"/>
      <c r="P676" s="127"/>
      <c r="Q676" s="127"/>
      <c r="R676" s="127"/>
      <c r="S676" s="127"/>
      <c r="T676" s="127"/>
      <c r="U676" s="127"/>
      <c r="V676" s="127"/>
      <c r="W676" s="127"/>
      <c r="X676" s="127"/>
      <c r="Y676" s="127"/>
      <c r="Z676" s="127"/>
    </row>
    <row r="677">
      <c r="A677" s="127"/>
      <c r="B677" s="127"/>
      <c r="C677" s="127"/>
      <c r="D677" s="148"/>
      <c r="E677" s="149"/>
      <c r="F677" s="149"/>
      <c r="G677" s="148"/>
      <c r="H677" s="148"/>
      <c r="I677" s="149"/>
      <c r="J677" s="149"/>
      <c r="K677" s="149"/>
      <c r="L677" s="148"/>
      <c r="M677" s="127"/>
      <c r="N677" s="127"/>
      <c r="O677" s="127"/>
      <c r="P677" s="127"/>
      <c r="Q677" s="127"/>
      <c r="R677" s="127"/>
      <c r="S677" s="127"/>
      <c r="T677" s="127"/>
      <c r="U677" s="127"/>
      <c r="V677" s="127"/>
      <c r="W677" s="127"/>
      <c r="X677" s="127"/>
      <c r="Y677" s="127"/>
      <c r="Z677" s="127"/>
    </row>
    <row r="678">
      <c r="A678" s="127"/>
      <c r="B678" s="127"/>
      <c r="C678" s="127"/>
      <c r="D678" s="148"/>
      <c r="E678" s="149"/>
      <c r="F678" s="149"/>
      <c r="G678" s="148"/>
      <c r="H678" s="148"/>
      <c r="I678" s="149"/>
      <c r="J678" s="149"/>
      <c r="K678" s="149"/>
      <c r="L678" s="148"/>
      <c r="M678" s="127"/>
      <c r="N678" s="127"/>
      <c r="O678" s="127"/>
      <c r="P678" s="127"/>
      <c r="Q678" s="127"/>
      <c r="R678" s="127"/>
      <c r="S678" s="127"/>
      <c r="T678" s="127"/>
      <c r="U678" s="127"/>
      <c r="V678" s="127"/>
      <c r="W678" s="127"/>
      <c r="X678" s="127"/>
      <c r="Y678" s="127"/>
      <c r="Z678" s="127"/>
    </row>
    <row r="679">
      <c r="A679" s="127"/>
      <c r="B679" s="127"/>
      <c r="C679" s="127"/>
      <c r="D679" s="148"/>
      <c r="E679" s="149"/>
      <c r="F679" s="149"/>
      <c r="G679" s="148"/>
      <c r="H679" s="148"/>
      <c r="I679" s="149"/>
      <c r="J679" s="149"/>
      <c r="K679" s="149"/>
      <c r="L679" s="148"/>
      <c r="M679" s="127"/>
      <c r="N679" s="127"/>
      <c r="O679" s="127"/>
      <c r="P679" s="127"/>
      <c r="Q679" s="127"/>
      <c r="R679" s="127"/>
      <c r="S679" s="127"/>
      <c r="T679" s="127"/>
      <c r="U679" s="127"/>
      <c r="V679" s="127"/>
      <c r="W679" s="127"/>
      <c r="X679" s="127"/>
      <c r="Y679" s="127"/>
      <c r="Z679" s="127"/>
    </row>
    <row r="680">
      <c r="A680" s="127"/>
      <c r="B680" s="127"/>
      <c r="C680" s="127"/>
      <c r="D680" s="148"/>
      <c r="E680" s="149"/>
      <c r="F680" s="149"/>
      <c r="G680" s="148"/>
      <c r="H680" s="148"/>
      <c r="I680" s="149"/>
      <c r="J680" s="149"/>
      <c r="K680" s="149"/>
      <c r="L680" s="148"/>
      <c r="M680" s="127"/>
      <c r="N680" s="127"/>
      <c r="O680" s="127"/>
      <c r="P680" s="127"/>
      <c r="Q680" s="127"/>
      <c r="R680" s="127"/>
      <c r="S680" s="127"/>
      <c r="T680" s="127"/>
      <c r="U680" s="127"/>
      <c r="V680" s="127"/>
      <c r="W680" s="127"/>
      <c r="X680" s="127"/>
      <c r="Y680" s="127"/>
      <c r="Z680" s="127"/>
    </row>
    <row r="681">
      <c r="A681" s="127"/>
      <c r="B681" s="127"/>
      <c r="C681" s="127"/>
      <c r="D681" s="148"/>
      <c r="E681" s="149"/>
      <c r="F681" s="149"/>
      <c r="G681" s="148"/>
      <c r="H681" s="148"/>
      <c r="I681" s="149"/>
      <c r="J681" s="149"/>
      <c r="K681" s="149"/>
      <c r="L681" s="148"/>
      <c r="M681" s="127"/>
      <c r="N681" s="127"/>
      <c r="O681" s="127"/>
      <c r="P681" s="127"/>
      <c r="Q681" s="127"/>
      <c r="R681" s="127"/>
      <c r="S681" s="127"/>
      <c r="T681" s="127"/>
      <c r="U681" s="127"/>
      <c r="V681" s="127"/>
      <c r="W681" s="127"/>
      <c r="X681" s="127"/>
      <c r="Y681" s="127"/>
      <c r="Z681" s="127"/>
    </row>
    <row r="682">
      <c r="A682" s="127"/>
      <c r="B682" s="127"/>
      <c r="C682" s="127"/>
      <c r="D682" s="148"/>
      <c r="E682" s="149"/>
      <c r="F682" s="149"/>
      <c r="G682" s="148"/>
      <c r="H682" s="148"/>
      <c r="I682" s="149"/>
      <c r="J682" s="149"/>
      <c r="K682" s="149"/>
      <c r="L682" s="148"/>
      <c r="M682" s="127"/>
      <c r="N682" s="127"/>
      <c r="O682" s="127"/>
      <c r="P682" s="127"/>
      <c r="Q682" s="127"/>
      <c r="R682" s="127"/>
      <c r="S682" s="127"/>
      <c r="T682" s="127"/>
      <c r="U682" s="127"/>
      <c r="V682" s="127"/>
      <c r="W682" s="127"/>
      <c r="X682" s="127"/>
      <c r="Y682" s="127"/>
      <c r="Z682" s="127"/>
    </row>
    <row r="683">
      <c r="A683" s="127"/>
      <c r="B683" s="127"/>
      <c r="C683" s="127"/>
      <c r="D683" s="148"/>
      <c r="E683" s="149"/>
      <c r="F683" s="149"/>
      <c r="G683" s="148"/>
      <c r="H683" s="148"/>
      <c r="I683" s="149"/>
      <c r="J683" s="149"/>
      <c r="K683" s="149"/>
      <c r="L683" s="148"/>
      <c r="M683" s="127"/>
      <c r="N683" s="127"/>
      <c r="O683" s="127"/>
      <c r="P683" s="127"/>
      <c r="Q683" s="127"/>
      <c r="R683" s="127"/>
      <c r="S683" s="127"/>
      <c r="T683" s="127"/>
      <c r="U683" s="127"/>
      <c r="V683" s="127"/>
      <c r="W683" s="127"/>
      <c r="X683" s="127"/>
      <c r="Y683" s="127"/>
      <c r="Z683" s="127"/>
    </row>
    <row r="684">
      <c r="A684" s="127"/>
      <c r="B684" s="127"/>
      <c r="C684" s="127"/>
      <c r="D684" s="148"/>
      <c r="E684" s="149"/>
      <c r="F684" s="149"/>
      <c r="G684" s="148"/>
      <c r="H684" s="148"/>
      <c r="I684" s="149"/>
      <c r="J684" s="149"/>
      <c r="K684" s="149"/>
      <c r="L684" s="148"/>
      <c r="M684" s="127"/>
      <c r="N684" s="127"/>
      <c r="O684" s="127"/>
      <c r="P684" s="127"/>
      <c r="Q684" s="127"/>
      <c r="R684" s="127"/>
      <c r="S684" s="127"/>
      <c r="T684" s="127"/>
      <c r="U684" s="127"/>
      <c r="V684" s="127"/>
      <c r="W684" s="127"/>
      <c r="X684" s="127"/>
      <c r="Y684" s="127"/>
      <c r="Z684" s="127"/>
    </row>
    <row r="685">
      <c r="A685" s="127"/>
      <c r="B685" s="127"/>
      <c r="C685" s="127"/>
      <c r="D685" s="148"/>
      <c r="E685" s="149"/>
      <c r="F685" s="149"/>
      <c r="G685" s="148"/>
      <c r="H685" s="148"/>
      <c r="I685" s="149"/>
      <c r="J685" s="149"/>
      <c r="K685" s="149"/>
      <c r="L685" s="148"/>
      <c r="M685" s="127"/>
      <c r="N685" s="127"/>
      <c r="O685" s="127"/>
      <c r="P685" s="127"/>
      <c r="Q685" s="127"/>
      <c r="R685" s="127"/>
      <c r="S685" s="127"/>
      <c r="T685" s="127"/>
      <c r="U685" s="127"/>
      <c r="V685" s="127"/>
      <c r="W685" s="127"/>
      <c r="X685" s="127"/>
      <c r="Y685" s="127"/>
      <c r="Z685" s="127"/>
    </row>
    <row r="686">
      <c r="A686" s="127"/>
      <c r="B686" s="127"/>
      <c r="C686" s="127"/>
      <c r="D686" s="148"/>
      <c r="E686" s="149"/>
      <c r="F686" s="149"/>
      <c r="G686" s="148"/>
      <c r="H686" s="148"/>
      <c r="I686" s="149"/>
      <c r="J686" s="149"/>
      <c r="K686" s="149"/>
      <c r="L686" s="148"/>
      <c r="M686" s="127"/>
      <c r="N686" s="127"/>
      <c r="O686" s="127"/>
      <c r="P686" s="127"/>
      <c r="Q686" s="127"/>
      <c r="R686" s="127"/>
      <c r="S686" s="127"/>
      <c r="T686" s="127"/>
      <c r="U686" s="127"/>
      <c r="V686" s="127"/>
      <c r="W686" s="127"/>
      <c r="X686" s="127"/>
      <c r="Y686" s="127"/>
      <c r="Z686" s="127"/>
    </row>
    <row r="687">
      <c r="A687" s="127"/>
      <c r="B687" s="127"/>
      <c r="C687" s="127"/>
      <c r="D687" s="148"/>
      <c r="E687" s="149"/>
      <c r="F687" s="149"/>
      <c r="G687" s="148"/>
      <c r="H687" s="148"/>
      <c r="I687" s="149"/>
      <c r="J687" s="149"/>
      <c r="K687" s="149"/>
      <c r="L687" s="148"/>
      <c r="M687" s="127"/>
      <c r="N687" s="127"/>
      <c r="O687" s="127"/>
      <c r="P687" s="127"/>
      <c r="Q687" s="127"/>
      <c r="R687" s="127"/>
      <c r="S687" s="127"/>
      <c r="T687" s="127"/>
      <c r="U687" s="127"/>
      <c r="V687" s="127"/>
      <c r="W687" s="127"/>
      <c r="X687" s="127"/>
      <c r="Y687" s="127"/>
      <c r="Z687" s="127"/>
    </row>
    <row r="688">
      <c r="A688" s="127"/>
      <c r="B688" s="127"/>
      <c r="C688" s="127"/>
      <c r="D688" s="148"/>
      <c r="E688" s="149"/>
      <c r="F688" s="149"/>
      <c r="G688" s="148"/>
      <c r="H688" s="148"/>
      <c r="I688" s="149"/>
      <c r="J688" s="149"/>
      <c r="K688" s="149"/>
      <c r="L688" s="148"/>
      <c r="M688" s="127"/>
      <c r="N688" s="127"/>
      <c r="O688" s="127"/>
      <c r="P688" s="127"/>
      <c r="Q688" s="127"/>
      <c r="R688" s="127"/>
      <c r="S688" s="127"/>
      <c r="T688" s="127"/>
      <c r="U688" s="127"/>
      <c r="V688" s="127"/>
      <c r="W688" s="127"/>
      <c r="X688" s="127"/>
      <c r="Y688" s="127"/>
      <c r="Z688" s="127"/>
    </row>
    <row r="689">
      <c r="A689" s="127"/>
      <c r="B689" s="127"/>
      <c r="C689" s="127"/>
      <c r="D689" s="148"/>
      <c r="E689" s="149"/>
      <c r="F689" s="149"/>
      <c r="G689" s="148"/>
      <c r="H689" s="148"/>
      <c r="I689" s="149"/>
      <c r="J689" s="149"/>
      <c r="K689" s="149"/>
      <c r="L689" s="148"/>
      <c r="M689" s="127"/>
      <c r="N689" s="127"/>
      <c r="O689" s="127"/>
      <c r="P689" s="127"/>
      <c r="Q689" s="127"/>
      <c r="R689" s="127"/>
      <c r="S689" s="127"/>
      <c r="T689" s="127"/>
      <c r="U689" s="127"/>
      <c r="V689" s="127"/>
      <c r="W689" s="127"/>
      <c r="X689" s="127"/>
      <c r="Y689" s="127"/>
      <c r="Z689" s="127"/>
    </row>
    <row r="690">
      <c r="A690" s="127"/>
      <c r="B690" s="127"/>
      <c r="C690" s="127"/>
      <c r="D690" s="148"/>
      <c r="E690" s="149"/>
      <c r="F690" s="149"/>
      <c r="G690" s="148"/>
      <c r="H690" s="148"/>
      <c r="I690" s="149"/>
      <c r="J690" s="149"/>
      <c r="K690" s="149"/>
      <c r="L690" s="148"/>
      <c r="M690" s="127"/>
      <c r="N690" s="127"/>
      <c r="O690" s="127"/>
      <c r="P690" s="127"/>
      <c r="Q690" s="127"/>
      <c r="R690" s="127"/>
      <c r="S690" s="127"/>
      <c r="T690" s="127"/>
      <c r="U690" s="127"/>
      <c r="V690" s="127"/>
      <c r="W690" s="127"/>
      <c r="X690" s="127"/>
      <c r="Y690" s="127"/>
      <c r="Z690" s="127"/>
    </row>
    <row r="691">
      <c r="A691" s="127"/>
      <c r="B691" s="127"/>
      <c r="C691" s="127"/>
      <c r="D691" s="148"/>
      <c r="E691" s="149"/>
      <c r="F691" s="149"/>
      <c r="G691" s="148"/>
      <c r="H691" s="148"/>
      <c r="I691" s="149"/>
      <c r="J691" s="149"/>
      <c r="K691" s="149"/>
      <c r="L691" s="148"/>
      <c r="M691" s="127"/>
      <c r="N691" s="127"/>
      <c r="O691" s="127"/>
      <c r="P691" s="127"/>
      <c r="Q691" s="127"/>
      <c r="R691" s="127"/>
      <c r="S691" s="127"/>
      <c r="T691" s="127"/>
      <c r="U691" s="127"/>
      <c r="V691" s="127"/>
      <c r="W691" s="127"/>
      <c r="X691" s="127"/>
      <c r="Y691" s="127"/>
      <c r="Z691" s="127"/>
    </row>
    <row r="692">
      <c r="A692" s="127"/>
      <c r="B692" s="127"/>
      <c r="C692" s="127"/>
      <c r="D692" s="148"/>
      <c r="E692" s="149"/>
      <c r="F692" s="149"/>
      <c r="G692" s="148"/>
      <c r="H692" s="148"/>
      <c r="I692" s="149"/>
      <c r="J692" s="149"/>
      <c r="K692" s="149"/>
      <c r="L692" s="148"/>
      <c r="M692" s="127"/>
      <c r="N692" s="127"/>
      <c r="O692" s="127"/>
      <c r="P692" s="127"/>
      <c r="Q692" s="127"/>
      <c r="R692" s="127"/>
      <c r="S692" s="127"/>
      <c r="T692" s="127"/>
      <c r="U692" s="127"/>
      <c r="V692" s="127"/>
      <c r="W692" s="127"/>
      <c r="X692" s="127"/>
      <c r="Y692" s="127"/>
      <c r="Z692" s="127"/>
    </row>
    <row r="693">
      <c r="A693" s="127"/>
      <c r="B693" s="127"/>
      <c r="C693" s="127"/>
      <c r="D693" s="148"/>
      <c r="E693" s="149"/>
      <c r="F693" s="149"/>
      <c r="G693" s="148"/>
      <c r="H693" s="148"/>
      <c r="I693" s="149"/>
      <c r="J693" s="149"/>
      <c r="K693" s="149"/>
      <c r="L693" s="148"/>
      <c r="M693" s="127"/>
      <c r="N693" s="127"/>
      <c r="O693" s="127"/>
      <c r="P693" s="127"/>
      <c r="Q693" s="127"/>
      <c r="R693" s="127"/>
      <c r="S693" s="127"/>
      <c r="T693" s="127"/>
      <c r="U693" s="127"/>
      <c r="V693" s="127"/>
      <c r="W693" s="127"/>
      <c r="X693" s="127"/>
      <c r="Y693" s="127"/>
      <c r="Z693" s="127"/>
    </row>
    <row r="694">
      <c r="A694" s="127"/>
      <c r="B694" s="127"/>
      <c r="C694" s="127"/>
      <c r="D694" s="148"/>
      <c r="E694" s="149"/>
      <c r="F694" s="149"/>
      <c r="G694" s="148"/>
      <c r="H694" s="148"/>
      <c r="I694" s="149"/>
      <c r="J694" s="149"/>
      <c r="K694" s="149"/>
      <c r="L694" s="148"/>
      <c r="M694" s="127"/>
      <c r="N694" s="127"/>
      <c r="O694" s="127"/>
      <c r="P694" s="127"/>
      <c r="Q694" s="127"/>
      <c r="R694" s="127"/>
      <c r="S694" s="127"/>
      <c r="T694" s="127"/>
      <c r="U694" s="127"/>
      <c r="V694" s="127"/>
      <c r="W694" s="127"/>
      <c r="X694" s="127"/>
      <c r="Y694" s="127"/>
      <c r="Z694" s="127"/>
    </row>
    <row r="695">
      <c r="A695" s="127"/>
      <c r="B695" s="127"/>
      <c r="C695" s="127"/>
      <c r="D695" s="148"/>
      <c r="E695" s="149"/>
      <c r="F695" s="149"/>
      <c r="G695" s="148"/>
      <c r="H695" s="148"/>
      <c r="I695" s="149"/>
      <c r="J695" s="149"/>
      <c r="K695" s="149"/>
      <c r="L695" s="148"/>
      <c r="M695" s="127"/>
      <c r="N695" s="127"/>
      <c r="O695" s="127"/>
      <c r="P695" s="127"/>
      <c r="Q695" s="127"/>
      <c r="R695" s="127"/>
      <c r="S695" s="127"/>
      <c r="T695" s="127"/>
      <c r="U695" s="127"/>
      <c r="V695" s="127"/>
      <c r="W695" s="127"/>
      <c r="X695" s="127"/>
      <c r="Y695" s="127"/>
      <c r="Z695" s="127"/>
    </row>
    <row r="696">
      <c r="A696" s="127"/>
      <c r="B696" s="127"/>
      <c r="C696" s="127"/>
      <c r="D696" s="148"/>
      <c r="E696" s="149"/>
      <c r="F696" s="149"/>
      <c r="G696" s="148"/>
      <c r="H696" s="148"/>
      <c r="I696" s="149"/>
      <c r="J696" s="149"/>
      <c r="K696" s="149"/>
      <c r="L696" s="148"/>
      <c r="M696" s="127"/>
      <c r="N696" s="127"/>
      <c r="O696" s="127"/>
      <c r="P696" s="127"/>
      <c r="Q696" s="127"/>
      <c r="R696" s="127"/>
      <c r="S696" s="127"/>
      <c r="T696" s="127"/>
      <c r="U696" s="127"/>
      <c r="V696" s="127"/>
      <c r="W696" s="127"/>
      <c r="X696" s="127"/>
      <c r="Y696" s="127"/>
      <c r="Z696" s="127"/>
    </row>
    <row r="697">
      <c r="A697" s="127"/>
      <c r="B697" s="127"/>
      <c r="C697" s="127"/>
      <c r="D697" s="148"/>
      <c r="E697" s="149"/>
      <c r="F697" s="149"/>
      <c r="G697" s="148"/>
      <c r="H697" s="148"/>
      <c r="I697" s="149"/>
      <c r="J697" s="149"/>
      <c r="K697" s="149"/>
      <c r="L697" s="148"/>
      <c r="M697" s="127"/>
      <c r="N697" s="127"/>
      <c r="O697" s="127"/>
      <c r="P697" s="127"/>
      <c r="Q697" s="127"/>
      <c r="R697" s="127"/>
      <c r="S697" s="127"/>
      <c r="T697" s="127"/>
      <c r="U697" s="127"/>
      <c r="V697" s="127"/>
      <c r="W697" s="127"/>
      <c r="X697" s="127"/>
      <c r="Y697" s="127"/>
      <c r="Z697" s="127"/>
    </row>
    <row r="698">
      <c r="A698" s="127"/>
      <c r="B698" s="127"/>
      <c r="C698" s="127"/>
      <c r="D698" s="148"/>
      <c r="E698" s="149"/>
      <c r="F698" s="149"/>
      <c r="G698" s="148"/>
      <c r="H698" s="148"/>
      <c r="I698" s="149"/>
      <c r="J698" s="149"/>
      <c r="K698" s="149"/>
      <c r="L698" s="148"/>
      <c r="M698" s="127"/>
      <c r="N698" s="127"/>
      <c r="O698" s="127"/>
      <c r="P698" s="127"/>
      <c r="Q698" s="127"/>
      <c r="R698" s="127"/>
      <c r="S698" s="127"/>
      <c r="T698" s="127"/>
      <c r="U698" s="127"/>
      <c r="V698" s="127"/>
      <c r="W698" s="127"/>
      <c r="X698" s="127"/>
      <c r="Y698" s="127"/>
      <c r="Z698" s="127"/>
    </row>
    <row r="699">
      <c r="A699" s="127"/>
      <c r="B699" s="127"/>
      <c r="C699" s="127"/>
      <c r="D699" s="148"/>
      <c r="E699" s="149"/>
      <c r="F699" s="149"/>
      <c r="G699" s="148"/>
      <c r="H699" s="148"/>
      <c r="I699" s="149"/>
      <c r="J699" s="149"/>
      <c r="K699" s="149"/>
      <c r="L699" s="148"/>
      <c r="M699" s="127"/>
      <c r="N699" s="127"/>
      <c r="O699" s="127"/>
      <c r="P699" s="127"/>
      <c r="Q699" s="127"/>
      <c r="R699" s="127"/>
      <c r="S699" s="127"/>
      <c r="T699" s="127"/>
      <c r="U699" s="127"/>
      <c r="V699" s="127"/>
      <c r="W699" s="127"/>
      <c r="X699" s="127"/>
      <c r="Y699" s="127"/>
      <c r="Z699" s="127"/>
    </row>
    <row r="700">
      <c r="A700" s="127"/>
      <c r="B700" s="127"/>
      <c r="C700" s="127"/>
      <c r="D700" s="148"/>
      <c r="E700" s="149"/>
      <c r="F700" s="149"/>
      <c r="G700" s="148"/>
      <c r="H700" s="148"/>
      <c r="I700" s="149"/>
      <c r="J700" s="149"/>
      <c r="K700" s="149"/>
      <c r="L700" s="148"/>
      <c r="M700" s="127"/>
      <c r="N700" s="127"/>
      <c r="O700" s="127"/>
      <c r="P700" s="127"/>
      <c r="Q700" s="127"/>
      <c r="R700" s="127"/>
      <c r="S700" s="127"/>
      <c r="T700" s="127"/>
      <c r="U700" s="127"/>
      <c r="V700" s="127"/>
      <c r="W700" s="127"/>
      <c r="X700" s="127"/>
      <c r="Y700" s="127"/>
      <c r="Z700" s="127"/>
    </row>
    <row r="701">
      <c r="A701" s="127"/>
      <c r="B701" s="127"/>
      <c r="C701" s="127"/>
      <c r="D701" s="148"/>
      <c r="E701" s="149"/>
      <c r="F701" s="149"/>
      <c r="G701" s="148"/>
      <c r="H701" s="148"/>
      <c r="I701" s="149"/>
      <c r="J701" s="149"/>
      <c r="K701" s="149"/>
      <c r="L701" s="148"/>
      <c r="M701" s="127"/>
      <c r="N701" s="127"/>
      <c r="O701" s="127"/>
      <c r="P701" s="127"/>
      <c r="Q701" s="127"/>
      <c r="R701" s="127"/>
      <c r="S701" s="127"/>
      <c r="T701" s="127"/>
      <c r="U701" s="127"/>
      <c r="V701" s="127"/>
      <c r="W701" s="127"/>
      <c r="X701" s="127"/>
      <c r="Y701" s="127"/>
      <c r="Z701" s="127"/>
    </row>
    <row r="702">
      <c r="A702" s="127"/>
      <c r="B702" s="127"/>
      <c r="C702" s="127"/>
      <c r="D702" s="148"/>
      <c r="E702" s="149"/>
      <c r="F702" s="149"/>
      <c r="G702" s="148"/>
      <c r="H702" s="148"/>
      <c r="I702" s="149"/>
      <c r="J702" s="149"/>
      <c r="K702" s="149"/>
      <c r="L702" s="148"/>
      <c r="M702" s="127"/>
      <c r="N702" s="127"/>
      <c r="O702" s="127"/>
      <c r="P702" s="127"/>
      <c r="Q702" s="127"/>
      <c r="R702" s="127"/>
      <c r="S702" s="127"/>
      <c r="T702" s="127"/>
      <c r="U702" s="127"/>
      <c r="V702" s="127"/>
      <c r="W702" s="127"/>
      <c r="X702" s="127"/>
      <c r="Y702" s="127"/>
      <c r="Z702" s="127"/>
    </row>
    <row r="703">
      <c r="A703" s="127"/>
      <c r="B703" s="127"/>
      <c r="C703" s="127"/>
      <c r="D703" s="148"/>
      <c r="E703" s="149"/>
      <c r="F703" s="149"/>
      <c r="G703" s="148"/>
      <c r="H703" s="148"/>
      <c r="I703" s="149"/>
      <c r="J703" s="149"/>
      <c r="K703" s="149"/>
      <c r="L703" s="148"/>
      <c r="M703" s="127"/>
      <c r="N703" s="127"/>
      <c r="O703" s="127"/>
      <c r="P703" s="127"/>
      <c r="Q703" s="127"/>
      <c r="R703" s="127"/>
      <c r="S703" s="127"/>
      <c r="T703" s="127"/>
      <c r="U703" s="127"/>
      <c r="V703" s="127"/>
      <c r="W703" s="127"/>
      <c r="X703" s="127"/>
      <c r="Y703" s="127"/>
      <c r="Z703" s="127"/>
    </row>
    <row r="704">
      <c r="A704" s="127"/>
      <c r="B704" s="127"/>
      <c r="C704" s="127"/>
      <c r="D704" s="148"/>
      <c r="E704" s="149"/>
      <c r="F704" s="149"/>
      <c r="G704" s="148"/>
      <c r="H704" s="148"/>
      <c r="I704" s="149"/>
      <c r="J704" s="149"/>
      <c r="K704" s="149"/>
      <c r="L704" s="148"/>
      <c r="M704" s="127"/>
      <c r="N704" s="127"/>
      <c r="O704" s="127"/>
      <c r="P704" s="127"/>
      <c r="Q704" s="127"/>
      <c r="R704" s="127"/>
      <c r="S704" s="127"/>
      <c r="T704" s="127"/>
      <c r="U704" s="127"/>
      <c r="V704" s="127"/>
      <c r="W704" s="127"/>
      <c r="X704" s="127"/>
      <c r="Y704" s="127"/>
      <c r="Z704" s="127"/>
    </row>
    <row r="705">
      <c r="A705" s="127"/>
      <c r="B705" s="127"/>
      <c r="C705" s="127"/>
      <c r="D705" s="148"/>
      <c r="E705" s="149"/>
      <c r="F705" s="149"/>
      <c r="G705" s="148"/>
      <c r="H705" s="148"/>
      <c r="I705" s="149"/>
      <c r="J705" s="149"/>
      <c r="K705" s="149"/>
      <c r="L705" s="148"/>
      <c r="M705" s="127"/>
      <c r="N705" s="127"/>
      <c r="O705" s="127"/>
      <c r="P705" s="127"/>
      <c r="Q705" s="127"/>
      <c r="R705" s="127"/>
      <c r="S705" s="127"/>
      <c r="T705" s="127"/>
      <c r="U705" s="127"/>
      <c r="V705" s="127"/>
      <c r="W705" s="127"/>
      <c r="X705" s="127"/>
      <c r="Y705" s="127"/>
      <c r="Z705" s="127"/>
    </row>
    <row r="706">
      <c r="A706" s="127"/>
      <c r="B706" s="127"/>
      <c r="C706" s="127"/>
      <c r="D706" s="148"/>
      <c r="E706" s="149"/>
      <c r="F706" s="149"/>
      <c r="G706" s="148"/>
      <c r="H706" s="148"/>
      <c r="I706" s="149"/>
      <c r="J706" s="149"/>
      <c r="K706" s="149"/>
      <c r="L706" s="148"/>
      <c r="M706" s="127"/>
      <c r="N706" s="127"/>
      <c r="O706" s="127"/>
      <c r="P706" s="127"/>
      <c r="Q706" s="127"/>
      <c r="R706" s="127"/>
      <c r="S706" s="127"/>
      <c r="T706" s="127"/>
      <c r="U706" s="127"/>
      <c r="V706" s="127"/>
      <c r="W706" s="127"/>
      <c r="X706" s="127"/>
      <c r="Y706" s="127"/>
      <c r="Z706" s="127"/>
    </row>
    <row r="707">
      <c r="A707" s="127"/>
      <c r="B707" s="127"/>
      <c r="C707" s="127"/>
      <c r="D707" s="148"/>
      <c r="E707" s="149"/>
      <c r="F707" s="149"/>
      <c r="G707" s="148"/>
      <c r="H707" s="148"/>
      <c r="I707" s="149"/>
      <c r="J707" s="149"/>
      <c r="K707" s="149"/>
      <c r="L707" s="148"/>
      <c r="M707" s="127"/>
      <c r="N707" s="127"/>
      <c r="O707" s="127"/>
      <c r="P707" s="127"/>
      <c r="Q707" s="127"/>
      <c r="R707" s="127"/>
      <c r="S707" s="127"/>
      <c r="T707" s="127"/>
      <c r="U707" s="127"/>
      <c r="V707" s="127"/>
      <c r="W707" s="127"/>
      <c r="X707" s="127"/>
      <c r="Y707" s="127"/>
      <c r="Z707" s="127"/>
    </row>
    <row r="708">
      <c r="A708" s="127"/>
      <c r="B708" s="127"/>
      <c r="C708" s="127"/>
      <c r="D708" s="148"/>
      <c r="E708" s="149"/>
      <c r="F708" s="149"/>
      <c r="G708" s="148"/>
      <c r="H708" s="148"/>
      <c r="I708" s="149"/>
      <c r="J708" s="149"/>
      <c r="K708" s="149"/>
      <c r="L708" s="148"/>
      <c r="M708" s="127"/>
      <c r="N708" s="127"/>
      <c r="O708" s="127"/>
      <c r="P708" s="127"/>
      <c r="Q708" s="127"/>
      <c r="R708" s="127"/>
      <c r="S708" s="127"/>
      <c r="T708" s="127"/>
      <c r="U708" s="127"/>
      <c r="V708" s="127"/>
      <c r="W708" s="127"/>
      <c r="X708" s="127"/>
      <c r="Y708" s="127"/>
      <c r="Z708" s="127"/>
    </row>
    <row r="709">
      <c r="A709" s="127"/>
      <c r="B709" s="127"/>
      <c r="C709" s="127"/>
      <c r="D709" s="148"/>
      <c r="E709" s="149"/>
      <c r="F709" s="149"/>
      <c r="G709" s="148"/>
      <c r="H709" s="148"/>
      <c r="I709" s="149"/>
      <c r="J709" s="149"/>
      <c r="K709" s="149"/>
      <c r="L709" s="148"/>
      <c r="M709" s="127"/>
      <c r="N709" s="127"/>
      <c r="O709" s="127"/>
      <c r="P709" s="127"/>
      <c r="Q709" s="127"/>
      <c r="R709" s="127"/>
      <c r="S709" s="127"/>
      <c r="T709" s="127"/>
      <c r="U709" s="127"/>
      <c r="V709" s="127"/>
      <c r="W709" s="127"/>
      <c r="X709" s="127"/>
      <c r="Y709" s="127"/>
      <c r="Z709" s="127"/>
    </row>
    <row r="710">
      <c r="A710" s="127"/>
      <c r="B710" s="127"/>
      <c r="C710" s="127"/>
      <c r="D710" s="148"/>
      <c r="E710" s="149"/>
      <c r="F710" s="149"/>
      <c r="G710" s="148"/>
      <c r="H710" s="148"/>
      <c r="I710" s="149"/>
      <c r="J710" s="149"/>
      <c r="K710" s="149"/>
      <c r="L710" s="148"/>
      <c r="M710" s="127"/>
      <c r="N710" s="127"/>
      <c r="O710" s="127"/>
      <c r="P710" s="127"/>
      <c r="Q710" s="127"/>
      <c r="R710" s="127"/>
      <c r="S710" s="127"/>
      <c r="T710" s="127"/>
      <c r="U710" s="127"/>
      <c r="V710" s="127"/>
      <c r="W710" s="127"/>
      <c r="X710" s="127"/>
      <c r="Y710" s="127"/>
      <c r="Z710" s="127"/>
    </row>
    <row r="711">
      <c r="A711" s="127"/>
      <c r="B711" s="127"/>
      <c r="C711" s="127"/>
      <c r="D711" s="148"/>
      <c r="E711" s="149"/>
      <c r="F711" s="149"/>
      <c r="G711" s="148"/>
      <c r="H711" s="148"/>
      <c r="I711" s="149"/>
      <c r="J711" s="149"/>
      <c r="K711" s="149"/>
      <c r="L711" s="148"/>
      <c r="M711" s="127"/>
      <c r="N711" s="127"/>
      <c r="O711" s="127"/>
      <c r="P711" s="127"/>
      <c r="Q711" s="127"/>
      <c r="R711" s="127"/>
      <c r="S711" s="127"/>
      <c r="T711" s="127"/>
      <c r="U711" s="127"/>
      <c r="V711" s="127"/>
      <c r="W711" s="127"/>
      <c r="X711" s="127"/>
      <c r="Y711" s="127"/>
      <c r="Z711" s="127"/>
    </row>
    <row r="712">
      <c r="A712" s="127"/>
      <c r="B712" s="127"/>
      <c r="C712" s="127"/>
      <c r="D712" s="148"/>
      <c r="E712" s="149"/>
      <c r="F712" s="149"/>
      <c r="G712" s="148"/>
      <c r="H712" s="148"/>
      <c r="I712" s="149"/>
      <c r="J712" s="149"/>
      <c r="K712" s="149"/>
      <c r="L712" s="148"/>
      <c r="M712" s="127"/>
      <c r="N712" s="127"/>
      <c r="O712" s="127"/>
      <c r="P712" s="127"/>
      <c r="Q712" s="127"/>
      <c r="R712" s="127"/>
      <c r="S712" s="127"/>
      <c r="T712" s="127"/>
      <c r="U712" s="127"/>
      <c r="V712" s="127"/>
      <c r="W712" s="127"/>
      <c r="X712" s="127"/>
      <c r="Y712" s="127"/>
      <c r="Z712" s="127"/>
    </row>
    <row r="713">
      <c r="A713" s="127"/>
      <c r="B713" s="127"/>
      <c r="C713" s="127"/>
      <c r="D713" s="148"/>
      <c r="E713" s="149"/>
      <c r="F713" s="149"/>
      <c r="G713" s="148"/>
      <c r="H713" s="148"/>
      <c r="I713" s="149"/>
      <c r="J713" s="149"/>
      <c r="K713" s="149"/>
      <c r="L713" s="148"/>
      <c r="M713" s="127"/>
      <c r="N713" s="127"/>
      <c r="O713" s="127"/>
      <c r="P713" s="127"/>
      <c r="Q713" s="127"/>
      <c r="R713" s="127"/>
      <c r="S713" s="127"/>
      <c r="T713" s="127"/>
      <c r="U713" s="127"/>
      <c r="V713" s="127"/>
      <c r="W713" s="127"/>
      <c r="X713" s="127"/>
      <c r="Y713" s="127"/>
      <c r="Z713" s="127"/>
    </row>
    <row r="714">
      <c r="A714" s="127"/>
      <c r="B714" s="127"/>
      <c r="C714" s="127"/>
      <c r="D714" s="148"/>
      <c r="E714" s="149"/>
      <c r="F714" s="149"/>
      <c r="G714" s="148"/>
      <c r="H714" s="148"/>
      <c r="I714" s="149"/>
      <c r="J714" s="149"/>
      <c r="K714" s="149"/>
      <c r="L714" s="148"/>
      <c r="M714" s="127"/>
      <c r="N714" s="127"/>
      <c r="O714" s="127"/>
      <c r="P714" s="127"/>
      <c r="Q714" s="127"/>
      <c r="R714" s="127"/>
      <c r="S714" s="127"/>
      <c r="T714" s="127"/>
      <c r="U714" s="127"/>
      <c r="V714" s="127"/>
      <c r="W714" s="127"/>
      <c r="X714" s="127"/>
      <c r="Y714" s="127"/>
      <c r="Z714" s="127"/>
    </row>
    <row r="715">
      <c r="A715" s="127"/>
      <c r="B715" s="127"/>
      <c r="C715" s="127"/>
      <c r="D715" s="148"/>
      <c r="E715" s="149"/>
      <c r="F715" s="149"/>
      <c r="G715" s="148"/>
      <c r="H715" s="148"/>
      <c r="I715" s="149"/>
      <c r="J715" s="149"/>
      <c r="K715" s="149"/>
      <c r="L715" s="148"/>
      <c r="M715" s="127"/>
      <c r="N715" s="127"/>
      <c r="O715" s="127"/>
      <c r="P715" s="127"/>
      <c r="Q715" s="127"/>
      <c r="R715" s="127"/>
      <c r="S715" s="127"/>
      <c r="T715" s="127"/>
      <c r="U715" s="127"/>
      <c r="V715" s="127"/>
      <c r="W715" s="127"/>
      <c r="X715" s="127"/>
      <c r="Y715" s="127"/>
      <c r="Z715" s="127"/>
    </row>
    <row r="716">
      <c r="A716" s="127"/>
      <c r="B716" s="127"/>
      <c r="C716" s="127"/>
      <c r="D716" s="148"/>
      <c r="E716" s="149"/>
      <c r="F716" s="149"/>
      <c r="G716" s="148"/>
      <c r="H716" s="148"/>
      <c r="I716" s="149"/>
      <c r="J716" s="149"/>
      <c r="K716" s="149"/>
      <c r="L716" s="148"/>
      <c r="M716" s="127"/>
      <c r="N716" s="127"/>
      <c r="O716" s="127"/>
      <c r="P716" s="127"/>
      <c r="Q716" s="127"/>
      <c r="R716" s="127"/>
      <c r="S716" s="127"/>
      <c r="T716" s="127"/>
      <c r="U716" s="127"/>
      <c r="V716" s="127"/>
      <c r="W716" s="127"/>
      <c r="X716" s="127"/>
      <c r="Y716" s="127"/>
      <c r="Z716" s="127"/>
    </row>
    <row r="717">
      <c r="A717" s="127"/>
      <c r="B717" s="127"/>
      <c r="C717" s="127"/>
      <c r="D717" s="148"/>
      <c r="E717" s="149"/>
      <c r="F717" s="149"/>
      <c r="G717" s="148"/>
      <c r="H717" s="148"/>
      <c r="I717" s="149"/>
      <c r="J717" s="149"/>
      <c r="K717" s="149"/>
      <c r="L717" s="148"/>
      <c r="M717" s="127"/>
      <c r="N717" s="127"/>
      <c r="O717" s="127"/>
      <c r="P717" s="127"/>
      <c r="Q717" s="127"/>
      <c r="R717" s="127"/>
      <c r="S717" s="127"/>
      <c r="T717" s="127"/>
      <c r="U717" s="127"/>
      <c r="V717" s="127"/>
      <c r="W717" s="127"/>
      <c r="X717" s="127"/>
      <c r="Y717" s="127"/>
      <c r="Z717" s="127"/>
    </row>
    <row r="718">
      <c r="A718" s="127"/>
      <c r="B718" s="127"/>
      <c r="C718" s="127"/>
      <c r="D718" s="148"/>
      <c r="E718" s="149"/>
      <c r="F718" s="149"/>
      <c r="G718" s="148"/>
      <c r="H718" s="148"/>
      <c r="I718" s="149"/>
      <c r="J718" s="149"/>
      <c r="K718" s="149"/>
      <c r="L718" s="148"/>
      <c r="M718" s="127"/>
      <c r="N718" s="127"/>
      <c r="O718" s="127"/>
      <c r="P718" s="127"/>
      <c r="Q718" s="127"/>
      <c r="R718" s="127"/>
      <c r="S718" s="127"/>
      <c r="T718" s="127"/>
      <c r="U718" s="127"/>
      <c r="V718" s="127"/>
      <c r="W718" s="127"/>
      <c r="X718" s="127"/>
      <c r="Y718" s="127"/>
      <c r="Z718" s="127"/>
    </row>
    <row r="719">
      <c r="A719" s="127"/>
      <c r="B719" s="127"/>
      <c r="C719" s="127"/>
      <c r="D719" s="148"/>
      <c r="E719" s="149"/>
      <c r="F719" s="149"/>
      <c r="G719" s="148"/>
      <c r="H719" s="148"/>
      <c r="I719" s="149"/>
      <c r="J719" s="149"/>
      <c r="K719" s="149"/>
      <c r="L719" s="148"/>
      <c r="M719" s="127"/>
      <c r="N719" s="127"/>
      <c r="O719" s="127"/>
      <c r="P719" s="127"/>
      <c r="Q719" s="127"/>
      <c r="R719" s="127"/>
      <c r="S719" s="127"/>
      <c r="T719" s="127"/>
      <c r="U719" s="127"/>
      <c r="V719" s="127"/>
      <c r="W719" s="127"/>
      <c r="X719" s="127"/>
      <c r="Y719" s="127"/>
      <c r="Z719" s="127"/>
    </row>
    <row r="720">
      <c r="A720" s="127"/>
      <c r="B720" s="127"/>
      <c r="C720" s="127"/>
      <c r="D720" s="148"/>
      <c r="E720" s="149"/>
      <c r="F720" s="149"/>
      <c r="G720" s="148"/>
      <c r="H720" s="148"/>
      <c r="I720" s="149"/>
      <c r="J720" s="149"/>
      <c r="K720" s="149"/>
      <c r="L720" s="148"/>
      <c r="M720" s="127"/>
      <c r="N720" s="127"/>
      <c r="O720" s="127"/>
      <c r="P720" s="127"/>
      <c r="Q720" s="127"/>
      <c r="R720" s="127"/>
      <c r="S720" s="127"/>
      <c r="T720" s="127"/>
      <c r="U720" s="127"/>
      <c r="V720" s="127"/>
      <c r="W720" s="127"/>
      <c r="X720" s="127"/>
      <c r="Y720" s="127"/>
      <c r="Z720" s="127"/>
    </row>
    <row r="721">
      <c r="A721" s="127"/>
      <c r="B721" s="127"/>
      <c r="C721" s="127"/>
      <c r="D721" s="148"/>
      <c r="E721" s="149"/>
      <c r="F721" s="149"/>
      <c r="G721" s="148"/>
      <c r="H721" s="148"/>
      <c r="I721" s="149"/>
      <c r="J721" s="149"/>
      <c r="K721" s="149"/>
      <c r="L721" s="148"/>
      <c r="M721" s="127"/>
      <c r="N721" s="127"/>
      <c r="O721" s="127"/>
      <c r="P721" s="127"/>
      <c r="Q721" s="127"/>
      <c r="R721" s="127"/>
      <c r="S721" s="127"/>
      <c r="T721" s="127"/>
      <c r="U721" s="127"/>
      <c r="V721" s="127"/>
      <c r="W721" s="127"/>
      <c r="X721" s="127"/>
      <c r="Y721" s="127"/>
      <c r="Z721" s="127"/>
    </row>
    <row r="722">
      <c r="A722" s="127"/>
      <c r="B722" s="127"/>
      <c r="C722" s="127"/>
      <c r="D722" s="148"/>
      <c r="E722" s="149"/>
      <c r="F722" s="149"/>
      <c r="G722" s="148"/>
      <c r="H722" s="148"/>
      <c r="I722" s="149"/>
      <c r="J722" s="149"/>
      <c r="K722" s="149"/>
      <c r="L722" s="148"/>
      <c r="M722" s="127"/>
      <c r="N722" s="127"/>
      <c r="O722" s="127"/>
      <c r="P722" s="127"/>
      <c r="Q722" s="127"/>
      <c r="R722" s="127"/>
      <c r="S722" s="127"/>
      <c r="T722" s="127"/>
      <c r="U722" s="127"/>
      <c r="V722" s="127"/>
      <c r="W722" s="127"/>
      <c r="X722" s="127"/>
      <c r="Y722" s="127"/>
      <c r="Z722" s="127"/>
    </row>
    <row r="723">
      <c r="A723" s="127"/>
      <c r="B723" s="127"/>
      <c r="C723" s="127"/>
      <c r="D723" s="148"/>
      <c r="E723" s="149"/>
      <c r="F723" s="149"/>
      <c r="G723" s="148"/>
      <c r="H723" s="148"/>
      <c r="I723" s="149"/>
      <c r="J723" s="149"/>
      <c r="K723" s="149"/>
      <c r="L723" s="148"/>
      <c r="M723" s="127"/>
      <c r="N723" s="127"/>
      <c r="O723" s="127"/>
      <c r="P723" s="127"/>
      <c r="Q723" s="127"/>
      <c r="R723" s="127"/>
      <c r="S723" s="127"/>
      <c r="T723" s="127"/>
      <c r="U723" s="127"/>
      <c r="V723" s="127"/>
      <c r="W723" s="127"/>
      <c r="X723" s="127"/>
      <c r="Y723" s="127"/>
      <c r="Z723" s="127"/>
    </row>
    <row r="724">
      <c r="A724" s="127"/>
      <c r="B724" s="127"/>
      <c r="C724" s="127"/>
      <c r="D724" s="148"/>
      <c r="E724" s="149"/>
      <c r="F724" s="149"/>
      <c r="G724" s="148"/>
      <c r="H724" s="148"/>
      <c r="I724" s="149"/>
      <c r="J724" s="149"/>
      <c r="K724" s="149"/>
      <c r="L724" s="148"/>
      <c r="M724" s="127"/>
      <c r="N724" s="127"/>
      <c r="O724" s="127"/>
      <c r="P724" s="127"/>
      <c r="Q724" s="127"/>
      <c r="R724" s="127"/>
      <c r="S724" s="127"/>
      <c r="T724" s="127"/>
      <c r="U724" s="127"/>
      <c r="V724" s="127"/>
      <c r="W724" s="127"/>
      <c r="X724" s="127"/>
      <c r="Y724" s="127"/>
      <c r="Z724" s="127"/>
    </row>
    <row r="725">
      <c r="A725" s="127"/>
      <c r="B725" s="127"/>
      <c r="C725" s="127"/>
      <c r="D725" s="148"/>
      <c r="E725" s="149"/>
      <c r="F725" s="149"/>
      <c r="G725" s="148"/>
      <c r="H725" s="148"/>
      <c r="I725" s="149"/>
      <c r="J725" s="149"/>
      <c r="K725" s="149"/>
      <c r="L725" s="148"/>
      <c r="M725" s="127"/>
      <c r="N725" s="127"/>
      <c r="O725" s="127"/>
      <c r="P725" s="127"/>
      <c r="Q725" s="127"/>
      <c r="R725" s="127"/>
      <c r="S725" s="127"/>
      <c r="T725" s="127"/>
      <c r="U725" s="127"/>
      <c r="V725" s="127"/>
      <c r="W725" s="127"/>
      <c r="X725" s="127"/>
      <c r="Y725" s="127"/>
      <c r="Z725" s="127"/>
    </row>
    <row r="726">
      <c r="A726" s="127"/>
      <c r="B726" s="127"/>
      <c r="C726" s="127"/>
      <c r="D726" s="148"/>
      <c r="E726" s="149"/>
      <c r="F726" s="149"/>
      <c r="G726" s="148"/>
      <c r="H726" s="148"/>
      <c r="I726" s="149"/>
      <c r="J726" s="149"/>
      <c r="K726" s="149"/>
      <c r="L726" s="148"/>
      <c r="M726" s="127"/>
      <c r="N726" s="127"/>
      <c r="O726" s="127"/>
      <c r="P726" s="127"/>
      <c r="Q726" s="127"/>
      <c r="R726" s="127"/>
      <c r="S726" s="127"/>
      <c r="T726" s="127"/>
      <c r="U726" s="127"/>
      <c r="V726" s="127"/>
      <c r="W726" s="127"/>
      <c r="X726" s="127"/>
      <c r="Y726" s="127"/>
      <c r="Z726" s="127"/>
    </row>
    <row r="727">
      <c r="A727" s="127"/>
      <c r="B727" s="127"/>
      <c r="C727" s="127"/>
      <c r="D727" s="148"/>
      <c r="E727" s="149"/>
      <c r="F727" s="149"/>
      <c r="G727" s="148"/>
      <c r="H727" s="148"/>
      <c r="I727" s="149"/>
      <c r="J727" s="149"/>
      <c r="K727" s="149"/>
      <c r="L727" s="148"/>
      <c r="M727" s="127"/>
      <c r="N727" s="127"/>
      <c r="O727" s="127"/>
      <c r="P727" s="127"/>
      <c r="Q727" s="127"/>
      <c r="R727" s="127"/>
      <c r="S727" s="127"/>
      <c r="T727" s="127"/>
      <c r="U727" s="127"/>
      <c r="V727" s="127"/>
      <c r="W727" s="127"/>
      <c r="X727" s="127"/>
      <c r="Y727" s="127"/>
      <c r="Z727" s="127"/>
    </row>
    <row r="728">
      <c r="A728" s="127"/>
      <c r="B728" s="127"/>
      <c r="C728" s="127"/>
      <c r="D728" s="148"/>
      <c r="E728" s="149"/>
      <c r="F728" s="149"/>
      <c r="G728" s="148"/>
      <c r="H728" s="148"/>
      <c r="I728" s="149"/>
      <c r="J728" s="149"/>
      <c r="K728" s="149"/>
      <c r="L728" s="148"/>
      <c r="M728" s="127"/>
      <c r="N728" s="127"/>
      <c r="O728" s="127"/>
      <c r="P728" s="127"/>
      <c r="Q728" s="127"/>
      <c r="R728" s="127"/>
      <c r="S728" s="127"/>
      <c r="T728" s="127"/>
      <c r="U728" s="127"/>
      <c r="V728" s="127"/>
      <c r="W728" s="127"/>
      <c r="X728" s="127"/>
      <c r="Y728" s="127"/>
      <c r="Z728" s="127"/>
    </row>
    <row r="729">
      <c r="A729" s="127"/>
      <c r="B729" s="127"/>
      <c r="C729" s="127"/>
      <c r="D729" s="148"/>
      <c r="E729" s="149"/>
      <c r="F729" s="149"/>
      <c r="G729" s="148"/>
      <c r="H729" s="148"/>
      <c r="I729" s="149"/>
      <c r="J729" s="149"/>
      <c r="K729" s="149"/>
      <c r="L729" s="148"/>
      <c r="M729" s="127"/>
      <c r="N729" s="127"/>
      <c r="O729" s="127"/>
      <c r="P729" s="127"/>
      <c r="Q729" s="127"/>
      <c r="R729" s="127"/>
      <c r="S729" s="127"/>
      <c r="T729" s="127"/>
      <c r="U729" s="127"/>
      <c r="V729" s="127"/>
      <c r="W729" s="127"/>
      <c r="X729" s="127"/>
      <c r="Y729" s="127"/>
      <c r="Z729" s="127"/>
    </row>
    <row r="730">
      <c r="A730" s="127"/>
      <c r="B730" s="127"/>
      <c r="C730" s="127"/>
      <c r="D730" s="148"/>
      <c r="E730" s="149"/>
      <c r="F730" s="149"/>
      <c r="G730" s="148"/>
      <c r="H730" s="148"/>
      <c r="I730" s="149"/>
      <c r="J730" s="149"/>
      <c r="K730" s="149"/>
      <c r="L730" s="148"/>
      <c r="M730" s="127"/>
      <c r="N730" s="127"/>
      <c r="O730" s="127"/>
      <c r="P730" s="127"/>
      <c r="Q730" s="127"/>
      <c r="R730" s="127"/>
      <c r="S730" s="127"/>
      <c r="T730" s="127"/>
      <c r="U730" s="127"/>
      <c r="V730" s="127"/>
      <c r="W730" s="127"/>
      <c r="X730" s="127"/>
      <c r="Y730" s="127"/>
      <c r="Z730" s="127"/>
    </row>
    <row r="731">
      <c r="A731" s="127"/>
      <c r="B731" s="127"/>
      <c r="C731" s="127"/>
      <c r="D731" s="148"/>
      <c r="E731" s="149"/>
      <c r="F731" s="149"/>
      <c r="G731" s="148"/>
      <c r="H731" s="148"/>
      <c r="I731" s="149"/>
      <c r="J731" s="149"/>
      <c r="K731" s="149"/>
      <c r="L731" s="148"/>
      <c r="M731" s="127"/>
      <c r="N731" s="127"/>
      <c r="O731" s="127"/>
      <c r="P731" s="127"/>
      <c r="Q731" s="127"/>
      <c r="R731" s="127"/>
      <c r="S731" s="127"/>
      <c r="T731" s="127"/>
      <c r="U731" s="127"/>
      <c r="V731" s="127"/>
      <c r="W731" s="127"/>
      <c r="X731" s="127"/>
      <c r="Y731" s="127"/>
      <c r="Z731" s="127"/>
    </row>
    <row r="732">
      <c r="A732" s="127"/>
      <c r="B732" s="127"/>
      <c r="C732" s="127"/>
      <c r="D732" s="148"/>
      <c r="E732" s="149"/>
      <c r="F732" s="149"/>
      <c r="G732" s="148"/>
      <c r="H732" s="148"/>
      <c r="I732" s="149"/>
      <c r="J732" s="149"/>
      <c r="K732" s="149"/>
      <c r="L732" s="148"/>
      <c r="M732" s="127"/>
      <c r="N732" s="127"/>
      <c r="O732" s="127"/>
      <c r="P732" s="127"/>
      <c r="Q732" s="127"/>
      <c r="R732" s="127"/>
      <c r="S732" s="127"/>
      <c r="T732" s="127"/>
      <c r="U732" s="127"/>
      <c r="V732" s="127"/>
      <c r="W732" s="127"/>
      <c r="X732" s="127"/>
      <c r="Y732" s="127"/>
      <c r="Z732" s="127"/>
    </row>
    <row r="733">
      <c r="A733" s="127"/>
      <c r="B733" s="127"/>
      <c r="C733" s="127"/>
      <c r="D733" s="148"/>
      <c r="E733" s="149"/>
      <c r="F733" s="149"/>
      <c r="G733" s="148"/>
      <c r="H733" s="148"/>
      <c r="I733" s="149"/>
      <c r="J733" s="149"/>
      <c r="K733" s="149"/>
      <c r="L733" s="148"/>
      <c r="M733" s="127"/>
      <c r="N733" s="127"/>
      <c r="O733" s="127"/>
      <c r="P733" s="127"/>
      <c r="Q733" s="127"/>
      <c r="R733" s="127"/>
      <c r="S733" s="127"/>
      <c r="T733" s="127"/>
      <c r="U733" s="127"/>
      <c r="V733" s="127"/>
      <c r="W733" s="127"/>
      <c r="X733" s="127"/>
      <c r="Y733" s="127"/>
      <c r="Z733" s="127"/>
    </row>
    <row r="734">
      <c r="A734" s="127"/>
      <c r="B734" s="127"/>
      <c r="C734" s="127"/>
      <c r="D734" s="148"/>
      <c r="E734" s="149"/>
      <c r="F734" s="149"/>
      <c r="G734" s="148"/>
      <c r="H734" s="148"/>
      <c r="I734" s="149"/>
      <c r="J734" s="149"/>
      <c r="K734" s="149"/>
      <c r="L734" s="148"/>
      <c r="M734" s="127"/>
      <c r="N734" s="127"/>
      <c r="O734" s="127"/>
      <c r="P734" s="127"/>
      <c r="Q734" s="127"/>
      <c r="R734" s="127"/>
      <c r="S734" s="127"/>
      <c r="T734" s="127"/>
      <c r="U734" s="127"/>
      <c r="V734" s="127"/>
      <c r="W734" s="127"/>
      <c r="X734" s="127"/>
      <c r="Y734" s="127"/>
      <c r="Z734" s="127"/>
    </row>
    <row r="735">
      <c r="A735" s="127"/>
      <c r="B735" s="127"/>
      <c r="C735" s="127"/>
      <c r="D735" s="148"/>
      <c r="E735" s="149"/>
      <c r="F735" s="149"/>
      <c r="G735" s="148"/>
      <c r="H735" s="148"/>
      <c r="I735" s="149"/>
      <c r="J735" s="149"/>
      <c r="K735" s="149"/>
      <c r="L735" s="148"/>
      <c r="M735" s="127"/>
      <c r="N735" s="127"/>
      <c r="O735" s="127"/>
      <c r="P735" s="127"/>
      <c r="Q735" s="127"/>
      <c r="R735" s="127"/>
      <c r="S735" s="127"/>
      <c r="T735" s="127"/>
      <c r="U735" s="127"/>
      <c r="V735" s="127"/>
      <c r="W735" s="127"/>
      <c r="X735" s="127"/>
      <c r="Y735" s="127"/>
      <c r="Z735" s="127"/>
    </row>
    <row r="736">
      <c r="A736" s="127"/>
      <c r="B736" s="127"/>
      <c r="C736" s="127"/>
      <c r="D736" s="148"/>
      <c r="E736" s="149"/>
      <c r="F736" s="149"/>
      <c r="G736" s="148"/>
      <c r="H736" s="148"/>
      <c r="I736" s="149"/>
      <c r="J736" s="149"/>
      <c r="K736" s="149"/>
      <c r="L736" s="148"/>
      <c r="M736" s="127"/>
      <c r="N736" s="127"/>
      <c r="O736" s="127"/>
      <c r="P736" s="127"/>
      <c r="Q736" s="127"/>
      <c r="R736" s="127"/>
      <c r="S736" s="127"/>
      <c r="T736" s="127"/>
      <c r="U736" s="127"/>
      <c r="V736" s="127"/>
      <c r="W736" s="127"/>
      <c r="X736" s="127"/>
      <c r="Y736" s="127"/>
      <c r="Z736" s="127"/>
    </row>
    <row r="737">
      <c r="A737" s="127"/>
      <c r="B737" s="127"/>
      <c r="C737" s="127"/>
      <c r="D737" s="148"/>
      <c r="E737" s="149"/>
      <c r="F737" s="149"/>
      <c r="G737" s="148"/>
      <c r="H737" s="148"/>
      <c r="I737" s="149"/>
      <c r="J737" s="149"/>
      <c r="K737" s="149"/>
      <c r="L737" s="148"/>
      <c r="M737" s="127"/>
      <c r="N737" s="127"/>
      <c r="O737" s="127"/>
      <c r="P737" s="127"/>
      <c r="Q737" s="127"/>
      <c r="R737" s="127"/>
      <c r="S737" s="127"/>
      <c r="T737" s="127"/>
      <c r="U737" s="127"/>
      <c r="V737" s="127"/>
      <c r="W737" s="127"/>
      <c r="X737" s="127"/>
      <c r="Y737" s="127"/>
      <c r="Z737" s="127"/>
    </row>
    <row r="738">
      <c r="A738" s="127"/>
      <c r="B738" s="127"/>
      <c r="C738" s="127"/>
      <c r="D738" s="148"/>
      <c r="E738" s="149"/>
      <c r="F738" s="149"/>
      <c r="G738" s="148"/>
      <c r="H738" s="148"/>
      <c r="I738" s="149"/>
      <c r="J738" s="149"/>
      <c r="K738" s="149"/>
      <c r="L738" s="148"/>
      <c r="M738" s="127"/>
      <c r="N738" s="127"/>
      <c r="O738" s="127"/>
      <c r="P738" s="127"/>
      <c r="Q738" s="127"/>
      <c r="R738" s="127"/>
      <c r="S738" s="127"/>
      <c r="T738" s="127"/>
      <c r="U738" s="127"/>
      <c r="V738" s="127"/>
      <c r="W738" s="127"/>
      <c r="X738" s="127"/>
      <c r="Y738" s="127"/>
      <c r="Z738" s="127"/>
    </row>
    <row r="739">
      <c r="A739" s="127"/>
      <c r="B739" s="127"/>
      <c r="C739" s="127"/>
      <c r="D739" s="148"/>
      <c r="E739" s="149"/>
      <c r="F739" s="149"/>
      <c r="G739" s="148"/>
      <c r="H739" s="148"/>
      <c r="I739" s="149"/>
      <c r="J739" s="149"/>
      <c r="K739" s="149"/>
      <c r="L739" s="148"/>
      <c r="M739" s="127"/>
      <c r="N739" s="127"/>
      <c r="O739" s="127"/>
      <c r="P739" s="127"/>
      <c r="Q739" s="127"/>
      <c r="R739" s="127"/>
      <c r="S739" s="127"/>
      <c r="T739" s="127"/>
      <c r="U739" s="127"/>
      <c r="V739" s="127"/>
      <c r="W739" s="127"/>
      <c r="X739" s="127"/>
      <c r="Y739" s="127"/>
      <c r="Z739" s="127"/>
    </row>
    <row r="740">
      <c r="A740" s="127"/>
      <c r="B740" s="127"/>
      <c r="C740" s="127"/>
      <c r="D740" s="148"/>
      <c r="E740" s="149"/>
      <c r="F740" s="149"/>
      <c r="G740" s="148"/>
      <c r="H740" s="148"/>
      <c r="I740" s="149"/>
      <c r="J740" s="149"/>
      <c r="K740" s="149"/>
      <c r="L740" s="148"/>
      <c r="M740" s="127"/>
      <c r="N740" s="127"/>
      <c r="O740" s="127"/>
      <c r="P740" s="127"/>
      <c r="Q740" s="127"/>
      <c r="R740" s="127"/>
      <c r="S740" s="127"/>
      <c r="T740" s="127"/>
      <c r="U740" s="127"/>
      <c r="V740" s="127"/>
      <c r="W740" s="127"/>
      <c r="X740" s="127"/>
      <c r="Y740" s="127"/>
      <c r="Z740" s="127"/>
    </row>
    <row r="741">
      <c r="A741" s="127"/>
      <c r="B741" s="127"/>
      <c r="C741" s="127"/>
      <c r="D741" s="148"/>
      <c r="E741" s="149"/>
      <c r="F741" s="149"/>
      <c r="G741" s="148"/>
      <c r="H741" s="148"/>
      <c r="I741" s="149"/>
      <c r="J741" s="149"/>
      <c r="K741" s="149"/>
      <c r="L741" s="148"/>
      <c r="M741" s="127"/>
      <c r="N741" s="127"/>
      <c r="O741" s="127"/>
      <c r="P741" s="127"/>
      <c r="Q741" s="127"/>
      <c r="R741" s="127"/>
      <c r="S741" s="127"/>
      <c r="T741" s="127"/>
      <c r="U741" s="127"/>
      <c r="V741" s="127"/>
      <c r="W741" s="127"/>
      <c r="X741" s="127"/>
      <c r="Y741" s="127"/>
      <c r="Z741" s="127"/>
    </row>
    <row r="742">
      <c r="A742" s="127"/>
      <c r="B742" s="127"/>
      <c r="C742" s="127"/>
      <c r="D742" s="148"/>
      <c r="E742" s="149"/>
      <c r="F742" s="149"/>
      <c r="G742" s="148"/>
      <c r="H742" s="148"/>
      <c r="I742" s="149"/>
      <c r="J742" s="149"/>
      <c r="K742" s="149"/>
      <c r="L742" s="148"/>
      <c r="M742" s="127"/>
      <c r="N742" s="127"/>
      <c r="O742" s="127"/>
      <c r="P742" s="127"/>
      <c r="Q742" s="127"/>
      <c r="R742" s="127"/>
      <c r="S742" s="127"/>
      <c r="T742" s="127"/>
      <c r="U742" s="127"/>
      <c r="V742" s="127"/>
      <c r="W742" s="127"/>
      <c r="X742" s="127"/>
      <c r="Y742" s="127"/>
      <c r="Z742" s="127"/>
    </row>
    <row r="743">
      <c r="A743" s="127"/>
      <c r="B743" s="127"/>
      <c r="C743" s="127"/>
      <c r="D743" s="148"/>
      <c r="E743" s="149"/>
      <c r="F743" s="149"/>
      <c r="G743" s="148"/>
      <c r="H743" s="148"/>
      <c r="I743" s="149"/>
      <c r="J743" s="149"/>
      <c r="K743" s="149"/>
      <c r="L743" s="148"/>
      <c r="M743" s="127"/>
      <c r="N743" s="127"/>
      <c r="O743" s="127"/>
      <c r="P743" s="127"/>
      <c r="Q743" s="127"/>
      <c r="R743" s="127"/>
      <c r="S743" s="127"/>
      <c r="T743" s="127"/>
      <c r="U743" s="127"/>
      <c r="V743" s="127"/>
      <c r="W743" s="127"/>
      <c r="X743" s="127"/>
      <c r="Y743" s="127"/>
      <c r="Z743" s="127"/>
    </row>
    <row r="744">
      <c r="A744" s="127"/>
      <c r="B744" s="127"/>
      <c r="C744" s="127"/>
      <c r="D744" s="148"/>
      <c r="E744" s="149"/>
      <c r="F744" s="149"/>
      <c r="G744" s="148"/>
      <c r="H744" s="148"/>
      <c r="I744" s="149"/>
      <c r="J744" s="149"/>
      <c r="K744" s="149"/>
      <c r="L744" s="148"/>
      <c r="M744" s="127"/>
      <c r="N744" s="127"/>
      <c r="O744" s="127"/>
      <c r="P744" s="127"/>
      <c r="Q744" s="127"/>
      <c r="R744" s="127"/>
      <c r="S744" s="127"/>
      <c r="T744" s="127"/>
      <c r="U744" s="127"/>
      <c r="V744" s="127"/>
      <c r="W744" s="127"/>
      <c r="X744" s="127"/>
      <c r="Y744" s="127"/>
      <c r="Z744" s="127"/>
    </row>
    <row r="745">
      <c r="A745" s="127"/>
      <c r="B745" s="127"/>
      <c r="C745" s="127"/>
      <c r="D745" s="148"/>
      <c r="E745" s="149"/>
      <c r="F745" s="149"/>
      <c r="G745" s="148"/>
      <c r="H745" s="148"/>
      <c r="I745" s="149"/>
      <c r="J745" s="149"/>
      <c r="K745" s="149"/>
      <c r="L745" s="148"/>
      <c r="M745" s="127"/>
      <c r="N745" s="127"/>
      <c r="O745" s="127"/>
      <c r="P745" s="127"/>
      <c r="Q745" s="127"/>
      <c r="R745" s="127"/>
      <c r="S745" s="127"/>
      <c r="T745" s="127"/>
      <c r="U745" s="127"/>
      <c r="V745" s="127"/>
      <c r="W745" s="127"/>
      <c r="X745" s="127"/>
      <c r="Y745" s="127"/>
      <c r="Z745" s="127"/>
    </row>
    <row r="746">
      <c r="A746" s="127"/>
      <c r="B746" s="127"/>
      <c r="C746" s="127"/>
      <c r="D746" s="148"/>
      <c r="E746" s="149"/>
      <c r="F746" s="149"/>
      <c r="G746" s="148"/>
      <c r="H746" s="148"/>
      <c r="I746" s="149"/>
      <c r="J746" s="149"/>
      <c r="K746" s="149"/>
      <c r="L746" s="148"/>
      <c r="M746" s="127"/>
      <c r="N746" s="127"/>
      <c r="O746" s="127"/>
      <c r="P746" s="127"/>
      <c r="Q746" s="127"/>
      <c r="R746" s="127"/>
      <c r="S746" s="127"/>
      <c r="T746" s="127"/>
      <c r="U746" s="127"/>
      <c r="V746" s="127"/>
      <c r="W746" s="127"/>
      <c r="X746" s="127"/>
      <c r="Y746" s="127"/>
      <c r="Z746" s="127"/>
    </row>
    <row r="747">
      <c r="A747" s="127"/>
      <c r="B747" s="127"/>
      <c r="C747" s="127"/>
      <c r="D747" s="148"/>
      <c r="E747" s="149"/>
      <c r="F747" s="149"/>
      <c r="G747" s="148"/>
      <c r="H747" s="148"/>
      <c r="I747" s="149"/>
      <c r="J747" s="149"/>
      <c r="K747" s="149"/>
      <c r="L747" s="148"/>
      <c r="M747" s="127"/>
      <c r="N747" s="127"/>
      <c r="O747" s="127"/>
      <c r="P747" s="127"/>
      <c r="Q747" s="127"/>
      <c r="R747" s="127"/>
      <c r="S747" s="127"/>
      <c r="T747" s="127"/>
      <c r="U747" s="127"/>
      <c r="V747" s="127"/>
      <c r="W747" s="127"/>
      <c r="X747" s="127"/>
      <c r="Y747" s="127"/>
      <c r="Z747" s="127"/>
    </row>
    <row r="748">
      <c r="A748" s="127"/>
      <c r="B748" s="127"/>
      <c r="C748" s="127"/>
      <c r="D748" s="148"/>
      <c r="E748" s="149"/>
      <c r="F748" s="149"/>
      <c r="G748" s="148"/>
      <c r="H748" s="148"/>
      <c r="I748" s="149"/>
      <c r="J748" s="149"/>
      <c r="K748" s="149"/>
      <c r="L748" s="148"/>
      <c r="M748" s="127"/>
      <c r="N748" s="127"/>
      <c r="O748" s="127"/>
      <c r="P748" s="127"/>
      <c r="Q748" s="127"/>
      <c r="R748" s="127"/>
      <c r="S748" s="127"/>
      <c r="T748" s="127"/>
      <c r="U748" s="127"/>
      <c r="V748" s="127"/>
      <c r="W748" s="127"/>
      <c r="X748" s="127"/>
      <c r="Y748" s="127"/>
      <c r="Z748" s="127"/>
    </row>
    <row r="749">
      <c r="A749" s="127"/>
      <c r="B749" s="127"/>
      <c r="C749" s="127"/>
      <c r="D749" s="148"/>
      <c r="E749" s="149"/>
      <c r="F749" s="149"/>
      <c r="G749" s="148"/>
      <c r="H749" s="148"/>
      <c r="I749" s="149"/>
      <c r="J749" s="149"/>
      <c r="K749" s="149"/>
      <c r="L749" s="148"/>
      <c r="M749" s="127"/>
      <c r="N749" s="127"/>
      <c r="O749" s="127"/>
      <c r="P749" s="127"/>
      <c r="Q749" s="127"/>
      <c r="R749" s="127"/>
      <c r="S749" s="127"/>
      <c r="T749" s="127"/>
      <c r="U749" s="127"/>
      <c r="V749" s="127"/>
      <c r="W749" s="127"/>
      <c r="X749" s="127"/>
      <c r="Y749" s="127"/>
      <c r="Z749" s="127"/>
    </row>
    <row r="750">
      <c r="A750" s="127"/>
      <c r="B750" s="127"/>
      <c r="C750" s="127"/>
      <c r="D750" s="148"/>
      <c r="E750" s="149"/>
      <c r="F750" s="149"/>
      <c r="G750" s="148"/>
      <c r="H750" s="148"/>
      <c r="I750" s="149"/>
      <c r="J750" s="149"/>
      <c r="K750" s="149"/>
      <c r="L750" s="148"/>
      <c r="M750" s="127"/>
      <c r="N750" s="127"/>
      <c r="O750" s="127"/>
      <c r="P750" s="127"/>
      <c r="Q750" s="127"/>
      <c r="R750" s="127"/>
      <c r="S750" s="127"/>
      <c r="T750" s="127"/>
      <c r="U750" s="127"/>
      <c r="V750" s="127"/>
      <c r="W750" s="127"/>
      <c r="X750" s="127"/>
      <c r="Y750" s="127"/>
      <c r="Z750" s="127"/>
    </row>
    <row r="751">
      <c r="A751" s="127"/>
      <c r="B751" s="127"/>
      <c r="C751" s="127"/>
      <c r="D751" s="148"/>
      <c r="E751" s="149"/>
      <c r="F751" s="149"/>
      <c r="G751" s="148"/>
      <c r="H751" s="148"/>
      <c r="I751" s="149"/>
      <c r="J751" s="149"/>
      <c r="K751" s="149"/>
      <c r="L751" s="148"/>
      <c r="M751" s="127"/>
      <c r="N751" s="127"/>
      <c r="O751" s="127"/>
      <c r="P751" s="127"/>
      <c r="Q751" s="127"/>
      <c r="R751" s="127"/>
      <c r="S751" s="127"/>
      <c r="T751" s="127"/>
      <c r="U751" s="127"/>
      <c r="V751" s="127"/>
      <c r="W751" s="127"/>
      <c r="X751" s="127"/>
      <c r="Y751" s="127"/>
      <c r="Z751" s="127"/>
    </row>
    <row r="752">
      <c r="A752" s="127"/>
      <c r="B752" s="127"/>
      <c r="C752" s="127"/>
      <c r="D752" s="148"/>
      <c r="E752" s="149"/>
      <c r="F752" s="149"/>
      <c r="G752" s="148"/>
      <c r="H752" s="148"/>
      <c r="I752" s="149"/>
      <c r="J752" s="149"/>
      <c r="K752" s="149"/>
      <c r="L752" s="148"/>
      <c r="M752" s="127"/>
      <c r="N752" s="127"/>
      <c r="O752" s="127"/>
      <c r="P752" s="127"/>
      <c r="Q752" s="127"/>
      <c r="R752" s="127"/>
      <c r="S752" s="127"/>
      <c r="T752" s="127"/>
      <c r="U752" s="127"/>
      <c r="V752" s="127"/>
      <c r="W752" s="127"/>
      <c r="X752" s="127"/>
      <c r="Y752" s="127"/>
      <c r="Z752" s="127"/>
    </row>
    <row r="753">
      <c r="A753" s="127"/>
      <c r="B753" s="127"/>
      <c r="C753" s="127"/>
      <c r="D753" s="148"/>
      <c r="E753" s="149"/>
      <c r="F753" s="149"/>
      <c r="G753" s="148"/>
      <c r="H753" s="148"/>
      <c r="I753" s="149"/>
      <c r="J753" s="149"/>
      <c r="K753" s="149"/>
      <c r="L753" s="148"/>
      <c r="M753" s="127"/>
      <c r="N753" s="127"/>
      <c r="O753" s="127"/>
      <c r="P753" s="127"/>
      <c r="Q753" s="127"/>
      <c r="R753" s="127"/>
      <c r="S753" s="127"/>
      <c r="T753" s="127"/>
      <c r="U753" s="127"/>
      <c r="V753" s="127"/>
      <c r="W753" s="127"/>
      <c r="X753" s="127"/>
      <c r="Y753" s="127"/>
      <c r="Z753" s="127"/>
    </row>
    <row r="754">
      <c r="A754" s="127"/>
      <c r="B754" s="127"/>
      <c r="C754" s="127"/>
      <c r="D754" s="148"/>
      <c r="E754" s="149"/>
      <c r="F754" s="149"/>
      <c r="G754" s="148"/>
      <c r="H754" s="148"/>
      <c r="I754" s="149"/>
      <c r="J754" s="149"/>
      <c r="K754" s="149"/>
      <c r="L754" s="148"/>
      <c r="M754" s="127"/>
      <c r="N754" s="127"/>
      <c r="O754" s="127"/>
      <c r="P754" s="127"/>
      <c r="Q754" s="127"/>
      <c r="R754" s="127"/>
      <c r="S754" s="127"/>
      <c r="T754" s="127"/>
      <c r="U754" s="127"/>
      <c r="V754" s="127"/>
      <c r="W754" s="127"/>
      <c r="X754" s="127"/>
      <c r="Y754" s="127"/>
      <c r="Z754" s="127"/>
    </row>
    <row r="755">
      <c r="A755" s="127"/>
      <c r="B755" s="127"/>
      <c r="C755" s="127"/>
      <c r="D755" s="148"/>
      <c r="E755" s="149"/>
      <c r="F755" s="149"/>
      <c r="G755" s="148"/>
      <c r="H755" s="148"/>
      <c r="I755" s="149"/>
      <c r="J755" s="149"/>
      <c r="K755" s="149"/>
      <c r="L755" s="148"/>
      <c r="M755" s="127"/>
      <c r="N755" s="127"/>
      <c r="O755" s="127"/>
      <c r="P755" s="127"/>
      <c r="Q755" s="127"/>
      <c r="R755" s="127"/>
      <c r="S755" s="127"/>
      <c r="T755" s="127"/>
      <c r="U755" s="127"/>
      <c r="V755" s="127"/>
      <c r="W755" s="127"/>
      <c r="X755" s="127"/>
      <c r="Y755" s="127"/>
      <c r="Z755" s="127"/>
    </row>
    <row r="756">
      <c r="A756" s="127"/>
      <c r="B756" s="127"/>
      <c r="C756" s="127"/>
      <c r="D756" s="148"/>
      <c r="E756" s="149"/>
      <c r="F756" s="149"/>
      <c r="G756" s="148"/>
      <c r="H756" s="148"/>
      <c r="I756" s="149"/>
      <c r="J756" s="149"/>
      <c r="K756" s="149"/>
      <c r="L756" s="148"/>
      <c r="M756" s="127"/>
      <c r="N756" s="127"/>
      <c r="O756" s="127"/>
      <c r="P756" s="127"/>
      <c r="Q756" s="127"/>
      <c r="R756" s="127"/>
      <c r="S756" s="127"/>
      <c r="T756" s="127"/>
      <c r="U756" s="127"/>
      <c r="V756" s="127"/>
      <c r="W756" s="127"/>
      <c r="X756" s="127"/>
      <c r="Y756" s="127"/>
      <c r="Z756" s="127"/>
    </row>
    <row r="757">
      <c r="A757" s="127"/>
      <c r="B757" s="127"/>
      <c r="C757" s="127"/>
      <c r="D757" s="148"/>
      <c r="E757" s="149"/>
      <c r="F757" s="149"/>
      <c r="G757" s="148"/>
      <c r="H757" s="148"/>
      <c r="I757" s="149"/>
      <c r="J757" s="149"/>
      <c r="K757" s="149"/>
      <c r="L757" s="148"/>
      <c r="M757" s="127"/>
      <c r="N757" s="127"/>
      <c r="O757" s="127"/>
      <c r="P757" s="127"/>
      <c r="Q757" s="127"/>
      <c r="R757" s="127"/>
      <c r="S757" s="127"/>
      <c r="T757" s="127"/>
      <c r="U757" s="127"/>
      <c r="V757" s="127"/>
      <c r="W757" s="127"/>
      <c r="X757" s="127"/>
      <c r="Y757" s="127"/>
      <c r="Z757" s="127"/>
    </row>
    <row r="758">
      <c r="A758" s="127"/>
      <c r="B758" s="127"/>
      <c r="C758" s="127"/>
      <c r="D758" s="148"/>
      <c r="E758" s="149"/>
      <c r="F758" s="149"/>
      <c r="G758" s="148"/>
      <c r="H758" s="148"/>
      <c r="I758" s="149"/>
      <c r="J758" s="149"/>
      <c r="K758" s="149"/>
      <c r="L758" s="148"/>
      <c r="M758" s="127"/>
      <c r="N758" s="127"/>
      <c r="O758" s="127"/>
      <c r="P758" s="127"/>
      <c r="Q758" s="127"/>
      <c r="R758" s="127"/>
      <c r="S758" s="127"/>
      <c r="T758" s="127"/>
      <c r="U758" s="127"/>
      <c r="V758" s="127"/>
      <c r="W758" s="127"/>
      <c r="X758" s="127"/>
      <c r="Y758" s="127"/>
      <c r="Z758" s="127"/>
    </row>
    <row r="759">
      <c r="A759" s="127"/>
      <c r="B759" s="127"/>
      <c r="C759" s="127"/>
      <c r="D759" s="148"/>
      <c r="E759" s="149"/>
      <c r="F759" s="149"/>
      <c r="G759" s="148"/>
      <c r="H759" s="148"/>
      <c r="I759" s="149"/>
      <c r="J759" s="149"/>
      <c r="K759" s="149"/>
      <c r="L759" s="148"/>
      <c r="M759" s="127"/>
      <c r="N759" s="127"/>
      <c r="O759" s="127"/>
      <c r="P759" s="127"/>
      <c r="Q759" s="127"/>
      <c r="R759" s="127"/>
      <c r="S759" s="127"/>
      <c r="T759" s="127"/>
      <c r="U759" s="127"/>
      <c r="V759" s="127"/>
      <c r="W759" s="127"/>
      <c r="X759" s="127"/>
      <c r="Y759" s="127"/>
      <c r="Z759" s="127"/>
    </row>
    <row r="760">
      <c r="A760" s="127"/>
      <c r="B760" s="127"/>
      <c r="C760" s="127"/>
      <c r="D760" s="148"/>
      <c r="E760" s="149"/>
      <c r="F760" s="149"/>
      <c r="G760" s="148"/>
      <c r="H760" s="148"/>
      <c r="I760" s="149"/>
      <c r="J760" s="149"/>
      <c r="K760" s="149"/>
      <c r="L760" s="148"/>
      <c r="M760" s="127"/>
      <c r="N760" s="127"/>
      <c r="O760" s="127"/>
      <c r="P760" s="127"/>
      <c r="Q760" s="127"/>
      <c r="R760" s="127"/>
      <c r="S760" s="127"/>
      <c r="T760" s="127"/>
      <c r="U760" s="127"/>
      <c r="V760" s="127"/>
      <c r="W760" s="127"/>
      <c r="X760" s="127"/>
      <c r="Y760" s="127"/>
      <c r="Z760" s="127"/>
    </row>
    <row r="761">
      <c r="A761" s="127"/>
      <c r="B761" s="127"/>
      <c r="C761" s="127"/>
      <c r="D761" s="148"/>
      <c r="E761" s="149"/>
      <c r="F761" s="149"/>
      <c r="G761" s="148"/>
      <c r="H761" s="148"/>
      <c r="I761" s="149"/>
      <c r="J761" s="149"/>
      <c r="K761" s="149"/>
      <c r="L761" s="148"/>
      <c r="M761" s="127"/>
      <c r="N761" s="127"/>
      <c r="O761" s="127"/>
      <c r="P761" s="127"/>
      <c r="Q761" s="127"/>
      <c r="R761" s="127"/>
      <c r="S761" s="127"/>
      <c r="T761" s="127"/>
      <c r="U761" s="127"/>
      <c r="V761" s="127"/>
      <c r="W761" s="127"/>
      <c r="X761" s="127"/>
      <c r="Y761" s="127"/>
      <c r="Z761" s="127"/>
    </row>
    <row r="762">
      <c r="A762" s="127"/>
      <c r="B762" s="127"/>
      <c r="C762" s="127"/>
      <c r="D762" s="148"/>
      <c r="E762" s="149"/>
      <c r="F762" s="149"/>
      <c r="G762" s="148"/>
      <c r="H762" s="148"/>
      <c r="I762" s="149"/>
      <c r="J762" s="149"/>
      <c r="K762" s="149"/>
      <c r="L762" s="148"/>
      <c r="M762" s="127"/>
      <c r="N762" s="127"/>
      <c r="O762" s="127"/>
      <c r="P762" s="127"/>
      <c r="Q762" s="127"/>
      <c r="R762" s="127"/>
      <c r="S762" s="127"/>
      <c r="T762" s="127"/>
      <c r="U762" s="127"/>
      <c r="V762" s="127"/>
      <c r="W762" s="127"/>
      <c r="X762" s="127"/>
      <c r="Y762" s="127"/>
      <c r="Z762" s="127"/>
    </row>
    <row r="763">
      <c r="A763" s="127"/>
      <c r="B763" s="127"/>
      <c r="C763" s="127"/>
      <c r="D763" s="148"/>
      <c r="E763" s="149"/>
      <c r="F763" s="149"/>
      <c r="G763" s="148"/>
      <c r="H763" s="148"/>
      <c r="I763" s="149"/>
      <c r="J763" s="149"/>
      <c r="K763" s="149"/>
      <c r="L763" s="148"/>
      <c r="M763" s="127"/>
      <c r="N763" s="127"/>
      <c r="O763" s="127"/>
      <c r="P763" s="127"/>
      <c r="Q763" s="127"/>
      <c r="R763" s="127"/>
      <c r="S763" s="127"/>
      <c r="T763" s="127"/>
      <c r="U763" s="127"/>
      <c r="V763" s="127"/>
      <c r="W763" s="127"/>
      <c r="X763" s="127"/>
      <c r="Y763" s="127"/>
      <c r="Z763" s="127"/>
    </row>
    <row r="764">
      <c r="A764" s="127"/>
      <c r="B764" s="127"/>
      <c r="C764" s="127"/>
      <c r="D764" s="148"/>
      <c r="E764" s="149"/>
      <c r="F764" s="149"/>
      <c r="G764" s="148"/>
      <c r="H764" s="148"/>
      <c r="I764" s="149"/>
      <c r="J764" s="149"/>
      <c r="K764" s="149"/>
      <c r="L764" s="148"/>
      <c r="M764" s="127"/>
      <c r="N764" s="127"/>
      <c r="O764" s="127"/>
      <c r="P764" s="127"/>
      <c r="Q764" s="127"/>
      <c r="R764" s="127"/>
      <c r="S764" s="127"/>
      <c r="T764" s="127"/>
      <c r="U764" s="127"/>
      <c r="V764" s="127"/>
      <c r="W764" s="127"/>
      <c r="X764" s="127"/>
      <c r="Y764" s="127"/>
      <c r="Z764" s="127"/>
    </row>
    <row r="765">
      <c r="A765" s="127"/>
      <c r="B765" s="127"/>
      <c r="C765" s="127"/>
      <c r="D765" s="148"/>
      <c r="E765" s="149"/>
      <c r="F765" s="149"/>
      <c r="G765" s="148"/>
      <c r="H765" s="148"/>
      <c r="I765" s="149"/>
      <c r="J765" s="149"/>
      <c r="K765" s="149"/>
      <c r="L765" s="148"/>
      <c r="M765" s="127"/>
      <c r="N765" s="127"/>
      <c r="O765" s="127"/>
      <c r="P765" s="127"/>
      <c r="Q765" s="127"/>
      <c r="R765" s="127"/>
      <c r="S765" s="127"/>
      <c r="T765" s="127"/>
      <c r="U765" s="127"/>
      <c r="V765" s="127"/>
      <c r="W765" s="127"/>
      <c r="X765" s="127"/>
      <c r="Y765" s="127"/>
      <c r="Z765" s="127"/>
    </row>
    <row r="766">
      <c r="A766" s="127"/>
      <c r="B766" s="127"/>
      <c r="C766" s="127"/>
      <c r="D766" s="148"/>
      <c r="E766" s="149"/>
      <c r="F766" s="149"/>
      <c r="G766" s="148"/>
      <c r="H766" s="148"/>
      <c r="I766" s="149"/>
      <c r="J766" s="149"/>
      <c r="K766" s="149"/>
      <c r="L766" s="148"/>
      <c r="M766" s="127"/>
      <c r="N766" s="127"/>
      <c r="O766" s="127"/>
      <c r="P766" s="127"/>
      <c r="Q766" s="127"/>
      <c r="R766" s="127"/>
      <c r="S766" s="127"/>
      <c r="T766" s="127"/>
      <c r="U766" s="127"/>
      <c r="V766" s="127"/>
      <c r="W766" s="127"/>
      <c r="X766" s="127"/>
      <c r="Y766" s="127"/>
      <c r="Z766" s="127"/>
    </row>
    <row r="767">
      <c r="A767" s="127"/>
      <c r="B767" s="127"/>
      <c r="C767" s="127"/>
      <c r="D767" s="148"/>
      <c r="E767" s="149"/>
      <c r="F767" s="149"/>
      <c r="G767" s="148"/>
      <c r="H767" s="148"/>
      <c r="I767" s="149"/>
      <c r="J767" s="149"/>
      <c r="K767" s="149"/>
      <c r="L767" s="148"/>
      <c r="M767" s="127"/>
      <c r="N767" s="127"/>
      <c r="O767" s="127"/>
      <c r="P767" s="127"/>
      <c r="Q767" s="127"/>
      <c r="R767" s="127"/>
      <c r="S767" s="127"/>
      <c r="T767" s="127"/>
      <c r="U767" s="127"/>
      <c r="V767" s="127"/>
      <c r="W767" s="127"/>
      <c r="X767" s="127"/>
      <c r="Y767" s="127"/>
      <c r="Z767" s="127"/>
    </row>
    <row r="768">
      <c r="A768" s="127"/>
      <c r="B768" s="127"/>
      <c r="C768" s="127"/>
      <c r="D768" s="148"/>
      <c r="E768" s="149"/>
      <c r="F768" s="149"/>
      <c r="G768" s="148"/>
      <c r="H768" s="148"/>
      <c r="I768" s="149"/>
      <c r="J768" s="149"/>
      <c r="K768" s="149"/>
      <c r="L768" s="148"/>
      <c r="M768" s="127"/>
      <c r="N768" s="127"/>
      <c r="O768" s="127"/>
      <c r="P768" s="127"/>
      <c r="Q768" s="127"/>
      <c r="R768" s="127"/>
      <c r="S768" s="127"/>
      <c r="T768" s="127"/>
      <c r="U768" s="127"/>
      <c r="V768" s="127"/>
      <c r="W768" s="127"/>
      <c r="X768" s="127"/>
      <c r="Y768" s="127"/>
      <c r="Z768" s="127"/>
    </row>
    <row r="769">
      <c r="A769" s="127"/>
      <c r="B769" s="127"/>
      <c r="C769" s="127"/>
      <c r="D769" s="148"/>
      <c r="E769" s="149"/>
      <c r="F769" s="149"/>
      <c r="G769" s="148"/>
      <c r="H769" s="148"/>
      <c r="I769" s="149"/>
      <c r="J769" s="149"/>
      <c r="K769" s="149"/>
      <c r="L769" s="148"/>
      <c r="M769" s="127"/>
      <c r="N769" s="127"/>
      <c r="O769" s="127"/>
      <c r="P769" s="127"/>
      <c r="Q769" s="127"/>
      <c r="R769" s="127"/>
      <c r="S769" s="127"/>
      <c r="T769" s="127"/>
      <c r="U769" s="127"/>
      <c r="V769" s="127"/>
      <c r="W769" s="127"/>
      <c r="X769" s="127"/>
      <c r="Y769" s="127"/>
      <c r="Z769" s="127"/>
    </row>
    <row r="770">
      <c r="A770" s="127"/>
      <c r="B770" s="127"/>
      <c r="C770" s="127"/>
      <c r="D770" s="148"/>
      <c r="E770" s="149"/>
      <c r="F770" s="149"/>
      <c r="G770" s="148"/>
      <c r="H770" s="148"/>
      <c r="I770" s="149"/>
      <c r="J770" s="149"/>
      <c r="K770" s="149"/>
      <c r="L770" s="148"/>
      <c r="M770" s="127"/>
      <c r="N770" s="127"/>
      <c r="O770" s="127"/>
      <c r="P770" s="127"/>
      <c r="Q770" s="127"/>
      <c r="R770" s="127"/>
      <c r="S770" s="127"/>
      <c r="T770" s="127"/>
      <c r="U770" s="127"/>
      <c r="V770" s="127"/>
      <c r="W770" s="127"/>
      <c r="X770" s="127"/>
      <c r="Y770" s="127"/>
      <c r="Z770" s="127"/>
    </row>
    <row r="771">
      <c r="A771" s="127"/>
      <c r="B771" s="127"/>
      <c r="C771" s="127"/>
      <c r="D771" s="148"/>
      <c r="E771" s="149"/>
      <c r="F771" s="149"/>
      <c r="G771" s="148"/>
      <c r="H771" s="148"/>
      <c r="I771" s="149"/>
      <c r="J771" s="149"/>
      <c r="K771" s="149"/>
      <c r="L771" s="148"/>
      <c r="M771" s="127"/>
      <c r="N771" s="127"/>
      <c r="O771" s="127"/>
      <c r="P771" s="127"/>
      <c r="Q771" s="127"/>
      <c r="R771" s="127"/>
      <c r="S771" s="127"/>
      <c r="T771" s="127"/>
      <c r="U771" s="127"/>
      <c r="V771" s="127"/>
      <c r="W771" s="127"/>
      <c r="X771" s="127"/>
      <c r="Y771" s="127"/>
      <c r="Z771" s="127"/>
    </row>
    <row r="772">
      <c r="A772" s="127"/>
      <c r="B772" s="127"/>
      <c r="C772" s="127"/>
      <c r="D772" s="148"/>
      <c r="E772" s="149"/>
      <c r="F772" s="149"/>
      <c r="G772" s="148"/>
      <c r="H772" s="148"/>
      <c r="I772" s="149"/>
      <c r="J772" s="149"/>
      <c r="K772" s="149"/>
      <c r="L772" s="148"/>
      <c r="M772" s="127"/>
      <c r="N772" s="127"/>
      <c r="O772" s="127"/>
      <c r="P772" s="127"/>
      <c r="Q772" s="127"/>
      <c r="R772" s="127"/>
      <c r="S772" s="127"/>
      <c r="T772" s="127"/>
      <c r="U772" s="127"/>
      <c r="V772" s="127"/>
      <c r="W772" s="127"/>
      <c r="X772" s="127"/>
      <c r="Y772" s="127"/>
      <c r="Z772" s="127"/>
    </row>
    <row r="773">
      <c r="A773" s="127"/>
      <c r="B773" s="127"/>
      <c r="C773" s="127"/>
      <c r="D773" s="148"/>
      <c r="E773" s="149"/>
      <c r="F773" s="149"/>
      <c r="G773" s="148"/>
      <c r="H773" s="148"/>
      <c r="I773" s="149"/>
      <c r="J773" s="149"/>
      <c r="K773" s="149"/>
      <c r="L773" s="148"/>
      <c r="M773" s="127"/>
      <c r="N773" s="127"/>
      <c r="O773" s="127"/>
      <c r="P773" s="127"/>
      <c r="Q773" s="127"/>
      <c r="R773" s="127"/>
      <c r="S773" s="127"/>
      <c r="T773" s="127"/>
      <c r="U773" s="127"/>
      <c r="V773" s="127"/>
      <c r="W773" s="127"/>
      <c r="X773" s="127"/>
      <c r="Y773" s="127"/>
      <c r="Z773" s="127"/>
    </row>
    <row r="774">
      <c r="A774" s="127"/>
      <c r="B774" s="127"/>
      <c r="C774" s="127"/>
      <c r="D774" s="148"/>
      <c r="E774" s="149"/>
      <c r="F774" s="149"/>
      <c r="G774" s="148"/>
      <c r="H774" s="148"/>
      <c r="I774" s="149"/>
      <c r="J774" s="149"/>
      <c r="K774" s="149"/>
      <c r="L774" s="148"/>
      <c r="M774" s="127"/>
      <c r="N774" s="127"/>
      <c r="O774" s="127"/>
      <c r="P774" s="127"/>
      <c r="Q774" s="127"/>
      <c r="R774" s="127"/>
      <c r="S774" s="127"/>
      <c r="T774" s="127"/>
      <c r="U774" s="127"/>
      <c r="V774" s="127"/>
      <c r="W774" s="127"/>
      <c r="X774" s="127"/>
      <c r="Y774" s="127"/>
      <c r="Z774" s="127"/>
    </row>
    <row r="775">
      <c r="A775" s="127"/>
      <c r="B775" s="127"/>
      <c r="C775" s="127"/>
      <c r="D775" s="148"/>
      <c r="E775" s="149"/>
      <c r="F775" s="149"/>
      <c r="G775" s="148"/>
      <c r="H775" s="148"/>
      <c r="I775" s="149"/>
      <c r="J775" s="149"/>
      <c r="K775" s="149"/>
      <c r="L775" s="148"/>
      <c r="M775" s="127"/>
      <c r="N775" s="127"/>
      <c r="O775" s="127"/>
      <c r="P775" s="127"/>
      <c r="Q775" s="127"/>
      <c r="R775" s="127"/>
      <c r="S775" s="127"/>
      <c r="T775" s="127"/>
      <c r="U775" s="127"/>
      <c r="V775" s="127"/>
      <c r="W775" s="127"/>
      <c r="X775" s="127"/>
      <c r="Y775" s="127"/>
      <c r="Z775" s="127"/>
    </row>
    <row r="776">
      <c r="A776" s="127"/>
      <c r="B776" s="127"/>
      <c r="C776" s="127"/>
      <c r="D776" s="148"/>
      <c r="E776" s="149"/>
      <c r="F776" s="149"/>
      <c r="G776" s="148"/>
      <c r="H776" s="148"/>
      <c r="I776" s="149"/>
      <c r="J776" s="149"/>
      <c r="K776" s="149"/>
      <c r="L776" s="148"/>
      <c r="M776" s="127"/>
      <c r="N776" s="127"/>
      <c r="O776" s="127"/>
      <c r="P776" s="127"/>
      <c r="Q776" s="127"/>
      <c r="R776" s="127"/>
      <c r="S776" s="127"/>
      <c r="T776" s="127"/>
      <c r="U776" s="127"/>
      <c r="V776" s="127"/>
      <c r="W776" s="127"/>
      <c r="X776" s="127"/>
      <c r="Y776" s="127"/>
      <c r="Z776" s="127"/>
    </row>
    <row r="777">
      <c r="A777" s="127"/>
      <c r="B777" s="127"/>
      <c r="C777" s="127"/>
      <c r="D777" s="148"/>
      <c r="E777" s="149"/>
      <c r="F777" s="149"/>
      <c r="G777" s="148"/>
      <c r="H777" s="148"/>
      <c r="I777" s="149"/>
      <c r="J777" s="149"/>
      <c r="K777" s="149"/>
      <c r="L777" s="148"/>
      <c r="M777" s="127"/>
      <c r="N777" s="127"/>
      <c r="O777" s="127"/>
      <c r="P777" s="127"/>
      <c r="Q777" s="127"/>
      <c r="R777" s="127"/>
      <c r="S777" s="127"/>
      <c r="T777" s="127"/>
      <c r="U777" s="127"/>
      <c r="V777" s="127"/>
      <c r="W777" s="127"/>
      <c r="X777" s="127"/>
      <c r="Y777" s="127"/>
      <c r="Z777" s="127"/>
    </row>
    <row r="778">
      <c r="A778" s="127"/>
      <c r="B778" s="127"/>
      <c r="C778" s="127"/>
      <c r="D778" s="148"/>
      <c r="E778" s="149"/>
      <c r="F778" s="149"/>
      <c r="G778" s="148"/>
      <c r="H778" s="148"/>
      <c r="I778" s="149"/>
      <c r="J778" s="149"/>
      <c r="K778" s="149"/>
      <c r="L778" s="148"/>
      <c r="M778" s="127"/>
      <c r="N778" s="127"/>
      <c r="O778" s="127"/>
      <c r="P778" s="127"/>
      <c r="Q778" s="127"/>
      <c r="R778" s="127"/>
      <c r="S778" s="127"/>
      <c r="T778" s="127"/>
      <c r="U778" s="127"/>
      <c r="V778" s="127"/>
      <c r="W778" s="127"/>
      <c r="X778" s="127"/>
      <c r="Y778" s="127"/>
      <c r="Z778" s="127"/>
    </row>
    <row r="779">
      <c r="A779" s="127"/>
      <c r="B779" s="127"/>
      <c r="C779" s="127"/>
      <c r="D779" s="148"/>
      <c r="E779" s="149"/>
      <c r="F779" s="149"/>
      <c r="G779" s="148"/>
      <c r="H779" s="148"/>
      <c r="I779" s="149"/>
      <c r="J779" s="149"/>
      <c r="K779" s="149"/>
      <c r="L779" s="148"/>
      <c r="M779" s="127"/>
      <c r="N779" s="127"/>
      <c r="O779" s="127"/>
      <c r="P779" s="127"/>
      <c r="Q779" s="127"/>
      <c r="R779" s="127"/>
      <c r="S779" s="127"/>
      <c r="T779" s="127"/>
      <c r="U779" s="127"/>
      <c r="V779" s="127"/>
      <c r="W779" s="127"/>
      <c r="X779" s="127"/>
      <c r="Y779" s="127"/>
      <c r="Z779" s="127"/>
    </row>
    <row r="780">
      <c r="A780" s="127"/>
      <c r="B780" s="127"/>
      <c r="C780" s="127"/>
      <c r="D780" s="148"/>
      <c r="E780" s="149"/>
      <c r="F780" s="149"/>
      <c r="G780" s="148"/>
      <c r="H780" s="148"/>
      <c r="I780" s="149"/>
      <c r="J780" s="149"/>
      <c r="K780" s="149"/>
      <c r="L780" s="148"/>
      <c r="M780" s="127"/>
      <c r="N780" s="127"/>
      <c r="O780" s="127"/>
      <c r="P780" s="127"/>
      <c r="Q780" s="127"/>
      <c r="R780" s="127"/>
      <c r="S780" s="127"/>
      <c r="T780" s="127"/>
      <c r="U780" s="127"/>
      <c r="V780" s="127"/>
      <c r="W780" s="127"/>
      <c r="X780" s="127"/>
      <c r="Y780" s="127"/>
      <c r="Z780" s="127"/>
    </row>
    <row r="781">
      <c r="A781" s="127"/>
      <c r="B781" s="127"/>
      <c r="C781" s="127"/>
      <c r="D781" s="148"/>
      <c r="E781" s="149"/>
      <c r="F781" s="149"/>
      <c r="G781" s="148"/>
      <c r="H781" s="148"/>
      <c r="I781" s="149"/>
      <c r="J781" s="149"/>
      <c r="K781" s="149"/>
      <c r="L781" s="148"/>
      <c r="M781" s="127"/>
      <c r="N781" s="127"/>
      <c r="O781" s="127"/>
      <c r="P781" s="127"/>
      <c r="Q781" s="127"/>
      <c r="R781" s="127"/>
      <c r="S781" s="127"/>
      <c r="T781" s="127"/>
      <c r="U781" s="127"/>
      <c r="V781" s="127"/>
      <c r="W781" s="127"/>
      <c r="X781" s="127"/>
      <c r="Y781" s="127"/>
      <c r="Z781" s="127"/>
    </row>
    <row r="782">
      <c r="A782" s="127"/>
      <c r="B782" s="127"/>
      <c r="C782" s="127"/>
      <c r="D782" s="148"/>
      <c r="E782" s="149"/>
      <c r="F782" s="149"/>
      <c r="G782" s="148"/>
      <c r="H782" s="148"/>
      <c r="I782" s="149"/>
      <c r="J782" s="149"/>
      <c r="K782" s="149"/>
      <c r="L782" s="148"/>
      <c r="M782" s="127"/>
      <c r="N782" s="127"/>
      <c r="O782" s="127"/>
      <c r="P782" s="127"/>
      <c r="Q782" s="127"/>
      <c r="R782" s="127"/>
      <c r="S782" s="127"/>
      <c r="T782" s="127"/>
      <c r="U782" s="127"/>
      <c r="V782" s="127"/>
      <c r="W782" s="127"/>
      <c r="X782" s="127"/>
      <c r="Y782" s="127"/>
      <c r="Z782" s="127"/>
    </row>
    <row r="783">
      <c r="A783" s="127"/>
      <c r="B783" s="127"/>
      <c r="C783" s="127"/>
      <c r="D783" s="148"/>
      <c r="E783" s="149"/>
      <c r="F783" s="149"/>
      <c r="G783" s="148"/>
      <c r="H783" s="148"/>
      <c r="I783" s="149"/>
      <c r="J783" s="149"/>
      <c r="K783" s="149"/>
      <c r="L783" s="148"/>
      <c r="M783" s="127"/>
      <c r="N783" s="127"/>
      <c r="O783" s="127"/>
      <c r="P783" s="127"/>
      <c r="Q783" s="127"/>
      <c r="R783" s="127"/>
      <c r="S783" s="127"/>
      <c r="T783" s="127"/>
      <c r="U783" s="127"/>
      <c r="V783" s="127"/>
      <c r="W783" s="127"/>
      <c r="X783" s="127"/>
      <c r="Y783" s="127"/>
      <c r="Z783" s="127"/>
    </row>
    <row r="784">
      <c r="A784" s="127"/>
      <c r="B784" s="127"/>
      <c r="C784" s="127"/>
      <c r="D784" s="148"/>
      <c r="E784" s="149"/>
      <c r="F784" s="149"/>
      <c r="G784" s="148"/>
      <c r="H784" s="148"/>
      <c r="I784" s="149"/>
      <c r="J784" s="149"/>
      <c r="K784" s="149"/>
      <c r="L784" s="148"/>
      <c r="M784" s="127"/>
      <c r="N784" s="127"/>
      <c r="O784" s="127"/>
      <c r="P784" s="127"/>
      <c r="Q784" s="127"/>
      <c r="R784" s="127"/>
      <c r="S784" s="127"/>
      <c r="T784" s="127"/>
      <c r="U784" s="127"/>
      <c r="V784" s="127"/>
      <c r="W784" s="127"/>
      <c r="X784" s="127"/>
      <c r="Y784" s="127"/>
      <c r="Z784" s="127"/>
    </row>
    <row r="785">
      <c r="A785" s="127"/>
      <c r="B785" s="127"/>
      <c r="C785" s="127"/>
      <c r="D785" s="148"/>
      <c r="E785" s="149"/>
      <c r="F785" s="149"/>
      <c r="G785" s="148"/>
      <c r="H785" s="148"/>
      <c r="I785" s="149"/>
      <c r="J785" s="149"/>
      <c r="K785" s="149"/>
      <c r="L785" s="148"/>
      <c r="M785" s="127"/>
      <c r="N785" s="127"/>
      <c r="O785" s="127"/>
      <c r="P785" s="127"/>
      <c r="Q785" s="127"/>
      <c r="R785" s="127"/>
      <c r="S785" s="127"/>
      <c r="T785" s="127"/>
      <c r="U785" s="127"/>
      <c r="V785" s="127"/>
      <c r="W785" s="127"/>
      <c r="X785" s="127"/>
      <c r="Y785" s="127"/>
      <c r="Z785" s="127"/>
    </row>
    <row r="786">
      <c r="A786" s="127"/>
      <c r="B786" s="127"/>
      <c r="C786" s="127"/>
      <c r="D786" s="148"/>
      <c r="E786" s="149"/>
      <c r="F786" s="149"/>
      <c r="G786" s="148"/>
      <c r="H786" s="148"/>
      <c r="I786" s="149"/>
      <c r="J786" s="149"/>
      <c r="K786" s="149"/>
      <c r="L786" s="148"/>
      <c r="M786" s="127"/>
      <c r="N786" s="127"/>
      <c r="O786" s="127"/>
      <c r="P786" s="127"/>
      <c r="Q786" s="127"/>
      <c r="R786" s="127"/>
      <c r="S786" s="127"/>
      <c r="T786" s="127"/>
      <c r="U786" s="127"/>
      <c r="V786" s="127"/>
      <c r="W786" s="127"/>
      <c r="X786" s="127"/>
      <c r="Y786" s="127"/>
      <c r="Z786" s="127"/>
    </row>
    <row r="787">
      <c r="A787" s="127"/>
      <c r="B787" s="127"/>
      <c r="C787" s="127"/>
      <c r="D787" s="148"/>
      <c r="E787" s="149"/>
      <c r="F787" s="149"/>
      <c r="G787" s="148"/>
      <c r="H787" s="148"/>
      <c r="I787" s="149"/>
      <c r="J787" s="149"/>
      <c r="K787" s="149"/>
      <c r="L787" s="148"/>
      <c r="M787" s="127"/>
      <c r="N787" s="127"/>
      <c r="O787" s="127"/>
      <c r="P787" s="127"/>
      <c r="Q787" s="127"/>
      <c r="R787" s="127"/>
      <c r="S787" s="127"/>
      <c r="T787" s="127"/>
      <c r="U787" s="127"/>
      <c r="V787" s="127"/>
      <c r="W787" s="127"/>
      <c r="X787" s="127"/>
      <c r="Y787" s="127"/>
      <c r="Z787" s="127"/>
    </row>
    <row r="788">
      <c r="A788" s="127"/>
      <c r="B788" s="127"/>
      <c r="C788" s="127"/>
      <c r="D788" s="148"/>
      <c r="E788" s="149"/>
      <c r="F788" s="149"/>
      <c r="G788" s="148"/>
      <c r="H788" s="148"/>
      <c r="I788" s="149"/>
      <c r="J788" s="149"/>
      <c r="K788" s="149"/>
      <c r="L788" s="148"/>
      <c r="M788" s="127"/>
      <c r="N788" s="127"/>
      <c r="O788" s="127"/>
      <c r="P788" s="127"/>
      <c r="Q788" s="127"/>
      <c r="R788" s="127"/>
      <c r="S788" s="127"/>
      <c r="T788" s="127"/>
      <c r="U788" s="127"/>
      <c r="V788" s="127"/>
      <c r="W788" s="127"/>
      <c r="X788" s="127"/>
      <c r="Y788" s="127"/>
      <c r="Z788" s="127"/>
    </row>
    <row r="789">
      <c r="A789" s="127"/>
      <c r="B789" s="127"/>
      <c r="C789" s="127"/>
      <c r="D789" s="148"/>
      <c r="E789" s="149"/>
      <c r="F789" s="149"/>
      <c r="G789" s="148"/>
      <c r="H789" s="148"/>
      <c r="I789" s="149"/>
      <c r="J789" s="149"/>
      <c r="K789" s="149"/>
      <c r="L789" s="148"/>
      <c r="M789" s="127"/>
      <c r="N789" s="127"/>
      <c r="O789" s="127"/>
      <c r="P789" s="127"/>
      <c r="Q789" s="127"/>
      <c r="R789" s="127"/>
      <c r="S789" s="127"/>
      <c r="T789" s="127"/>
      <c r="U789" s="127"/>
      <c r="V789" s="127"/>
      <c r="W789" s="127"/>
      <c r="X789" s="127"/>
      <c r="Y789" s="127"/>
      <c r="Z789" s="127"/>
    </row>
    <row r="790">
      <c r="A790" s="127"/>
      <c r="B790" s="127"/>
      <c r="C790" s="127"/>
      <c r="D790" s="148"/>
      <c r="E790" s="149"/>
      <c r="F790" s="149"/>
      <c r="G790" s="148"/>
      <c r="H790" s="148"/>
      <c r="I790" s="149"/>
      <c r="J790" s="149"/>
      <c r="K790" s="149"/>
      <c r="L790" s="148"/>
      <c r="M790" s="127"/>
      <c r="N790" s="127"/>
      <c r="O790" s="127"/>
      <c r="P790" s="127"/>
      <c r="Q790" s="127"/>
      <c r="R790" s="127"/>
      <c r="S790" s="127"/>
      <c r="T790" s="127"/>
      <c r="U790" s="127"/>
      <c r="V790" s="127"/>
      <c r="W790" s="127"/>
      <c r="X790" s="127"/>
      <c r="Y790" s="127"/>
      <c r="Z790" s="127"/>
    </row>
    <row r="791">
      <c r="A791" s="127"/>
      <c r="B791" s="127"/>
      <c r="C791" s="127"/>
      <c r="D791" s="148"/>
      <c r="E791" s="149"/>
      <c r="F791" s="149"/>
      <c r="G791" s="148"/>
      <c r="H791" s="148"/>
      <c r="I791" s="149"/>
      <c r="J791" s="149"/>
      <c r="K791" s="149"/>
      <c r="L791" s="148"/>
      <c r="M791" s="127"/>
      <c r="N791" s="127"/>
      <c r="O791" s="127"/>
      <c r="P791" s="127"/>
      <c r="Q791" s="127"/>
      <c r="R791" s="127"/>
      <c r="S791" s="127"/>
      <c r="T791" s="127"/>
      <c r="U791" s="127"/>
      <c r="V791" s="127"/>
      <c r="W791" s="127"/>
      <c r="X791" s="127"/>
      <c r="Y791" s="127"/>
      <c r="Z791" s="127"/>
    </row>
    <row r="792">
      <c r="A792" s="127"/>
      <c r="B792" s="127"/>
      <c r="C792" s="127"/>
      <c r="D792" s="148"/>
      <c r="E792" s="149"/>
      <c r="F792" s="149"/>
      <c r="G792" s="148"/>
      <c r="H792" s="148"/>
      <c r="I792" s="149"/>
      <c r="J792" s="149"/>
      <c r="K792" s="149"/>
      <c r="L792" s="148"/>
      <c r="M792" s="127"/>
      <c r="N792" s="127"/>
      <c r="O792" s="127"/>
      <c r="P792" s="127"/>
      <c r="Q792" s="127"/>
      <c r="R792" s="127"/>
      <c r="S792" s="127"/>
      <c r="T792" s="127"/>
      <c r="U792" s="127"/>
      <c r="V792" s="127"/>
      <c r="W792" s="127"/>
      <c r="X792" s="127"/>
      <c r="Y792" s="127"/>
      <c r="Z792" s="127"/>
    </row>
    <row r="793">
      <c r="A793" s="127"/>
      <c r="B793" s="127"/>
      <c r="C793" s="127"/>
      <c r="D793" s="148"/>
      <c r="E793" s="149"/>
      <c r="F793" s="149"/>
      <c r="G793" s="148"/>
      <c r="H793" s="148"/>
      <c r="I793" s="149"/>
      <c r="J793" s="149"/>
      <c r="K793" s="149"/>
      <c r="L793" s="148"/>
      <c r="M793" s="127"/>
      <c r="N793" s="127"/>
      <c r="O793" s="127"/>
      <c r="P793" s="127"/>
      <c r="Q793" s="127"/>
      <c r="R793" s="127"/>
      <c r="S793" s="127"/>
      <c r="T793" s="127"/>
      <c r="U793" s="127"/>
      <c r="V793" s="127"/>
      <c r="W793" s="127"/>
      <c r="X793" s="127"/>
      <c r="Y793" s="127"/>
      <c r="Z793" s="127"/>
    </row>
    <row r="794">
      <c r="A794" s="127"/>
      <c r="B794" s="127"/>
      <c r="C794" s="127"/>
      <c r="D794" s="148"/>
      <c r="E794" s="149"/>
      <c r="F794" s="149"/>
      <c r="G794" s="148"/>
      <c r="H794" s="148"/>
      <c r="I794" s="149"/>
      <c r="J794" s="149"/>
      <c r="K794" s="149"/>
      <c r="L794" s="148"/>
      <c r="M794" s="127"/>
      <c r="N794" s="127"/>
      <c r="O794" s="127"/>
      <c r="P794" s="127"/>
      <c r="Q794" s="127"/>
      <c r="R794" s="127"/>
      <c r="S794" s="127"/>
      <c r="T794" s="127"/>
      <c r="U794" s="127"/>
      <c r="V794" s="127"/>
      <c r="W794" s="127"/>
      <c r="X794" s="127"/>
      <c r="Y794" s="127"/>
      <c r="Z794" s="127"/>
    </row>
    <row r="795">
      <c r="A795" s="127"/>
      <c r="B795" s="127"/>
      <c r="C795" s="127"/>
      <c r="D795" s="148"/>
      <c r="E795" s="149"/>
      <c r="F795" s="149"/>
      <c r="G795" s="148"/>
      <c r="H795" s="148"/>
      <c r="I795" s="149"/>
      <c r="J795" s="149"/>
      <c r="K795" s="149"/>
      <c r="L795" s="148"/>
      <c r="M795" s="127"/>
      <c r="N795" s="127"/>
      <c r="O795" s="127"/>
      <c r="P795" s="127"/>
      <c r="Q795" s="127"/>
      <c r="R795" s="127"/>
      <c r="S795" s="127"/>
      <c r="T795" s="127"/>
      <c r="U795" s="127"/>
      <c r="V795" s="127"/>
      <c r="W795" s="127"/>
      <c r="X795" s="127"/>
      <c r="Y795" s="127"/>
      <c r="Z795" s="127"/>
    </row>
    <row r="796">
      <c r="A796" s="127"/>
      <c r="B796" s="127"/>
      <c r="C796" s="127"/>
      <c r="D796" s="148"/>
      <c r="E796" s="149"/>
      <c r="F796" s="149"/>
      <c r="G796" s="148"/>
      <c r="H796" s="148"/>
      <c r="I796" s="149"/>
      <c r="J796" s="149"/>
      <c r="K796" s="149"/>
      <c r="L796" s="148"/>
      <c r="M796" s="127"/>
      <c r="N796" s="127"/>
      <c r="O796" s="127"/>
      <c r="P796" s="127"/>
      <c r="Q796" s="127"/>
      <c r="R796" s="127"/>
      <c r="S796" s="127"/>
      <c r="T796" s="127"/>
      <c r="U796" s="127"/>
      <c r="V796" s="127"/>
      <c r="W796" s="127"/>
      <c r="X796" s="127"/>
      <c r="Y796" s="127"/>
      <c r="Z796" s="127"/>
    </row>
    <row r="797">
      <c r="A797" s="127"/>
      <c r="B797" s="127"/>
      <c r="C797" s="127"/>
      <c r="D797" s="148"/>
      <c r="E797" s="149"/>
      <c r="F797" s="149"/>
      <c r="G797" s="148"/>
      <c r="H797" s="148"/>
      <c r="I797" s="149"/>
      <c r="J797" s="149"/>
      <c r="K797" s="149"/>
      <c r="L797" s="148"/>
      <c r="M797" s="127"/>
      <c r="N797" s="127"/>
      <c r="O797" s="127"/>
      <c r="P797" s="127"/>
      <c r="Q797" s="127"/>
      <c r="R797" s="127"/>
      <c r="S797" s="127"/>
      <c r="T797" s="127"/>
      <c r="U797" s="127"/>
      <c r="V797" s="127"/>
      <c r="W797" s="127"/>
      <c r="X797" s="127"/>
      <c r="Y797" s="127"/>
      <c r="Z797" s="127"/>
    </row>
    <row r="798">
      <c r="A798" s="127"/>
      <c r="B798" s="127"/>
      <c r="C798" s="127"/>
      <c r="D798" s="148"/>
      <c r="E798" s="149"/>
      <c r="F798" s="149"/>
      <c r="G798" s="148"/>
      <c r="H798" s="148"/>
      <c r="I798" s="149"/>
      <c r="J798" s="149"/>
      <c r="K798" s="149"/>
      <c r="L798" s="148"/>
      <c r="M798" s="127"/>
      <c r="N798" s="127"/>
      <c r="O798" s="127"/>
      <c r="P798" s="127"/>
      <c r="Q798" s="127"/>
      <c r="R798" s="127"/>
      <c r="S798" s="127"/>
      <c r="T798" s="127"/>
      <c r="U798" s="127"/>
      <c r="V798" s="127"/>
      <c r="W798" s="127"/>
      <c r="X798" s="127"/>
      <c r="Y798" s="127"/>
      <c r="Z798" s="127"/>
    </row>
    <row r="799">
      <c r="A799" s="127"/>
      <c r="B799" s="127"/>
      <c r="C799" s="127"/>
      <c r="D799" s="148"/>
      <c r="E799" s="149"/>
      <c r="F799" s="149"/>
      <c r="G799" s="148"/>
      <c r="H799" s="148"/>
      <c r="I799" s="149"/>
      <c r="J799" s="149"/>
      <c r="K799" s="149"/>
      <c r="L799" s="148"/>
      <c r="M799" s="127"/>
      <c r="N799" s="127"/>
      <c r="O799" s="127"/>
      <c r="P799" s="127"/>
      <c r="Q799" s="127"/>
      <c r="R799" s="127"/>
      <c r="S799" s="127"/>
      <c r="T799" s="127"/>
      <c r="U799" s="127"/>
      <c r="V799" s="127"/>
      <c r="W799" s="127"/>
      <c r="X799" s="127"/>
      <c r="Y799" s="127"/>
      <c r="Z799" s="127"/>
    </row>
    <row r="800">
      <c r="A800" s="127"/>
      <c r="B800" s="127"/>
      <c r="C800" s="127"/>
      <c r="D800" s="148"/>
      <c r="E800" s="149"/>
      <c r="F800" s="149"/>
      <c r="G800" s="148"/>
      <c r="H800" s="148"/>
      <c r="I800" s="149"/>
      <c r="J800" s="149"/>
      <c r="K800" s="149"/>
      <c r="L800" s="148"/>
      <c r="M800" s="127"/>
      <c r="N800" s="127"/>
      <c r="O800" s="127"/>
      <c r="P800" s="127"/>
      <c r="Q800" s="127"/>
      <c r="R800" s="127"/>
      <c r="S800" s="127"/>
      <c r="T800" s="127"/>
      <c r="U800" s="127"/>
      <c r="V800" s="127"/>
      <c r="W800" s="127"/>
      <c r="X800" s="127"/>
      <c r="Y800" s="127"/>
      <c r="Z800" s="127"/>
    </row>
    <row r="801">
      <c r="A801" s="127"/>
      <c r="B801" s="127"/>
      <c r="C801" s="127"/>
      <c r="D801" s="148"/>
      <c r="E801" s="149"/>
      <c r="F801" s="149"/>
      <c r="G801" s="148"/>
      <c r="H801" s="148"/>
      <c r="I801" s="149"/>
      <c r="J801" s="149"/>
      <c r="K801" s="149"/>
      <c r="L801" s="148"/>
      <c r="M801" s="127"/>
      <c r="N801" s="127"/>
      <c r="O801" s="127"/>
      <c r="P801" s="127"/>
      <c r="Q801" s="127"/>
      <c r="R801" s="127"/>
      <c r="S801" s="127"/>
      <c r="T801" s="127"/>
      <c r="U801" s="127"/>
      <c r="V801" s="127"/>
      <c r="W801" s="127"/>
      <c r="X801" s="127"/>
      <c r="Y801" s="127"/>
      <c r="Z801" s="127"/>
    </row>
    <row r="802">
      <c r="A802" s="127"/>
      <c r="B802" s="127"/>
      <c r="C802" s="127"/>
      <c r="D802" s="148"/>
      <c r="E802" s="149"/>
      <c r="F802" s="149"/>
      <c r="G802" s="148"/>
      <c r="H802" s="148"/>
      <c r="I802" s="149"/>
      <c r="J802" s="149"/>
      <c r="K802" s="149"/>
      <c r="L802" s="148"/>
      <c r="M802" s="127"/>
      <c r="N802" s="127"/>
      <c r="O802" s="127"/>
      <c r="P802" s="127"/>
      <c r="Q802" s="127"/>
      <c r="R802" s="127"/>
      <c r="S802" s="127"/>
      <c r="T802" s="127"/>
      <c r="U802" s="127"/>
      <c r="V802" s="127"/>
      <c r="W802" s="127"/>
      <c r="X802" s="127"/>
      <c r="Y802" s="127"/>
      <c r="Z802" s="127"/>
    </row>
    <row r="803">
      <c r="A803" s="127"/>
      <c r="B803" s="127"/>
      <c r="C803" s="127"/>
      <c r="D803" s="148"/>
      <c r="E803" s="149"/>
      <c r="F803" s="149"/>
      <c r="G803" s="148"/>
      <c r="H803" s="148"/>
      <c r="I803" s="149"/>
      <c r="J803" s="149"/>
      <c r="K803" s="149"/>
      <c r="L803" s="148"/>
      <c r="M803" s="127"/>
      <c r="N803" s="127"/>
      <c r="O803" s="127"/>
      <c r="P803" s="127"/>
      <c r="Q803" s="127"/>
      <c r="R803" s="127"/>
      <c r="S803" s="127"/>
      <c r="T803" s="127"/>
      <c r="U803" s="127"/>
      <c r="V803" s="127"/>
      <c r="W803" s="127"/>
      <c r="X803" s="127"/>
      <c r="Y803" s="127"/>
      <c r="Z803" s="127"/>
    </row>
    <row r="804">
      <c r="A804" s="127"/>
      <c r="B804" s="127"/>
      <c r="C804" s="127"/>
      <c r="D804" s="148"/>
      <c r="E804" s="149"/>
      <c r="F804" s="149"/>
      <c r="G804" s="148"/>
      <c r="H804" s="148"/>
      <c r="I804" s="149"/>
      <c r="J804" s="149"/>
      <c r="K804" s="149"/>
      <c r="L804" s="148"/>
      <c r="M804" s="127"/>
      <c r="N804" s="127"/>
      <c r="O804" s="127"/>
      <c r="P804" s="127"/>
      <c r="Q804" s="127"/>
      <c r="R804" s="127"/>
      <c r="S804" s="127"/>
      <c r="T804" s="127"/>
      <c r="U804" s="127"/>
      <c r="V804" s="127"/>
      <c r="W804" s="127"/>
      <c r="X804" s="127"/>
      <c r="Y804" s="127"/>
      <c r="Z804" s="127"/>
    </row>
    <row r="805">
      <c r="A805" s="127"/>
      <c r="B805" s="127"/>
      <c r="C805" s="127"/>
      <c r="D805" s="148"/>
      <c r="E805" s="149"/>
      <c r="F805" s="149"/>
      <c r="G805" s="148"/>
      <c r="H805" s="148"/>
      <c r="I805" s="149"/>
      <c r="J805" s="149"/>
      <c r="K805" s="149"/>
      <c r="L805" s="148"/>
      <c r="M805" s="127"/>
      <c r="N805" s="127"/>
      <c r="O805" s="127"/>
      <c r="P805" s="127"/>
      <c r="Q805" s="127"/>
      <c r="R805" s="127"/>
      <c r="S805" s="127"/>
      <c r="T805" s="127"/>
      <c r="U805" s="127"/>
      <c r="V805" s="127"/>
      <c r="W805" s="127"/>
      <c r="X805" s="127"/>
      <c r="Y805" s="127"/>
      <c r="Z805" s="127"/>
    </row>
    <row r="806">
      <c r="A806" s="127"/>
      <c r="B806" s="127"/>
      <c r="C806" s="127"/>
      <c r="D806" s="148"/>
      <c r="E806" s="149"/>
      <c r="F806" s="149"/>
      <c r="G806" s="148"/>
      <c r="H806" s="148"/>
      <c r="I806" s="149"/>
      <c r="J806" s="149"/>
      <c r="K806" s="149"/>
      <c r="L806" s="148"/>
      <c r="M806" s="127"/>
      <c r="N806" s="127"/>
      <c r="O806" s="127"/>
      <c r="P806" s="127"/>
      <c r="Q806" s="127"/>
      <c r="R806" s="127"/>
      <c r="S806" s="127"/>
      <c r="T806" s="127"/>
      <c r="U806" s="127"/>
      <c r="V806" s="127"/>
      <c r="W806" s="127"/>
      <c r="X806" s="127"/>
      <c r="Y806" s="127"/>
      <c r="Z806" s="127"/>
    </row>
    <row r="807">
      <c r="A807" s="127"/>
      <c r="B807" s="127"/>
      <c r="C807" s="127"/>
      <c r="D807" s="148"/>
      <c r="E807" s="149"/>
      <c r="F807" s="149"/>
      <c r="G807" s="148"/>
      <c r="H807" s="148"/>
      <c r="I807" s="149"/>
      <c r="J807" s="149"/>
      <c r="K807" s="149"/>
      <c r="L807" s="148"/>
      <c r="M807" s="127"/>
      <c r="N807" s="127"/>
      <c r="O807" s="127"/>
      <c r="P807" s="127"/>
      <c r="Q807" s="127"/>
      <c r="R807" s="127"/>
      <c r="S807" s="127"/>
      <c r="T807" s="127"/>
      <c r="U807" s="127"/>
      <c r="V807" s="127"/>
      <c r="W807" s="127"/>
      <c r="X807" s="127"/>
      <c r="Y807" s="127"/>
      <c r="Z807" s="127"/>
    </row>
    <row r="808">
      <c r="A808" s="127"/>
      <c r="B808" s="127"/>
      <c r="C808" s="127"/>
      <c r="D808" s="148"/>
      <c r="E808" s="149"/>
      <c r="F808" s="149"/>
      <c r="G808" s="148"/>
      <c r="H808" s="148"/>
      <c r="I808" s="149"/>
      <c r="J808" s="149"/>
      <c r="K808" s="149"/>
      <c r="L808" s="148"/>
      <c r="M808" s="127"/>
      <c r="N808" s="127"/>
      <c r="O808" s="127"/>
      <c r="P808" s="127"/>
      <c r="Q808" s="127"/>
      <c r="R808" s="127"/>
      <c r="S808" s="127"/>
      <c r="T808" s="127"/>
      <c r="U808" s="127"/>
      <c r="V808" s="127"/>
      <c r="W808" s="127"/>
      <c r="X808" s="127"/>
      <c r="Y808" s="127"/>
      <c r="Z808" s="127"/>
    </row>
    <row r="809">
      <c r="A809" s="127"/>
      <c r="B809" s="127"/>
      <c r="C809" s="127"/>
      <c r="D809" s="148"/>
      <c r="E809" s="149"/>
      <c r="F809" s="149"/>
      <c r="G809" s="148"/>
      <c r="H809" s="148"/>
      <c r="I809" s="149"/>
      <c r="J809" s="149"/>
      <c r="K809" s="149"/>
      <c r="L809" s="148"/>
      <c r="M809" s="127"/>
      <c r="N809" s="127"/>
      <c r="O809" s="127"/>
      <c r="P809" s="127"/>
      <c r="Q809" s="127"/>
      <c r="R809" s="127"/>
      <c r="S809" s="127"/>
      <c r="T809" s="127"/>
      <c r="U809" s="127"/>
      <c r="V809" s="127"/>
      <c r="W809" s="127"/>
      <c r="X809" s="127"/>
      <c r="Y809" s="127"/>
      <c r="Z809" s="127"/>
    </row>
    <row r="810">
      <c r="A810" s="127"/>
      <c r="B810" s="127"/>
      <c r="C810" s="127"/>
      <c r="D810" s="148"/>
      <c r="E810" s="149"/>
      <c r="F810" s="149"/>
      <c r="G810" s="148"/>
      <c r="H810" s="148"/>
      <c r="I810" s="149"/>
      <c r="J810" s="149"/>
      <c r="K810" s="149"/>
      <c r="L810" s="148"/>
      <c r="M810" s="127"/>
      <c r="N810" s="127"/>
      <c r="O810" s="127"/>
      <c r="P810" s="127"/>
      <c r="Q810" s="127"/>
      <c r="R810" s="127"/>
      <c r="S810" s="127"/>
      <c r="T810" s="127"/>
      <c r="U810" s="127"/>
      <c r="V810" s="127"/>
      <c r="W810" s="127"/>
      <c r="X810" s="127"/>
      <c r="Y810" s="127"/>
      <c r="Z810" s="127"/>
    </row>
    <row r="811">
      <c r="A811" s="127"/>
      <c r="B811" s="127"/>
      <c r="C811" s="127"/>
      <c r="D811" s="148"/>
      <c r="E811" s="149"/>
      <c r="F811" s="149"/>
      <c r="G811" s="148"/>
      <c r="H811" s="148"/>
      <c r="I811" s="149"/>
      <c r="J811" s="149"/>
      <c r="K811" s="149"/>
      <c r="L811" s="148"/>
      <c r="M811" s="127"/>
      <c r="N811" s="127"/>
      <c r="O811" s="127"/>
      <c r="P811" s="127"/>
      <c r="Q811" s="127"/>
      <c r="R811" s="127"/>
      <c r="S811" s="127"/>
      <c r="T811" s="127"/>
      <c r="U811" s="127"/>
      <c r="V811" s="127"/>
      <c r="W811" s="127"/>
      <c r="X811" s="127"/>
      <c r="Y811" s="127"/>
      <c r="Z811" s="127"/>
    </row>
    <row r="812">
      <c r="A812" s="127"/>
      <c r="B812" s="127"/>
      <c r="C812" s="127"/>
      <c r="D812" s="148"/>
      <c r="E812" s="149"/>
      <c r="F812" s="149"/>
      <c r="G812" s="148"/>
      <c r="H812" s="148"/>
      <c r="I812" s="149"/>
      <c r="J812" s="149"/>
      <c r="K812" s="149"/>
      <c r="L812" s="148"/>
      <c r="M812" s="127"/>
      <c r="N812" s="127"/>
      <c r="O812" s="127"/>
      <c r="P812" s="127"/>
      <c r="Q812" s="127"/>
      <c r="R812" s="127"/>
      <c r="S812" s="127"/>
      <c r="T812" s="127"/>
      <c r="U812" s="127"/>
      <c r="V812" s="127"/>
      <c r="W812" s="127"/>
      <c r="X812" s="127"/>
      <c r="Y812" s="127"/>
      <c r="Z812" s="127"/>
    </row>
    <row r="813">
      <c r="A813" s="127"/>
      <c r="B813" s="127"/>
      <c r="C813" s="127"/>
      <c r="D813" s="148"/>
      <c r="E813" s="149"/>
      <c r="F813" s="149"/>
      <c r="G813" s="148"/>
      <c r="H813" s="148"/>
      <c r="I813" s="149"/>
      <c r="J813" s="149"/>
      <c r="K813" s="149"/>
      <c r="L813" s="148"/>
      <c r="M813" s="127"/>
      <c r="N813" s="127"/>
      <c r="O813" s="127"/>
      <c r="P813" s="127"/>
      <c r="Q813" s="127"/>
      <c r="R813" s="127"/>
      <c r="S813" s="127"/>
      <c r="T813" s="127"/>
      <c r="U813" s="127"/>
      <c r="V813" s="127"/>
      <c r="W813" s="127"/>
      <c r="X813" s="127"/>
      <c r="Y813" s="127"/>
      <c r="Z813" s="127"/>
    </row>
    <row r="814">
      <c r="A814" s="127"/>
      <c r="B814" s="127"/>
      <c r="C814" s="127"/>
      <c r="D814" s="148"/>
      <c r="E814" s="149"/>
      <c r="F814" s="149"/>
      <c r="G814" s="148"/>
      <c r="H814" s="148"/>
      <c r="I814" s="149"/>
      <c r="J814" s="149"/>
      <c r="K814" s="149"/>
      <c r="L814" s="148"/>
      <c r="M814" s="127"/>
      <c r="N814" s="127"/>
      <c r="O814" s="127"/>
      <c r="P814" s="127"/>
      <c r="Q814" s="127"/>
      <c r="R814" s="127"/>
      <c r="S814" s="127"/>
      <c r="T814" s="127"/>
      <c r="U814" s="127"/>
      <c r="V814" s="127"/>
      <c r="W814" s="127"/>
      <c r="X814" s="127"/>
      <c r="Y814" s="127"/>
      <c r="Z814" s="127"/>
    </row>
    <row r="815">
      <c r="A815" s="127"/>
      <c r="B815" s="127"/>
      <c r="C815" s="127"/>
      <c r="D815" s="148"/>
      <c r="E815" s="149"/>
      <c r="F815" s="149"/>
      <c r="G815" s="148"/>
      <c r="H815" s="148"/>
      <c r="I815" s="149"/>
      <c r="J815" s="149"/>
      <c r="K815" s="149"/>
      <c r="L815" s="148"/>
      <c r="M815" s="127"/>
      <c r="N815" s="127"/>
      <c r="O815" s="127"/>
      <c r="P815" s="127"/>
      <c r="Q815" s="127"/>
      <c r="R815" s="127"/>
      <c r="S815" s="127"/>
      <c r="T815" s="127"/>
      <c r="U815" s="127"/>
      <c r="V815" s="127"/>
      <c r="W815" s="127"/>
      <c r="X815" s="127"/>
      <c r="Y815" s="127"/>
      <c r="Z815" s="127"/>
    </row>
    <row r="816">
      <c r="A816" s="127"/>
      <c r="B816" s="127"/>
      <c r="C816" s="127"/>
      <c r="D816" s="148"/>
      <c r="E816" s="149"/>
      <c r="F816" s="149"/>
      <c r="G816" s="148"/>
      <c r="H816" s="148"/>
      <c r="I816" s="149"/>
      <c r="J816" s="149"/>
      <c r="K816" s="149"/>
      <c r="L816" s="148"/>
      <c r="M816" s="127"/>
      <c r="N816" s="127"/>
      <c r="O816" s="127"/>
      <c r="P816" s="127"/>
      <c r="Q816" s="127"/>
      <c r="R816" s="127"/>
      <c r="S816" s="127"/>
      <c r="T816" s="127"/>
      <c r="U816" s="127"/>
      <c r="V816" s="127"/>
      <c r="W816" s="127"/>
      <c r="X816" s="127"/>
      <c r="Y816" s="127"/>
      <c r="Z816" s="127"/>
    </row>
    <row r="817">
      <c r="A817" s="127"/>
      <c r="B817" s="127"/>
      <c r="C817" s="127"/>
      <c r="D817" s="148"/>
      <c r="E817" s="149"/>
      <c r="F817" s="149"/>
      <c r="G817" s="148"/>
      <c r="H817" s="148"/>
      <c r="I817" s="149"/>
      <c r="J817" s="149"/>
      <c r="K817" s="149"/>
      <c r="L817" s="148"/>
      <c r="M817" s="127"/>
      <c r="N817" s="127"/>
      <c r="O817" s="127"/>
      <c r="P817" s="127"/>
      <c r="Q817" s="127"/>
      <c r="R817" s="127"/>
      <c r="S817" s="127"/>
      <c r="T817" s="127"/>
      <c r="U817" s="127"/>
      <c r="V817" s="127"/>
      <c r="W817" s="127"/>
      <c r="X817" s="127"/>
      <c r="Y817" s="127"/>
      <c r="Z817" s="127"/>
    </row>
    <row r="818">
      <c r="A818" s="127"/>
      <c r="B818" s="127"/>
      <c r="C818" s="127"/>
      <c r="D818" s="148"/>
      <c r="E818" s="149"/>
      <c r="F818" s="149"/>
      <c r="G818" s="148"/>
      <c r="H818" s="148"/>
      <c r="I818" s="149"/>
      <c r="J818" s="149"/>
      <c r="K818" s="149"/>
      <c r="L818" s="148"/>
      <c r="M818" s="127"/>
      <c r="N818" s="127"/>
      <c r="O818" s="127"/>
      <c r="P818" s="127"/>
      <c r="Q818" s="127"/>
      <c r="R818" s="127"/>
      <c r="S818" s="127"/>
      <c r="T818" s="127"/>
      <c r="U818" s="127"/>
      <c r="V818" s="127"/>
      <c r="W818" s="127"/>
      <c r="X818" s="127"/>
      <c r="Y818" s="127"/>
      <c r="Z818" s="127"/>
    </row>
    <row r="819">
      <c r="A819" s="127"/>
      <c r="B819" s="127"/>
      <c r="C819" s="127"/>
      <c r="D819" s="148"/>
      <c r="E819" s="149"/>
      <c r="F819" s="149"/>
      <c r="G819" s="148"/>
      <c r="H819" s="148"/>
      <c r="I819" s="149"/>
      <c r="J819" s="149"/>
      <c r="K819" s="149"/>
      <c r="L819" s="148"/>
      <c r="M819" s="127"/>
      <c r="N819" s="127"/>
      <c r="O819" s="127"/>
      <c r="P819" s="127"/>
      <c r="Q819" s="127"/>
      <c r="R819" s="127"/>
      <c r="S819" s="127"/>
      <c r="T819" s="127"/>
      <c r="U819" s="127"/>
      <c r="V819" s="127"/>
      <c r="W819" s="127"/>
      <c r="X819" s="127"/>
      <c r="Y819" s="127"/>
      <c r="Z819" s="127"/>
    </row>
    <row r="820">
      <c r="A820" s="127"/>
      <c r="B820" s="127"/>
      <c r="C820" s="127"/>
      <c r="D820" s="148"/>
      <c r="E820" s="149"/>
      <c r="F820" s="149"/>
      <c r="G820" s="148"/>
      <c r="H820" s="148"/>
      <c r="I820" s="149"/>
      <c r="J820" s="149"/>
      <c r="K820" s="149"/>
      <c r="L820" s="148"/>
      <c r="M820" s="127"/>
      <c r="N820" s="127"/>
      <c r="O820" s="127"/>
      <c r="P820" s="127"/>
      <c r="Q820" s="127"/>
      <c r="R820" s="127"/>
      <c r="S820" s="127"/>
      <c r="T820" s="127"/>
      <c r="U820" s="127"/>
      <c r="V820" s="127"/>
      <c r="W820" s="127"/>
      <c r="X820" s="127"/>
      <c r="Y820" s="127"/>
      <c r="Z820" s="127"/>
    </row>
    <row r="821">
      <c r="A821" s="127"/>
      <c r="B821" s="127"/>
      <c r="C821" s="127"/>
      <c r="D821" s="148"/>
      <c r="E821" s="149"/>
      <c r="F821" s="149"/>
      <c r="G821" s="148"/>
      <c r="H821" s="148"/>
      <c r="I821" s="149"/>
      <c r="J821" s="149"/>
      <c r="K821" s="149"/>
      <c r="L821" s="148"/>
      <c r="M821" s="127"/>
      <c r="N821" s="127"/>
      <c r="O821" s="127"/>
      <c r="P821" s="127"/>
      <c r="Q821" s="127"/>
      <c r="R821" s="127"/>
      <c r="S821" s="127"/>
      <c r="T821" s="127"/>
      <c r="U821" s="127"/>
      <c r="V821" s="127"/>
      <c r="W821" s="127"/>
      <c r="X821" s="127"/>
      <c r="Y821" s="127"/>
      <c r="Z821" s="127"/>
    </row>
    <row r="822">
      <c r="A822" s="127"/>
      <c r="B822" s="127"/>
      <c r="C822" s="127"/>
      <c r="D822" s="148"/>
      <c r="E822" s="149"/>
      <c r="F822" s="149"/>
      <c r="G822" s="148"/>
      <c r="H822" s="148"/>
      <c r="I822" s="149"/>
      <c r="J822" s="149"/>
      <c r="K822" s="149"/>
      <c r="L822" s="148"/>
      <c r="M822" s="127"/>
      <c r="N822" s="127"/>
      <c r="O822" s="127"/>
      <c r="P822" s="127"/>
      <c r="Q822" s="127"/>
      <c r="R822" s="127"/>
      <c r="S822" s="127"/>
      <c r="T822" s="127"/>
      <c r="U822" s="127"/>
      <c r="V822" s="127"/>
      <c r="W822" s="127"/>
      <c r="X822" s="127"/>
      <c r="Y822" s="127"/>
      <c r="Z822" s="127"/>
    </row>
    <row r="823">
      <c r="A823" s="127"/>
      <c r="B823" s="127"/>
      <c r="C823" s="127"/>
      <c r="D823" s="148"/>
      <c r="E823" s="149"/>
      <c r="F823" s="149"/>
      <c r="G823" s="148"/>
      <c r="H823" s="148"/>
      <c r="I823" s="149"/>
      <c r="J823" s="149"/>
      <c r="K823" s="149"/>
      <c r="L823" s="148"/>
      <c r="M823" s="127"/>
      <c r="N823" s="127"/>
      <c r="O823" s="127"/>
      <c r="P823" s="127"/>
      <c r="Q823" s="127"/>
      <c r="R823" s="127"/>
      <c r="S823" s="127"/>
      <c r="T823" s="127"/>
      <c r="U823" s="127"/>
      <c r="V823" s="127"/>
      <c r="W823" s="127"/>
      <c r="X823" s="127"/>
      <c r="Y823" s="127"/>
      <c r="Z823" s="127"/>
    </row>
    <row r="824">
      <c r="A824" s="127"/>
      <c r="B824" s="127"/>
      <c r="C824" s="127"/>
      <c r="D824" s="148"/>
      <c r="E824" s="149"/>
      <c r="F824" s="149"/>
      <c r="G824" s="148"/>
      <c r="H824" s="148"/>
      <c r="I824" s="149"/>
      <c r="J824" s="149"/>
      <c r="K824" s="149"/>
      <c r="L824" s="148"/>
      <c r="M824" s="127"/>
      <c r="N824" s="127"/>
      <c r="O824" s="127"/>
      <c r="P824" s="127"/>
      <c r="Q824" s="127"/>
      <c r="R824" s="127"/>
      <c r="S824" s="127"/>
      <c r="T824" s="127"/>
      <c r="U824" s="127"/>
      <c r="V824" s="127"/>
      <c r="W824" s="127"/>
      <c r="X824" s="127"/>
      <c r="Y824" s="127"/>
      <c r="Z824" s="127"/>
    </row>
    <row r="825">
      <c r="A825" s="127"/>
      <c r="B825" s="127"/>
      <c r="C825" s="127"/>
      <c r="D825" s="148"/>
      <c r="E825" s="149"/>
      <c r="F825" s="149"/>
      <c r="G825" s="148"/>
      <c r="H825" s="148"/>
      <c r="I825" s="149"/>
      <c r="J825" s="149"/>
      <c r="K825" s="149"/>
      <c r="L825" s="148"/>
      <c r="M825" s="127"/>
      <c r="N825" s="127"/>
      <c r="O825" s="127"/>
      <c r="P825" s="127"/>
      <c r="Q825" s="127"/>
      <c r="R825" s="127"/>
      <c r="S825" s="127"/>
      <c r="T825" s="127"/>
      <c r="U825" s="127"/>
      <c r="V825" s="127"/>
      <c r="W825" s="127"/>
      <c r="X825" s="127"/>
      <c r="Y825" s="127"/>
      <c r="Z825" s="127"/>
    </row>
    <row r="826">
      <c r="A826" s="127"/>
      <c r="B826" s="127"/>
      <c r="C826" s="127"/>
      <c r="D826" s="148"/>
      <c r="E826" s="149"/>
      <c r="F826" s="149"/>
      <c r="G826" s="148"/>
      <c r="H826" s="148"/>
      <c r="I826" s="149"/>
      <c r="J826" s="149"/>
      <c r="K826" s="149"/>
      <c r="L826" s="148"/>
      <c r="M826" s="127"/>
      <c r="N826" s="127"/>
      <c r="O826" s="127"/>
      <c r="P826" s="127"/>
      <c r="Q826" s="127"/>
      <c r="R826" s="127"/>
      <c r="S826" s="127"/>
      <c r="T826" s="127"/>
      <c r="U826" s="127"/>
      <c r="V826" s="127"/>
      <c r="W826" s="127"/>
      <c r="X826" s="127"/>
      <c r="Y826" s="127"/>
      <c r="Z826" s="127"/>
    </row>
    <row r="827">
      <c r="A827" s="127"/>
      <c r="B827" s="127"/>
      <c r="C827" s="127"/>
      <c r="D827" s="148"/>
      <c r="E827" s="149"/>
      <c r="F827" s="149"/>
      <c r="G827" s="148"/>
      <c r="H827" s="148"/>
      <c r="I827" s="149"/>
      <c r="J827" s="149"/>
      <c r="K827" s="149"/>
      <c r="L827" s="148"/>
      <c r="M827" s="127"/>
      <c r="N827" s="127"/>
      <c r="O827" s="127"/>
      <c r="P827" s="127"/>
      <c r="Q827" s="127"/>
      <c r="R827" s="127"/>
      <c r="S827" s="127"/>
      <c r="T827" s="127"/>
      <c r="U827" s="127"/>
      <c r="V827" s="127"/>
      <c r="W827" s="127"/>
      <c r="X827" s="127"/>
      <c r="Y827" s="127"/>
      <c r="Z827" s="127"/>
    </row>
    <row r="828">
      <c r="A828" s="127"/>
      <c r="B828" s="127"/>
      <c r="C828" s="127"/>
      <c r="D828" s="148"/>
      <c r="E828" s="149"/>
      <c r="F828" s="149"/>
      <c r="G828" s="148"/>
      <c r="H828" s="148"/>
      <c r="I828" s="149"/>
      <c r="J828" s="149"/>
      <c r="K828" s="149"/>
      <c r="L828" s="148"/>
      <c r="M828" s="127"/>
      <c r="N828" s="127"/>
      <c r="O828" s="127"/>
      <c r="P828" s="127"/>
      <c r="Q828" s="127"/>
      <c r="R828" s="127"/>
      <c r="S828" s="127"/>
      <c r="T828" s="127"/>
      <c r="U828" s="127"/>
      <c r="V828" s="127"/>
      <c r="W828" s="127"/>
      <c r="X828" s="127"/>
      <c r="Y828" s="127"/>
      <c r="Z828" s="127"/>
    </row>
    <row r="829">
      <c r="A829" s="127"/>
      <c r="B829" s="127"/>
      <c r="C829" s="127"/>
      <c r="D829" s="148"/>
      <c r="E829" s="149"/>
      <c r="F829" s="149"/>
      <c r="G829" s="148"/>
      <c r="H829" s="148"/>
      <c r="I829" s="149"/>
      <c r="J829" s="149"/>
      <c r="K829" s="149"/>
      <c r="L829" s="148"/>
      <c r="M829" s="127"/>
      <c r="N829" s="127"/>
      <c r="O829" s="127"/>
      <c r="P829" s="127"/>
      <c r="Q829" s="127"/>
      <c r="R829" s="127"/>
      <c r="S829" s="127"/>
      <c r="T829" s="127"/>
      <c r="U829" s="127"/>
      <c r="V829" s="127"/>
      <c r="W829" s="127"/>
      <c r="X829" s="127"/>
      <c r="Y829" s="127"/>
      <c r="Z829" s="127"/>
    </row>
    <row r="830">
      <c r="A830" s="127"/>
      <c r="B830" s="127"/>
      <c r="C830" s="127"/>
      <c r="D830" s="148"/>
      <c r="E830" s="149"/>
      <c r="F830" s="149"/>
      <c r="G830" s="148"/>
      <c r="H830" s="148"/>
      <c r="I830" s="149"/>
      <c r="J830" s="149"/>
      <c r="K830" s="149"/>
      <c r="L830" s="148"/>
      <c r="M830" s="127"/>
      <c r="N830" s="127"/>
      <c r="O830" s="127"/>
      <c r="P830" s="127"/>
      <c r="Q830" s="127"/>
      <c r="R830" s="127"/>
      <c r="S830" s="127"/>
      <c r="T830" s="127"/>
      <c r="U830" s="127"/>
      <c r="V830" s="127"/>
      <c r="W830" s="127"/>
      <c r="X830" s="127"/>
      <c r="Y830" s="127"/>
      <c r="Z830" s="127"/>
    </row>
    <row r="831">
      <c r="A831" s="127"/>
      <c r="B831" s="127"/>
      <c r="C831" s="127"/>
      <c r="D831" s="148"/>
      <c r="E831" s="149"/>
      <c r="F831" s="149"/>
      <c r="G831" s="148"/>
      <c r="H831" s="148"/>
      <c r="I831" s="149"/>
      <c r="J831" s="149"/>
      <c r="K831" s="149"/>
      <c r="L831" s="148"/>
      <c r="M831" s="127"/>
      <c r="N831" s="127"/>
      <c r="O831" s="127"/>
      <c r="P831" s="127"/>
      <c r="Q831" s="127"/>
      <c r="R831" s="127"/>
      <c r="S831" s="127"/>
      <c r="T831" s="127"/>
      <c r="U831" s="127"/>
      <c r="V831" s="127"/>
      <c r="W831" s="127"/>
      <c r="X831" s="127"/>
      <c r="Y831" s="127"/>
      <c r="Z831" s="127"/>
    </row>
    <row r="832">
      <c r="A832" s="127"/>
      <c r="B832" s="127"/>
      <c r="C832" s="127"/>
      <c r="D832" s="148"/>
      <c r="E832" s="149"/>
      <c r="F832" s="149"/>
      <c r="G832" s="148"/>
      <c r="H832" s="148"/>
      <c r="I832" s="149"/>
      <c r="J832" s="149"/>
      <c r="K832" s="149"/>
      <c r="L832" s="148"/>
      <c r="M832" s="127"/>
      <c r="N832" s="127"/>
      <c r="O832" s="127"/>
      <c r="P832" s="127"/>
      <c r="Q832" s="127"/>
      <c r="R832" s="127"/>
      <c r="S832" s="127"/>
      <c r="T832" s="127"/>
      <c r="U832" s="127"/>
      <c r="V832" s="127"/>
      <c r="W832" s="127"/>
      <c r="X832" s="127"/>
      <c r="Y832" s="127"/>
      <c r="Z832" s="127"/>
    </row>
    <row r="833">
      <c r="A833" s="127"/>
      <c r="B833" s="127"/>
      <c r="C833" s="127"/>
      <c r="D833" s="148"/>
      <c r="E833" s="149"/>
      <c r="F833" s="149"/>
      <c r="G833" s="148"/>
      <c r="H833" s="148"/>
      <c r="I833" s="149"/>
      <c r="J833" s="149"/>
      <c r="K833" s="149"/>
      <c r="L833" s="148"/>
      <c r="M833" s="127"/>
      <c r="N833" s="127"/>
      <c r="O833" s="127"/>
      <c r="P833" s="127"/>
      <c r="Q833" s="127"/>
      <c r="R833" s="127"/>
      <c r="S833" s="127"/>
      <c r="T833" s="127"/>
      <c r="U833" s="127"/>
      <c r="V833" s="127"/>
      <c r="W833" s="127"/>
      <c r="X833" s="127"/>
      <c r="Y833" s="127"/>
      <c r="Z833" s="127"/>
    </row>
    <row r="834">
      <c r="A834" s="127"/>
      <c r="B834" s="127"/>
      <c r="C834" s="127"/>
      <c r="D834" s="148"/>
      <c r="E834" s="149"/>
      <c r="F834" s="149"/>
      <c r="G834" s="148"/>
      <c r="H834" s="148"/>
      <c r="I834" s="149"/>
      <c r="J834" s="149"/>
      <c r="K834" s="149"/>
      <c r="L834" s="148"/>
      <c r="M834" s="127"/>
      <c r="N834" s="127"/>
      <c r="O834" s="127"/>
      <c r="P834" s="127"/>
      <c r="Q834" s="127"/>
      <c r="R834" s="127"/>
      <c r="S834" s="127"/>
      <c r="T834" s="127"/>
      <c r="U834" s="127"/>
      <c r="V834" s="127"/>
      <c r="W834" s="127"/>
      <c r="X834" s="127"/>
      <c r="Y834" s="127"/>
      <c r="Z834" s="127"/>
    </row>
    <row r="835">
      <c r="A835" s="127"/>
      <c r="B835" s="127"/>
      <c r="C835" s="127"/>
      <c r="D835" s="148"/>
      <c r="E835" s="149"/>
      <c r="F835" s="149"/>
      <c r="G835" s="148"/>
      <c r="H835" s="148"/>
      <c r="I835" s="149"/>
      <c r="J835" s="149"/>
      <c r="K835" s="149"/>
      <c r="L835" s="148"/>
      <c r="M835" s="127"/>
      <c r="N835" s="127"/>
      <c r="O835" s="127"/>
      <c r="P835" s="127"/>
      <c r="Q835" s="127"/>
      <c r="R835" s="127"/>
      <c r="S835" s="127"/>
      <c r="T835" s="127"/>
      <c r="U835" s="127"/>
      <c r="V835" s="127"/>
      <c r="W835" s="127"/>
      <c r="X835" s="127"/>
      <c r="Y835" s="127"/>
      <c r="Z835" s="127"/>
    </row>
    <row r="836">
      <c r="A836" s="127"/>
      <c r="B836" s="127"/>
      <c r="C836" s="127"/>
      <c r="D836" s="148"/>
      <c r="E836" s="149"/>
      <c r="F836" s="149"/>
      <c r="G836" s="148"/>
      <c r="H836" s="148"/>
      <c r="I836" s="149"/>
      <c r="J836" s="149"/>
      <c r="K836" s="149"/>
      <c r="L836" s="148"/>
      <c r="M836" s="127"/>
      <c r="N836" s="127"/>
      <c r="O836" s="127"/>
      <c r="P836" s="127"/>
      <c r="Q836" s="127"/>
      <c r="R836" s="127"/>
      <c r="S836" s="127"/>
      <c r="T836" s="127"/>
      <c r="U836" s="127"/>
      <c r="V836" s="127"/>
      <c r="W836" s="127"/>
      <c r="X836" s="127"/>
      <c r="Y836" s="127"/>
      <c r="Z836" s="127"/>
    </row>
    <row r="837">
      <c r="A837" s="127"/>
      <c r="B837" s="127"/>
      <c r="C837" s="127"/>
      <c r="D837" s="148"/>
      <c r="E837" s="149"/>
      <c r="F837" s="149"/>
      <c r="G837" s="148"/>
      <c r="H837" s="148"/>
      <c r="I837" s="149"/>
      <c r="J837" s="149"/>
      <c r="K837" s="149"/>
      <c r="L837" s="148"/>
      <c r="M837" s="127"/>
      <c r="N837" s="127"/>
      <c r="O837" s="127"/>
      <c r="P837" s="127"/>
      <c r="Q837" s="127"/>
      <c r="R837" s="127"/>
      <c r="S837" s="127"/>
      <c r="T837" s="127"/>
      <c r="U837" s="127"/>
      <c r="V837" s="127"/>
      <c r="W837" s="127"/>
      <c r="X837" s="127"/>
      <c r="Y837" s="127"/>
      <c r="Z837" s="127"/>
    </row>
    <row r="838">
      <c r="A838" s="127"/>
      <c r="B838" s="127"/>
      <c r="C838" s="127"/>
      <c r="D838" s="148"/>
      <c r="E838" s="149"/>
      <c r="F838" s="149"/>
      <c r="G838" s="148"/>
      <c r="H838" s="148"/>
      <c r="I838" s="149"/>
      <c r="J838" s="149"/>
      <c r="K838" s="149"/>
      <c r="L838" s="148"/>
      <c r="M838" s="127"/>
      <c r="N838" s="127"/>
      <c r="O838" s="127"/>
      <c r="P838" s="127"/>
      <c r="Q838" s="127"/>
      <c r="R838" s="127"/>
      <c r="S838" s="127"/>
      <c r="T838" s="127"/>
      <c r="U838" s="127"/>
      <c r="V838" s="127"/>
      <c r="W838" s="127"/>
      <c r="X838" s="127"/>
      <c r="Y838" s="127"/>
      <c r="Z838" s="127"/>
    </row>
    <row r="839">
      <c r="A839" s="127"/>
      <c r="B839" s="127"/>
      <c r="C839" s="127"/>
      <c r="D839" s="148"/>
      <c r="E839" s="149"/>
      <c r="F839" s="149"/>
      <c r="G839" s="148"/>
      <c r="H839" s="148"/>
      <c r="I839" s="149"/>
      <c r="J839" s="149"/>
      <c r="K839" s="149"/>
      <c r="L839" s="148"/>
      <c r="M839" s="127"/>
      <c r="N839" s="127"/>
      <c r="O839" s="127"/>
      <c r="P839" s="127"/>
      <c r="Q839" s="127"/>
      <c r="R839" s="127"/>
      <c r="S839" s="127"/>
      <c r="T839" s="127"/>
      <c r="U839" s="127"/>
      <c r="V839" s="127"/>
      <c r="W839" s="127"/>
      <c r="X839" s="127"/>
      <c r="Y839" s="127"/>
      <c r="Z839" s="127"/>
    </row>
    <row r="840">
      <c r="A840" s="127"/>
      <c r="B840" s="127"/>
      <c r="C840" s="127"/>
      <c r="D840" s="148"/>
      <c r="E840" s="149"/>
      <c r="F840" s="149"/>
      <c r="G840" s="148"/>
      <c r="H840" s="148"/>
      <c r="I840" s="149"/>
      <c r="J840" s="149"/>
      <c r="K840" s="149"/>
      <c r="L840" s="148"/>
      <c r="M840" s="127"/>
      <c r="N840" s="127"/>
      <c r="O840" s="127"/>
      <c r="P840" s="127"/>
      <c r="Q840" s="127"/>
      <c r="R840" s="127"/>
      <c r="S840" s="127"/>
      <c r="T840" s="127"/>
      <c r="U840" s="127"/>
      <c r="V840" s="127"/>
      <c r="W840" s="127"/>
      <c r="X840" s="127"/>
      <c r="Y840" s="127"/>
      <c r="Z840" s="127"/>
    </row>
    <row r="841">
      <c r="A841" s="127"/>
      <c r="B841" s="127"/>
      <c r="C841" s="127"/>
      <c r="D841" s="148"/>
      <c r="E841" s="149"/>
      <c r="F841" s="149"/>
      <c r="G841" s="148"/>
      <c r="H841" s="148"/>
      <c r="I841" s="149"/>
      <c r="J841" s="149"/>
      <c r="K841" s="149"/>
      <c r="L841" s="148"/>
      <c r="M841" s="127"/>
      <c r="N841" s="127"/>
      <c r="O841" s="127"/>
      <c r="P841" s="127"/>
      <c r="Q841" s="127"/>
      <c r="R841" s="127"/>
      <c r="S841" s="127"/>
      <c r="T841" s="127"/>
      <c r="U841" s="127"/>
      <c r="V841" s="127"/>
      <c r="W841" s="127"/>
      <c r="X841" s="127"/>
      <c r="Y841" s="127"/>
      <c r="Z841" s="127"/>
    </row>
    <row r="842">
      <c r="A842" s="127"/>
      <c r="B842" s="127"/>
      <c r="C842" s="127"/>
      <c r="D842" s="148"/>
      <c r="E842" s="149"/>
      <c r="F842" s="149"/>
      <c r="G842" s="148"/>
      <c r="H842" s="148"/>
      <c r="I842" s="149"/>
      <c r="J842" s="149"/>
      <c r="K842" s="149"/>
      <c r="L842" s="148"/>
      <c r="M842" s="127"/>
      <c r="N842" s="127"/>
      <c r="O842" s="127"/>
      <c r="P842" s="127"/>
      <c r="Q842" s="127"/>
      <c r="R842" s="127"/>
      <c r="S842" s="127"/>
      <c r="T842" s="127"/>
      <c r="U842" s="127"/>
      <c r="V842" s="127"/>
      <c r="W842" s="127"/>
      <c r="X842" s="127"/>
      <c r="Y842" s="127"/>
      <c r="Z842" s="127"/>
    </row>
    <row r="843">
      <c r="A843" s="127"/>
      <c r="B843" s="127"/>
      <c r="C843" s="127"/>
      <c r="D843" s="148"/>
      <c r="E843" s="149"/>
      <c r="F843" s="149"/>
      <c r="G843" s="148"/>
      <c r="H843" s="148"/>
      <c r="I843" s="149"/>
      <c r="J843" s="149"/>
      <c r="K843" s="149"/>
      <c r="L843" s="148"/>
      <c r="M843" s="127"/>
      <c r="N843" s="127"/>
      <c r="O843" s="127"/>
      <c r="P843" s="127"/>
      <c r="Q843" s="127"/>
      <c r="R843" s="127"/>
      <c r="S843" s="127"/>
      <c r="T843" s="127"/>
      <c r="U843" s="127"/>
      <c r="V843" s="127"/>
      <c r="W843" s="127"/>
      <c r="X843" s="127"/>
      <c r="Y843" s="127"/>
      <c r="Z843" s="127"/>
    </row>
    <row r="844">
      <c r="A844" s="127"/>
      <c r="B844" s="127"/>
      <c r="C844" s="127"/>
      <c r="D844" s="148"/>
      <c r="E844" s="149"/>
      <c r="F844" s="149"/>
      <c r="G844" s="148"/>
      <c r="H844" s="148"/>
      <c r="I844" s="149"/>
      <c r="J844" s="149"/>
      <c r="K844" s="149"/>
      <c r="L844" s="148"/>
      <c r="M844" s="127"/>
      <c r="N844" s="127"/>
      <c r="O844" s="127"/>
      <c r="P844" s="127"/>
      <c r="Q844" s="127"/>
      <c r="R844" s="127"/>
      <c r="S844" s="127"/>
      <c r="T844" s="127"/>
      <c r="U844" s="127"/>
      <c r="V844" s="127"/>
      <c r="W844" s="127"/>
      <c r="X844" s="127"/>
      <c r="Y844" s="127"/>
      <c r="Z844" s="127"/>
    </row>
    <row r="845">
      <c r="A845" s="127"/>
      <c r="B845" s="127"/>
      <c r="C845" s="127"/>
      <c r="D845" s="148"/>
      <c r="E845" s="149"/>
      <c r="F845" s="149"/>
      <c r="G845" s="148"/>
      <c r="H845" s="148"/>
      <c r="I845" s="149"/>
      <c r="J845" s="149"/>
      <c r="K845" s="149"/>
      <c r="L845" s="148"/>
      <c r="M845" s="127"/>
      <c r="N845" s="127"/>
      <c r="O845" s="127"/>
      <c r="P845" s="127"/>
      <c r="Q845" s="127"/>
      <c r="R845" s="127"/>
      <c r="S845" s="127"/>
      <c r="T845" s="127"/>
      <c r="U845" s="127"/>
      <c r="V845" s="127"/>
      <c r="W845" s="127"/>
      <c r="X845" s="127"/>
      <c r="Y845" s="127"/>
      <c r="Z845" s="127"/>
    </row>
    <row r="846">
      <c r="A846" s="127"/>
      <c r="B846" s="127"/>
      <c r="C846" s="127"/>
      <c r="D846" s="148"/>
      <c r="E846" s="149"/>
      <c r="F846" s="149"/>
      <c r="G846" s="148"/>
      <c r="H846" s="148"/>
      <c r="I846" s="149"/>
      <c r="J846" s="149"/>
      <c r="K846" s="149"/>
      <c r="L846" s="148"/>
      <c r="M846" s="127"/>
      <c r="N846" s="127"/>
      <c r="O846" s="127"/>
      <c r="P846" s="127"/>
      <c r="Q846" s="127"/>
      <c r="R846" s="127"/>
      <c r="S846" s="127"/>
      <c r="T846" s="127"/>
      <c r="U846" s="127"/>
      <c r="V846" s="127"/>
      <c r="W846" s="127"/>
      <c r="X846" s="127"/>
      <c r="Y846" s="127"/>
      <c r="Z846" s="127"/>
    </row>
    <row r="847">
      <c r="A847" s="127"/>
      <c r="B847" s="127"/>
      <c r="C847" s="127"/>
      <c r="D847" s="148"/>
      <c r="E847" s="149"/>
      <c r="F847" s="149"/>
      <c r="G847" s="148"/>
      <c r="H847" s="148"/>
      <c r="I847" s="149"/>
      <c r="J847" s="149"/>
      <c r="K847" s="149"/>
      <c r="L847" s="148"/>
      <c r="M847" s="127"/>
      <c r="N847" s="127"/>
      <c r="O847" s="127"/>
      <c r="P847" s="127"/>
      <c r="Q847" s="127"/>
      <c r="R847" s="127"/>
      <c r="S847" s="127"/>
      <c r="T847" s="127"/>
      <c r="U847" s="127"/>
      <c r="V847" s="127"/>
      <c r="W847" s="127"/>
      <c r="X847" s="127"/>
      <c r="Y847" s="127"/>
      <c r="Z847" s="127"/>
    </row>
    <row r="848">
      <c r="A848" s="127"/>
      <c r="B848" s="127"/>
      <c r="C848" s="127"/>
      <c r="D848" s="148"/>
      <c r="E848" s="149"/>
      <c r="F848" s="149"/>
      <c r="G848" s="148"/>
      <c r="H848" s="148"/>
      <c r="I848" s="149"/>
      <c r="J848" s="149"/>
      <c r="K848" s="149"/>
      <c r="L848" s="148"/>
      <c r="M848" s="127"/>
      <c r="N848" s="127"/>
      <c r="O848" s="127"/>
      <c r="P848" s="127"/>
      <c r="Q848" s="127"/>
      <c r="R848" s="127"/>
      <c r="S848" s="127"/>
      <c r="T848" s="127"/>
      <c r="U848" s="127"/>
      <c r="V848" s="127"/>
      <c r="W848" s="127"/>
      <c r="X848" s="127"/>
      <c r="Y848" s="127"/>
      <c r="Z848" s="127"/>
    </row>
    <row r="849">
      <c r="A849" s="127"/>
      <c r="B849" s="127"/>
      <c r="C849" s="127"/>
      <c r="D849" s="148"/>
      <c r="E849" s="149"/>
      <c r="F849" s="149"/>
      <c r="G849" s="148"/>
      <c r="H849" s="148"/>
      <c r="I849" s="149"/>
      <c r="J849" s="149"/>
      <c r="K849" s="149"/>
      <c r="L849" s="148"/>
      <c r="M849" s="127"/>
      <c r="N849" s="127"/>
      <c r="O849" s="127"/>
      <c r="P849" s="127"/>
      <c r="Q849" s="127"/>
      <c r="R849" s="127"/>
      <c r="S849" s="127"/>
      <c r="T849" s="127"/>
      <c r="U849" s="127"/>
      <c r="V849" s="127"/>
      <c r="W849" s="127"/>
      <c r="X849" s="127"/>
      <c r="Y849" s="127"/>
      <c r="Z849" s="127"/>
    </row>
    <row r="850">
      <c r="A850" s="127"/>
      <c r="B850" s="127"/>
      <c r="C850" s="127"/>
      <c r="D850" s="148"/>
      <c r="E850" s="149"/>
      <c r="F850" s="149"/>
      <c r="G850" s="148"/>
      <c r="H850" s="148"/>
      <c r="I850" s="149"/>
      <c r="J850" s="149"/>
      <c r="K850" s="149"/>
      <c r="L850" s="148"/>
      <c r="M850" s="127"/>
      <c r="N850" s="127"/>
      <c r="O850" s="127"/>
      <c r="P850" s="127"/>
      <c r="Q850" s="127"/>
      <c r="R850" s="127"/>
      <c r="S850" s="127"/>
      <c r="T850" s="127"/>
      <c r="U850" s="127"/>
      <c r="V850" s="127"/>
      <c r="W850" s="127"/>
      <c r="X850" s="127"/>
      <c r="Y850" s="127"/>
      <c r="Z850" s="127"/>
    </row>
    <row r="851">
      <c r="A851" s="127"/>
      <c r="B851" s="127"/>
      <c r="C851" s="127"/>
      <c r="D851" s="148"/>
      <c r="E851" s="149"/>
      <c r="F851" s="149"/>
      <c r="G851" s="148"/>
      <c r="H851" s="148"/>
      <c r="I851" s="149"/>
      <c r="J851" s="149"/>
      <c r="K851" s="149"/>
      <c r="L851" s="148"/>
      <c r="M851" s="127"/>
      <c r="N851" s="127"/>
      <c r="O851" s="127"/>
      <c r="P851" s="127"/>
      <c r="Q851" s="127"/>
      <c r="R851" s="127"/>
      <c r="S851" s="127"/>
      <c r="T851" s="127"/>
      <c r="U851" s="127"/>
      <c r="V851" s="127"/>
      <c r="W851" s="127"/>
      <c r="X851" s="127"/>
      <c r="Y851" s="127"/>
      <c r="Z851" s="127"/>
    </row>
    <row r="852">
      <c r="A852" s="127"/>
      <c r="B852" s="127"/>
      <c r="C852" s="127"/>
      <c r="D852" s="148"/>
      <c r="E852" s="149"/>
      <c r="F852" s="149"/>
      <c r="G852" s="148"/>
      <c r="H852" s="148"/>
      <c r="I852" s="149"/>
      <c r="J852" s="149"/>
      <c r="K852" s="149"/>
      <c r="L852" s="148"/>
      <c r="M852" s="127"/>
      <c r="N852" s="127"/>
      <c r="O852" s="127"/>
      <c r="P852" s="127"/>
      <c r="Q852" s="127"/>
      <c r="R852" s="127"/>
      <c r="S852" s="127"/>
      <c r="T852" s="127"/>
      <c r="U852" s="127"/>
      <c r="V852" s="127"/>
      <c r="W852" s="127"/>
      <c r="X852" s="127"/>
      <c r="Y852" s="127"/>
      <c r="Z852" s="127"/>
    </row>
    <row r="853">
      <c r="A853" s="127"/>
      <c r="B853" s="127"/>
      <c r="C853" s="127"/>
      <c r="D853" s="148"/>
      <c r="E853" s="149"/>
      <c r="F853" s="149"/>
      <c r="G853" s="148"/>
      <c r="H853" s="148"/>
      <c r="I853" s="149"/>
      <c r="J853" s="149"/>
      <c r="K853" s="149"/>
      <c r="L853" s="148"/>
      <c r="M853" s="127"/>
      <c r="N853" s="127"/>
      <c r="O853" s="127"/>
      <c r="P853" s="127"/>
      <c r="Q853" s="127"/>
      <c r="R853" s="127"/>
      <c r="S853" s="127"/>
      <c r="T853" s="127"/>
      <c r="U853" s="127"/>
      <c r="V853" s="127"/>
      <c r="W853" s="127"/>
      <c r="X853" s="127"/>
      <c r="Y853" s="127"/>
      <c r="Z853" s="127"/>
    </row>
    <row r="854">
      <c r="A854" s="127"/>
      <c r="B854" s="127"/>
      <c r="C854" s="127"/>
      <c r="D854" s="148"/>
      <c r="E854" s="149"/>
      <c r="F854" s="149"/>
      <c r="G854" s="148"/>
      <c r="H854" s="148"/>
      <c r="I854" s="149"/>
      <c r="J854" s="149"/>
      <c r="K854" s="149"/>
      <c r="L854" s="148"/>
      <c r="M854" s="127"/>
      <c r="N854" s="127"/>
      <c r="O854" s="127"/>
      <c r="P854" s="127"/>
      <c r="Q854" s="127"/>
      <c r="R854" s="127"/>
      <c r="S854" s="127"/>
      <c r="T854" s="127"/>
      <c r="U854" s="127"/>
      <c r="V854" s="127"/>
      <c r="W854" s="127"/>
      <c r="X854" s="127"/>
      <c r="Y854" s="127"/>
      <c r="Z854" s="127"/>
    </row>
    <row r="855">
      <c r="A855" s="127"/>
      <c r="B855" s="127"/>
      <c r="C855" s="127"/>
      <c r="D855" s="148"/>
      <c r="E855" s="149"/>
      <c r="F855" s="149"/>
      <c r="G855" s="148"/>
      <c r="H855" s="148"/>
      <c r="I855" s="149"/>
      <c r="J855" s="149"/>
      <c r="K855" s="149"/>
      <c r="L855" s="148"/>
      <c r="M855" s="127"/>
      <c r="N855" s="127"/>
      <c r="O855" s="127"/>
      <c r="P855" s="127"/>
      <c r="Q855" s="127"/>
      <c r="R855" s="127"/>
      <c r="S855" s="127"/>
      <c r="T855" s="127"/>
      <c r="U855" s="127"/>
      <c r="V855" s="127"/>
      <c r="W855" s="127"/>
      <c r="X855" s="127"/>
      <c r="Y855" s="127"/>
      <c r="Z855" s="127"/>
    </row>
    <row r="856">
      <c r="A856" s="127"/>
      <c r="B856" s="127"/>
      <c r="C856" s="127"/>
      <c r="D856" s="148"/>
      <c r="E856" s="149"/>
      <c r="F856" s="149"/>
      <c r="G856" s="148"/>
      <c r="H856" s="148"/>
      <c r="I856" s="149"/>
      <c r="J856" s="149"/>
      <c r="K856" s="149"/>
      <c r="L856" s="148"/>
      <c r="M856" s="127"/>
      <c r="N856" s="127"/>
      <c r="O856" s="127"/>
      <c r="P856" s="127"/>
      <c r="Q856" s="127"/>
      <c r="R856" s="127"/>
      <c r="S856" s="127"/>
      <c r="T856" s="127"/>
      <c r="U856" s="127"/>
      <c r="V856" s="127"/>
      <c r="W856" s="127"/>
      <c r="X856" s="127"/>
      <c r="Y856" s="127"/>
      <c r="Z856" s="127"/>
    </row>
    <row r="857">
      <c r="A857" s="127"/>
      <c r="B857" s="127"/>
      <c r="C857" s="127"/>
      <c r="D857" s="148"/>
      <c r="E857" s="149"/>
      <c r="F857" s="149"/>
      <c r="G857" s="148"/>
      <c r="H857" s="148"/>
      <c r="I857" s="149"/>
      <c r="J857" s="149"/>
      <c r="K857" s="149"/>
      <c r="L857" s="148"/>
      <c r="M857" s="127"/>
      <c r="N857" s="127"/>
      <c r="O857" s="127"/>
      <c r="P857" s="127"/>
      <c r="Q857" s="127"/>
      <c r="R857" s="127"/>
      <c r="S857" s="127"/>
      <c r="T857" s="127"/>
      <c r="U857" s="127"/>
      <c r="V857" s="127"/>
      <c r="W857" s="127"/>
      <c r="X857" s="127"/>
      <c r="Y857" s="127"/>
      <c r="Z857" s="127"/>
    </row>
    <row r="858">
      <c r="A858" s="127"/>
      <c r="B858" s="127"/>
      <c r="C858" s="127"/>
      <c r="D858" s="148"/>
      <c r="E858" s="149"/>
      <c r="F858" s="149"/>
      <c r="G858" s="148"/>
      <c r="H858" s="148"/>
      <c r="I858" s="149"/>
      <c r="J858" s="149"/>
      <c r="K858" s="149"/>
      <c r="L858" s="148"/>
      <c r="M858" s="127"/>
      <c r="N858" s="127"/>
      <c r="O858" s="127"/>
      <c r="P858" s="127"/>
      <c r="Q858" s="127"/>
      <c r="R858" s="127"/>
      <c r="S858" s="127"/>
      <c r="T858" s="127"/>
      <c r="U858" s="127"/>
      <c r="V858" s="127"/>
      <c r="W858" s="127"/>
      <c r="X858" s="127"/>
      <c r="Y858" s="127"/>
      <c r="Z858" s="127"/>
    </row>
    <row r="859">
      <c r="A859" s="127"/>
      <c r="B859" s="127"/>
      <c r="C859" s="127"/>
      <c r="D859" s="148"/>
      <c r="E859" s="149"/>
      <c r="F859" s="149"/>
      <c r="G859" s="148"/>
      <c r="H859" s="148"/>
      <c r="I859" s="149"/>
      <c r="J859" s="149"/>
      <c r="K859" s="149"/>
      <c r="L859" s="148"/>
      <c r="M859" s="127"/>
      <c r="N859" s="127"/>
      <c r="O859" s="127"/>
      <c r="P859" s="127"/>
      <c r="Q859" s="127"/>
      <c r="R859" s="127"/>
      <c r="S859" s="127"/>
      <c r="T859" s="127"/>
      <c r="U859" s="127"/>
      <c r="V859" s="127"/>
      <c r="W859" s="127"/>
      <c r="X859" s="127"/>
      <c r="Y859" s="127"/>
      <c r="Z859" s="127"/>
    </row>
    <row r="860">
      <c r="A860" s="127"/>
      <c r="B860" s="127"/>
      <c r="C860" s="127"/>
      <c r="D860" s="148"/>
      <c r="E860" s="149"/>
      <c r="F860" s="149"/>
      <c r="G860" s="148"/>
      <c r="H860" s="148"/>
      <c r="I860" s="149"/>
      <c r="J860" s="149"/>
      <c r="K860" s="149"/>
      <c r="L860" s="148"/>
      <c r="M860" s="127"/>
      <c r="N860" s="127"/>
      <c r="O860" s="127"/>
      <c r="P860" s="127"/>
      <c r="Q860" s="127"/>
      <c r="R860" s="127"/>
      <c r="S860" s="127"/>
      <c r="T860" s="127"/>
      <c r="U860" s="127"/>
      <c r="V860" s="127"/>
      <c r="W860" s="127"/>
      <c r="X860" s="127"/>
      <c r="Y860" s="127"/>
      <c r="Z860" s="127"/>
    </row>
    <row r="861">
      <c r="A861" s="127"/>
      <c r="B861" s="127"/>
      <c r="C861" s="127"/>
      <c r="D861" s="148"/>
      <c r="E861" s="149"/>
      <c r="F861" s="149"/>
      <c r="G861" s="148"/>
      <c r="H861" s="148"/>
      <c r="I861" s="149"/>
      <c r="J861" s="149"/>
      <c r="K861" s="149"/>
      <c r="L861" s="148"/>
      <c r="M861" s="127"/>
      <c r="N861" s="127"/>
      <c r="O861" s="127"/>
      <c r="P861" s="127"/>
      <c r="Q861" s="127"/>
      <c r="R861" s="127"/>
      <c r="S861" s="127"/>
      <c r="T861" s="127"/>
      <c r="U861" s="127"/>
      <c r="V861" s="127"/>
      <c r="W861" s="127"/>
      <c r="X861" s="127"/>
      <c r="Y861" s="127"/>
      <c r="Z861" s="127"/>
    </row>
    <row r="862">
      <c r="A862" s="127"/>
      <c r="B862" s="127"/>
      <c r="C862" s="127"/>
      <c r="D862" s="148"/>
      <c r="E862" s="149"/>
      <c r="F862" s="149"/>
      <c r="G862" s="148"/>
      <c r="H862" s="148"/>
      <c r="I862" s="149"/>
      <c r="J862" s="149"/>
      <c r="K862" s="149"/>
      <c r="L862" s="148"/>
      <c r="M862" s="127"/>
      <c r="N862" s="127"/>
      <c r="O862" s="127"/>
      <c r="P862" s="127"/>
      <c r="Q862" s="127"/>
      <c r="R862" s="127"/>
      <c r="S862" s="127"/>
      <c r="T862" s="127"/>
      <c r="U862" s="127"/>
      <c r="V862" s="127"/>
      <c r="W862" s="127"/>
      <c r="X862" s="127"/>
      <c r="Y862" s="127"/>
      <c r="Z862" s="127"/>
    </row>
    <row r="863">
      <c r="A863" s="127"/>
      <c r="B863" s="127"/>
      <c r="C863" s="127"/>
      <c r="D863" s="148"/>
      <c r="E863" s="149"/>
      <c r="F863" s="149"/>
      <c r="G863" s="148"/>
      <c r="H863" s="148"/>
      <c r="I863" s="149"/>
      <c r="J863" s="149"/>
      <c r="K863" s="149"/>
      <c r="L863" s="148"/>
      <c r="M863" s="127"/>
      <c r="N863" s="127"/>
      <c r="O863" s="127"/>
      <c r="P863" s="127"/>
      <c r="Q863" s="127"/>
      <c r="R863" s="127"/>
      <c r="S863" s="127"/>
      <c r="T863" s="127"/>
      <c r="U863" s="127"/>
      <c r="V863" s="127"/>
      <c r="W863" s="127"/>
      <c r="X863" s="127"/>
      <c r="Y863" s="127"/>
      <c r="Z863" s="127"/>
    </row>
    <row r="864">
      <c r="A864" s="127"/>
      <c r="B864" s="127"/>
      <c r="C864" s="127"/>
      <c r="D864" s="148"/>
      <c r="E864" s="149"/>
      <c r="F864" s="149"/>
      <c r="G864" s="148"/>
      <c r="H864" s="148"/>
      <c r="I864" s="149"/>
      <c r="J864" s="149"/>
      <c r="K864" s="149"/>
      <c r="L864" s="148"/>
      <c r="M864" s="127"/>
      <c r="N864" s="127"/>
      <c r="O864" s="127"/>
      <c r="P864" s="127"/>
      <c r="Q864" s="127"/>
      <c r="R864" s="127"/>
      <c r="S864" s="127"/>
      <c r="T864" s="127"/>
      <c r="U864" s="127"/>
      <c r="V864" s="127"/>
      <c r="W864" s="127"/>
      <c r="X864" s="127"/>
      <c r="Y864" s="127"/>
      <c r="Z864" s="127"/>
    </row>
    <row r="865">
      <c r="A865" s="127"/>
      <c r="B865" s="127"/>
      <c r="C865" s="127"/>
      <c r="D865" s="148"/>
      <c r="E865" s="149"/>
      <c r="F865" s="149"/>
      <c r="G865" s="148"/>
      <c r="H865" s="148"/>
      <c r="I865" s="149"/>
      <c r="J865" s="149"/>
      <c r="K865" s="149"/>
      <c r="L865" s="148"/>
      <c r="M865" s="127"/>
      <c r="N865" s="127"/>
      <c r="O865" s="127"/>
      <c r="P865" s="127"/>
      <c r="Q865" s="127"/>
      <c r="R865" s="127"/>
      <c r="S865" s="127"/>
      <c r="T865" s="127"/>
      <c r="U865" s="127"/>
      <c r="V865" s="127"/>
      <c r="W865" s="127"/>
      <c r="X865" s="127"/>
      <c r="Y865" s="127"/>
      <c r="Z865" s="127"/>
    </row>
    <row r="866">
      <c r="A866" s="127"/>
      <c r="B866" s="127"/>
      <c r="C866" s="127"/>
      <c r="D866" s="148"/>
      <c r="E866" s="149"/>
      <c r="F866" s="149"/>
      <c r="G866" s="148"/>
      <c r="H866" s="148"/>
      <c r="I866" s="149"/>
      <c r="J866" s="149"/>
      <c r="K866" s="149"/>
      <c r="L866" s="148"/>
      <c r="M866" s="127"/>
      <c r="N866" s="127"/>
      <c r="O866" s="127"/>
      <c r="P866" s="127"/>
      <c r="Q866" s="127"/>
      <c r="R866" s="127"/>
      <c r="S866" s="127"/>
      <c r="T866" s="127"/>
      <c r="U866" s="127"/>
      <c r="V866" s="127"/>
      <c r="W866" s="127"/>
      <c r="X866" s="127"/>
      <c r="Y866" s="127"/>
      <c r="Z866" s="127"/>
    </row>
    <row r="867">
      <c r="A867" s="127"/>
      <c r="B867" s="127"/>
      <c r="C867" s="127"/>
      <c r="D867" s="148"/>
      <c r="E867" s="149"/>
      <c r="F867" s="149"/>
      <c r="G867" s="148"/>
      <c r="H867" s="148"/>
      <c r="I867" s="149"/>
      <c r="J867" s="149"/>
      <c r="K867" s="149"/>
      <c r="L867" s="148"/>
      <c r="M867" s="127"/>
      <c r="N867" s="127"/>
      <c r="O867" s="127"/>
      <c r="P867" s="127"/>
      <c r="Q867" s="127"/>
      <c r="R867" s="127"/>
      <c r="S867" s="127"/>
      <c r="T867" s="127"/>
      <c r="U867" s="127"/>
      <c r="V867" s="127"/>
      <c r="W867" s="127"/>
      <c r="X867" s="127"/>
      <c r="Y867" s="127"/>
      <c r="Z867" s="127"/>
    </row>
    <row r="868">
      <c r="A868" s="127"/>
      <c r="B868" s="127"/>
      <c r="C868" s="127"/>
      <c r="D868" s="148"/>
      <c r="E868" s="149"/>
      <c r="F868" s="149"/>
      <c r="G868" s="148"/>
      <c r="H868" s="148"/>
      <c r="I868" s="149"/>
      <c r="J868" s="149"/>
      <c r="K868" s="149"/>
      <c r="L868" s="148"/>
      <c r="M868" s="127"/>
      <c r="N868" s="127"/>
      <c r="O868" s="127"/>
      <c r="P868" s="127"/>
      <c r="Q868" s="127"/>
      <c r="R868" s="127"/>
      <c r="S868" s="127"/>
      <c r="T868" s="127"/>
      <c r="U868" s="127"/>
      <c r="V868" s="127"/>
      <c r="W868" s="127"/>
      <c r="X868" s="127"/>
      <c r="Y868" s="127"/>
      <c r="Z868" s="127"/>
    </row>
    <row r="869">
      <c r="A869" s="127"/>
      <c r="B869" s="127"/>
      <c r="C869" s="127"/>
      <c r="D869" s="148"/>
      <c r="E869" s="149"/>
      <c r="F869" s="149"/>
      <c r="G869" s="148"/>
      <c r="H869" s="148"/>
      <c r="I869" s="149"/>
      <c r="J869" s="149"/>
      <c r="K869" s="149"/>
      <c r="L869" s="148"/>
      <c r="M869" s="127"/>
      <c r="N869" s="127"/>
      <c r="O869" s="127"/>
      <c r="P869" s="127"/>
      <c r="Q869" s="127"/>
      <c r="R869" s="127"/>
      <c r="S869" s="127"/>
      <c r="T869" s="127"/>
      <c r="U869" s="127"/>
      <c r="V869" s="127"/>
      <c r="W869" s="127"/>
      <c r="X869" s="127"/>
      <c r="Y869" s="127"/>
      <c r="Z869" s="127"/>
    </row>
    <row r="870">
      <c r="A870" s="127"/>
      <c r="B870" s="127"/>
      <c r="C870" s="127"/>
      <c r="D870" s="148"/>
      <c r="E870" s="149"/>
      <c r="F870" s="149"/>
      <c r="G870" s="148"/>
      <c r="H870" s="148"/>
      <c r="I870" s="149"/>
      <c r="J870" s="149"/>
      <c r="K870" s="149"/>
      <c r="L870" s="148"/>
      <c r="M870" s="127"/>
      <c r="N870" s="127"/>
      <c r="O870" s="127"/>
      <c r="P870" s="127"/>
      <c r="Q870" s="127"/>
      <c r="R870" s="127"/>
      <c r="S870" s="127"/>
      <c r="T870" s="127"/>
      <c r="U870" s="127"/>
      <c r="V870" s="127"/>
      <c r="W870" s="127"/>
      <c r="X870" s="127"/>
      <c r="Y870" s="127"/>
      <c r="Z870" s="127"/>
    </row>
    <row r="871">
      <c r="A871" s="127"/>
      <c r="B871" s="127"/>
      <c r="C871" s="127"/>
      <c r="D871" s="148"/>
      <c r="E871" s="149"/>
      <c r="F871" s="149"/>
      <c r="G871" s="148"/>
      <c r="H871" s="148"/>
      <c r="I871" s="149"/>
      <c r="J871" s="149"/>
      <c r="K871" s="149"/>
      <c r="L871" s="148"/>
      <c r="M871" s="127"/>
      <c r="N871" s="127"/>
      <c r="O871" s="127"/>
      <c r="P871" s="127"/>
      <c r="Q871" s="127"/>
      <c r="R871" s="127"/>
      <c r="S871" s="127"/>
      <c r="T871" s="127"/>
      <c r="U871" s="127"/>
      <c r="V871" s="127"/>
      <c r="W871" s="127"/>
      <c r="X871" s="127"/>
      <c r="Y871" s="127"/>
      <c r="Z871" s="127"/>
    </row>
    <row r="872">
      <c r="A872" s="127"/>
      <c r="B872" s="127"/>
      <c r="C872" s="127"/>
      <c r="D872" s="148"/>
      <c r="E872" s="149"/>
      <c r="F872" s="149"/>
      <c r="G872" s="148"/>
      <c r="H872" s="148"/>
      <c r="I872" s="149"/>
      <c r="J872" s="149"/>
      <c r="K872" s="149"/>
      <c r="L872" s="148"/>
      <c r="M872" s="127"/>
      <c r="N872" s="127"/>
      <c r="O872" s="127"/>
      <c r="P872" s="127"/>
      <c r="Q872" s="127"/>
      <c r="R872" s="127"/>
      <c r="S872" s="127"/>
      <c r="T872" s="127"/>
      <c r="U872" s="127"/>
      <c r="V872" s="127"/>
      <c r="W872" s="127"/>
      <c r="X872" s="127"/>
      <c r="Y872" s="127"/>
      <c r="Z872" s="127"/>
    </row>
    <row r="873">
      <c r="A873" s="127"/>
      <c r="B873" s="127"/>
      <c r="C873" s="127"/>
      <c r="D873" s="148"/>
      <c r="E873" s="149"/>
      <c r="F873" s="149"/>
      <c r="G873" s="148"/>
      <c r="H873" s="148"/>
      <c r="I873" s="149"/>
      <c r="J873" s="149"/>
      <c r="K873" s="149"/>
      <c r="L873" s="148"/>
      <c r="M873" s="127"/>
      <c r="N873" s="127"/>
      <c r="O873" s="127"/>
      <c r="P873" s="127"/>
      <c r="Q873" s="127"/>
      <c r="R873" s="127"/>
      <c r="S873" s="127"/>
      <c r="T873" s="127"/>
      <c r="U873" s="127"/>
      <c r="V873" s="127"/>
      <c r="W873" s="127"/>
      <c r="X873" s="127"/>
      <c r="Y873" s="127"/>
      <c r="Z873" s="127"/>
    </row>
    <row r="874">
      <c r="A874" s="127"/>
      <c r="B874" s="127"/>
      <c r="C874" s="127"/>
      <c r="D874" s="148"/>
      <c r="E874" s="149"/>
      <c r="F874" s="149"/>
      <c r="G874" s="148"/>
      <c r="H874" s="148"/>
      <c r="I874" s="149"/>
      <c r="J874" s="149"/>
      <c r="K874" s="149"/>
      <c r="L874" s="148"/>
      <c r="M874" s="127"/>
      <c r="N874" s="127"/>
      <c r="O874" s="127"/>
      <c r="P874" s="127"/>
      <c r="Q874" s="127"/>
      <c r="R874" s="127"/>
      <c r="S874" s="127"/>
      <c r="T874" s="127"/>
      <c r="U874" s="127"/>
      <c r="V874" s="127"/>
      <c r="W874" s="127"/>
      <c r="X874" s="127"/>
      <c r="Y874" s="127"/>
      <c r="Z874" s="127"/>
    </row>
    <row r="875">
      <c r="A875" s="127"/>
      <c r="B875" s="127"/>
      <c r="C875" s="127"/>
      <c r="D875" s="148"/>
      <c r="E875" s="149"/>
      <c r="F875" s="149"/>
      <c r="G875" s="148"/>
      <c r="H875" s="148"/>
      <c r="I875" s="149"/>
      <c r="J875" s="149"/>
      <c r="K875" s="149"/>
      <c r="L875" s="148"/>
      <c r="M875" s="127"/>
      <c r="N875" s="127"/>
      <c r="O875" s="127"/>
      <c r="P875" s="127"/>
      <c r="Q875" s="127"/>
      <c r="R875" s="127"/>
      <c r="S875" s="127"/>
      <c r="T875" s="127"/>
      <c r="U875" s="127"/>
      <c r="V875" s="127"/>
      <c r="W875" s="127"/>
      <c r="X875" s="127"/>
      <c r="Y875" s="127"/>
      <c r="Z875" s="127"/>
    </row>
    <row r="876">
      <c r="A876" s="127"/>
      <c r="B876" s="127"/>
      <c r="C876" s="127"/>
      <c r="D876" s="148"/>
      <c r="E876" s="149"/>
      <c r="F876" s="149"/>
      <c r="G876" s="148"/>
      <c r="H876" s="148"/>
      <c r="I876" s="149"/>
      <c r="J876" s="149"/>
      <c r="K876" s="149"/>
      <c r="L876" s="148"/>
      <c r="M876" s="127"/>
      <c r="N876" s="127"/>
      <c r="O876" s="127"/>
      <c r="P876" s="127"/>
      <c r="Q876" s="127"/>
      <c r="R876" s="127"/>
      <c r="S876" s="127"/>
      <c r="T876" s="127"/>
      <c r="U876" s="127"/>
      <c r="V876" s="127"/>
      <c r="W876" s="127"/>
      <c r="X876" s="127"/>
      <c r="Y876" s="127"/>
      <c r="Z876" s="127"/>
    </row>
    <row r="877">
      <c r="A877" s="127"/>
      <c r="B877" s="127"/>
      <c r="C877" s="127"/>
      <c r="D877" s="148"/>
      <c r="E877" s="149"/>
      <c r="F877" s="149"/>
      <c r="G877" s="148"/>
      <c r="H877" s="148"/>
      <c r="I877" s="149"/>
      <c r="J877" s="149"/>
      <c r="K877" s="149"/>
      <c r="L877" s="148"/>
      <c r="M877" s="127"/>
      <c r="N877" s="127"/>
      <c r="O877" s="127"/>
      <c r="P877" s="127"/>
      <c r="Q877" s="127"/>
      <c r="R877" s="127"/>
      <c r="S877" s="127"/>
      <c r="T877" s="127"/>
      <c r="U877" s="127"/>
      <c r="V877" s="127"/>
      <c r="W877" s="127"/>
      <c r="X877" s="127"/>
      <c r="Y877" s="127"/>
      <c r="Z877" s="127"/>
    </row>
    <row r="878">
      <c r="A878" s="127"/>
      <c r="B878" s="127"/>
      <c r="C878" s="127"/>
      <c r="D878" s="148"/>
      <c r="E878" s="149"/>
      <c r="F878" s="149"/>
      <c r="G878" s="148"/>
      <c r="H878" s="148"/>
      <c r="I878" s="149"/>
      <c r="J878" s="149"/>
      <c r="K878" s="149"/>
      <c r="L878" s="148"/>
      <c r="M878" s="127"/>
      <c r="N878" s="127"/>
      <c r="O878" s="127"/>
      <c r="P878" s="127"/>
      <c r="Q878" s="127"/>
      <c r="R878" s="127"/>
      <c r="S878" s="127"/>
      <c r="T878" s="127"/>
      <c r="U878" s="127"/>
      <c r="V878" s="127"/>
      <c r="W878" s="127"/>
      <c r="X878" s="127"/>
      <c r="Y878" s="127"/>
      <c r="Z878" s="127"/>
    </row>
    <row r="879">
      <c r="A879" s="127"/>
      <c r="B879" s="127"/>
      <c r="C879" s="127"/>
      <c r="D879" s="148"/>
      <c r="E879" s="149"/>
      <c r="F879" s="149"/>
      <c r="G879" s="148"/>
      <c r="H879" s="148"/>
      <c r="I879" s="149"/>
      <c r="J879" s="149"/>
      <c r="K879" s="149"/>
      <c r="L879" s="148"/>
      <c r="M879" s="127"/>
      <c r="N879" s="127"/>
      <c r="O879" s="127"/>
      <c r="P879" s="127"/>
      <c r="Q879" s="127"/>
      <c r="R879" s="127"/>
      <c r="S879" s="127"/>
      <c r="T879" s="127"/>
      <c r="U879" s="127"/>
      <c r="V879" s="127"/>
      <c r="W879" s="127"/>
      <c r="X879" s="127"/>
      <c r="Y879" s="127"/>
      <c r="Z879" s="127"/>
    </row>
    <row r="880">
      <c r="A880" s="127"/>
      <c r="B880" s="127"/>
      <c r="C880" s="127"/>
      <c r="D880" s="148"/>
      <c r="E880" s="149"/>
      <c r="F880" s="149"/>
      <c r="G880" s="148"/>
      <c r="H880" s="148"/>
      <c r="I880" s="149"/>
      <c r="J880" s="149"/>
      <c r="K880" s="149"/>
      <c r="L880" s="148"/>
      <c r="M880" s="127"/>
      <c r="N880" s="127"/>
      <c r="O880" s="127"/>
      <c r="P880" s="127"/>
      <c r="Q880" s="127"/>
      <c r="R880" s="127"/>
      <c r="S880" s="127"/>
      <c r="T880" s="127"/>
      <c r="U880" s="127"/>
      <c r="V880" s="127"/>
      <c r="W880" s="127"/>
      <c r="X880" s="127"/>
      <c r="Y880" s="127"/>
      <c r="Z880" s="127"/>
    </row>
    <row r="881">
      <c r="A881" s="127"/>
      <c r="B881" s="127"/>
      <c r="C881" s="127"/>
      <c r="D881" s="148"/>
      <c r="E881" s="149"/>
      <c r="F881" s="149"/>
      <c r="G881" s="148"/>
      <c r="H881" s="148"/>
      <c r="I881" s="149"/>
      <c r="J881" s="149"/>
      <c r="K881" s="149"/>
      <c r="L881" s="148"/>
      <c r="M881" s="127"/>
      <c r="N881" s="127"/>
      <c r="O881" s="127"/>
      <c r="P881" s="127"/>
      <c r="Q881" s="127"/>
      <c r="R881" s="127"/>
      <c r="S881" s="127"/>
      <c r="T881" s="127"/>
      <c r="U881" s="127"/>
      <c r="V881" s="127"/>
      <c r="W881" s="127"/>
      <c r="X881" s="127"/>
      <c r="Y881" s="127"/>
      <c r="Z881" s="127"/>
    </row>
    <row r="882">
      <c r="A882" s="127"/>
      <c r="B882" s="127"/>
      <c r="C882" s="127"/>
      <c r="D882" s="148"/>
      <c r="E882" s="149"/>
      <c r="F882" s="149"/>
      <c r="G882" s="148"/>
      <c r="H882" s="148"/>
      <c r="I882" s="149"/>
      <c r="J882" s="149"/>
      <c r="K882" s="149"/>
      <c r="L882" s="148"/>
      <c r="M882" s="127"/>
      <c r="N882" s="127"/>
      <c r="O882" s="127"/>
      <c r="P882" s="127"/>
      <c r="Q882" s="127"/>
      <c r="R882" s="127"/>
      <c r="S882" s="127"/>
      <c r="T882" s="127"/>
      <c r="U882" s="127"/>
      <c r="V882" s="127"/>
      <c r="W882" s="127"/>
      <c r="X882" s="127"/>
      <c r="Y882" s="127"/>
      <c r="Z882" s="127"/>
    </row>
    <row r="883">
      <c r="A883" s="127"/>
      <c r="B883" s="127"/>
      <c r="C883" s="127"/>
      <c r="D883" s="148"/>
      <c r="E883" s="149"/>
      <c r="F883" s="149"/>
      <c r="G883" s="148"/>
      <c r="H883" s="148"/>
      <c r="I883" s="149"/>
      <c r="J883" s="149"/>
      <c r="K883" s="149"/>
      <c r="L883" s="148"/>
      <c r="M883" s="127"/>
      <c r="N883" s="127"/>
      <c r="O883" s="127"/>
      <c r="P883" s="127"/>
      <c r="Q883" s="127"/>
      <c r="R883" s="127"/>
      <c r="S883" s="127"/>
      <c r="T883" s="127"/>
      <c r="U883" s="127"/>
      <c r="V883" s="127"/>
      <c r="W883" s="127"/>
      <c r="X883" s="127"/>
      <c r="Y883" s="127"/>
      <c r="Z883" s="127"/>
    </row>
    <row r="884">
      <c r="A884" s="127"/>
      <c r="B884" s="127"/>
      <c r="C884" s="127"/>
      <c r="D884" s="148"/>
      <c r="E884" s="149"/>
      <c r="F884" s="149"/>
      <c r="G884" s="148"/>
      <c r="H884" s="148"/>
      <c r="I884" s="149"/>
      <c r="J884" s="149"/>
      <c r="K884" s="149"/>
      <c r="L884" s="148"/>
      <c r="M884" s="127"/>
      <c r="N884" s="127"/>
      <c r="O884" s="127"/>
      <c r="P884" s="127"/>
      <c r="Q884" s="127"/>
      <c r="R884" s="127"/>
      <c r="S884" s="127"/>
      <c r="T884" s="127"/>
      <c r="U884" s="127"/>
      <c r="V884" s="127"/>
      <c r="W884" s="127"/>
      <c r="X884" s="127"/>
      <c r="Y884" s="127"/>
      <c r="Z884" s="127"/>
    </row>
    <row r="885">
      <c r="A885" s="127"/>
      <c r="B885" s="127"/>
      <c r="C885" s="127"/>
      <c r="D885" s="148"/>
      <c r="E885" s="149"/>
      <c r="F885" s="149"/>
      <c r="G885" s="148"/>
      <c r="H885" s="148"/>
      <c r="I885" s="149"/>
      <c r="J885" s="149"/>
      <c r="K885" s="149"/>
      <c r="L885" s="148"/>
      <c r="M885" s="127"/>
      <c r="N885" s="127"/>
      <c r="O885" s="127"/>
      <c r="P885" s="127"/>
      <c r="Q885" s="127"/>
      <c r="R885" s="127"/>
      <c r="S885" s="127"/>
      <c r="T885" s="127"/>
      <c r="U885" s="127"/>
      <c r="V885" s="127"/>
      <c r="W885" s="127"/>
      <c r="X885" s="127"/>
      <c r="Y885" s="127"/>
      <c r="Z885" s="127"/>
    </row>
    <row r="886">
      <c r="A886" s="127"/>
      <c r="B886" s="127"/>
      <c r="C886" s="127"/>
      <c r="D886" s="148"/>
      <c r="E886" s="149"/>
      <c r="F886" s="149"/>
      <c r="G886" s="148"/>
      <c r="H886" s="148"/>
      <c r="I886" s="149"/>
      <c r="J886" s="149"/>
      <c r="K886" s="149"/>
      <c r="L886" s="148"/>
      <c r="M886" s="127"/>
      <c r="N886" s="127"/>
      <c r="O886" s="127"/>
      <c r="P886" s="127"/>
      <c r="Q886" s="127"/>
      <c r="R886" s="127"/>
      <c r="S886" s="127"/>
      <c r="T886" s="127"/>
      <c r="U886" s="127"/>
      <c r="V886" s="127"/>
      <c r="W886" s="127"/>
      <c r="X886" s="127"/>
      <c r="Y886" s="127"/>
      <c r="Z886" s="127"/>
    </row>
    <row r="887">
      <c r="A887" s="127"/>
      <c r="B887" s="127"/>
      <c r="C887" s="127"/>
      <c r="D887" s="148"/>
      <c r="E887" s="149"/>
      <c r="F887" s="149"/>
      <c r="G887" s="148"/>
      <c r="H887" s="148"/>
      <c r="I887" s="149"/>
      <c r="J887" s="149"/>
      <c r="K887" s="149"/>
      <c r="L887" s="148"/>
      <c r="M887" s="127"/>
      <c r="N887" s="127"/>
      <c r="O887" s="127"/>
      <c r="P887" s="127"/>
      <c r="Q887" s="127"/>
      <c r="R887" s="127"/>
      <c r="S887" s="127"/>
      <c r="T887" s="127"/>
      <c r="U887" s="127"/>
      <c r="V887" s="127"/>
      <c r="W887" s="127"/>
      <c r="X887" s="127"/>
      <c r="Y887" s="127"/>
      <c r="Z887" s="127"/>
    </row>
    <row r="888">
      <c r="A888" s="127"/>
      <c r="B888" s="127"/>
      <c r="C888" s="127"/>
      <c r="D888" s="148"/>
      <c r="E888" s="149"/>
      <c r="F888" s="149"/>
      <c r="G888" s="148"/>
      <c r="H888" s="148"/>
      <c r="I888" s="149"/>
      <c r="J888" s="149"/>
      <c r="K888" s="149"/>
      <c r="L888" s="148"/>
      <c r="M888" s="127"/>
      <c r="N888" s="127"/>
      <c r="O888" s="127"/>
      <c r="P888" s="127"/>
      <c r="Q888" s="127"/>
      <c r="R888" s="127"/>
      <c r="S888" s="127"/>
      <c r="T888" s="127"/>
      <c r="U888" s="127"/>
      <c r="V888" s="127"/>
      <c r="W888" s="127"/>
      <c r="X888" s="127"/>
      <c r="Y888" s="127"/>
      <c r="Z888" s="127"/>
    </row>
    <row r="889">
      <c r="A889" s="127"/>
      <c r="B889" s="127"/>
      <c r="C889" s="127"/>
      <c r="D889" s="148"/>
      <c r="E889" s="149"/>
      <c r="F889" s="149"/>
      <c r="G889" s="148"/>
      <c r="H889" s="148"/>
      <c r="I889" s="149"/>
      <c r="J889" s="149"/>
      <c r="K889" s="149"/>
      <c r="L889" s="148"/>
      <c r="M889" s="127"/>
      <c r="N889" s="127"/>
      <c r="O889" s="127"/>
      <c r="P889" s="127"/>
      <c r="Q889" s="127"/>
      <c r="R889" s="127"/>
      <c r="S889" s="127"/>
      <c r="T889" s="127"/>
      <c r="U889" s="127"/>
      <c r="V889" s="127"/>
      <c r="W889" s="127"/>
      <c r="X889" s="127"/>
      <c r="Y889" s="127"/>
      <c r="Z889" s="127"/>
    </row>
    <row r="890">
      <c r="A890" s="127"/>
      <c r="B890" s="127"/>
      <c r="C890" s="127"/>
      <c r="D890" s="148"/>
      <c r="E890" s="149"/>
      <c r="F890" s="149"/>
      <c r="G890" s="148"/>
      <c r="H890" s="148"/>
      <c r="I890" s="149"/>
      <c r="J890" s="149"/>
      <c r="K890" s="149"/>
      <c r="L890" s="148"/>
      <c r="M890" s="127"/>
      <c r="N890" s="127"/>
      <c r="O890" s="127"/>
      <c r="P890" s="127"/>
      <c r="Q890" s="127"/>
      <c r="R890" s="127"/>
      <c r="S890" s="127"/>
      <c r="T890" s="127"/>
      <c r="U890" s="127"/>
      <c r="V890" s="127"/>
      <c r="W890" s="127"/>
      <c r="X890" s="127"/>
      <c r="Y890" s="127"/>
      <c r="Z890" s="127"/>
    </row>
    <row r="891">
      <c r="A891" s="127"/>
      <c r="B891" s="127"/>
      <c r="C891" s="127"/>
      <c r="D891" s="148"/>
      <c r="E891" s="149"/>
      <c r="F891" s="149"/>
      <c r="G891" s="148"/>
      <c r="H891" s="148"/>
      <c r="I891" s="149"/>
      <c r="J891" s="149"/>
      <c r="K891" s="149"/>
      <c r="L891" s="148"/>
      <c r="M891" s="127"/>
      <c r="N891" s="127"/>
      <c r="O891" s="127"/>
      <c r="P891" s="127"/>
      <c r="Q891" s="127"/>
      <c r="R891" s="127"/>
      <c r="S891" s="127"/>
      <c r="T891" s="127"/>
      <c r="U891" s="127"/>
      <c r="V891" s="127"/>
      <c r="W891" s="127"/>
      <c r="X891" s="127"/>
      <c r="Y891" s="127"/>
      <c r="Z891" s="127"/>
    </row>
    <row r="892">
      <c r="A892" s="127"/>
      <c r="B892" s="127"/>
      <c r="C892" s="127"/>
      <c r="D892" s="148"/>
      <c r="E892" s="149"/>
      <c r="F892" s="149"/>
      <c r="G892" s="148"/>
      <c r="H892" s="148"/>
      <c r="I892" s="149"/>
      <c r="J892" s="149"/>
      <c r="K892" s="149"/>
      <c r="L892" s="148"/>
      <c r="M892" s="127"/>
      <c r="N892" s="127"/>
      <c r="O892" s="127"/>
      <c r="P892" s="127"/>
      <c r="Q892" s="127"/>
      <c r="R892" s="127"/>
      <c r="S892" s="127"/>
      <c r="T892" s="127"/>
      <c r="U892" s="127"/>
      <c r="V892" s="127"/>
      <c r="W892" s="127"/>
      <c r="X892" s="127"/>
      <c r="Y892" s="127"/>
      <c r="Z892" s="127"/>
    </row>
    <row r="893">
      <c r="A893" s="127"/>
      <c r="B893" s="127"/>
      <c r="C893" s="127"/>
      <c r="D893" s="148"/>
      <c r="E893" s="149"/>
      <c r="F893" s="149"/>
      <c r="G893" s="148"/>
      <c r="H893" s="148"/>
      <c r="I893" s="149"/>
      <c r="J893" s="149"/>
      <c r="K893" s="149"/>
      <c r="L893" s="148"/>
      <c r="M893" s="127"/>
      <c r="N893" s="127"/>
      <c r="O893" s="127"/>
      <c r="P893" s="127"/>
      <c r="Q893" s="127"/>
      <c r="R893" s="127"/>
      <c r="S893" s="127"/>
      <c r="T893" s="127"/>
      <c r="U893" s="127"/>
      <c r="V893" s="127"/>
      <c r="W893" s="127"/>
      <c r="X893" s="127"/>
      <c r="Y893" s="127"/>
      <c r="Z893" s="127"/>
    </row>
    <row r="894">
      <c r="A894" s="127"/>
      <c r="B894" s="127"/>
      <c r="C894" s="127"/>
      <c r="D894" s="148"/>
      <c r="E894" s="149"/>
      <c r="F894" s="149"/>
      <c r="G894" s="148"/>
      <c r="H894" s="148"/>
      <c r="I894" s="149"/>
      <c r="J894" s="149"/>
      <c r="K894" s="149"/>
      <c r="L894" s="148"/>
      <c r="M894" s="127"/>
      <c r="N894" s="127"/>
      <c r="O894" s="127"/>
      <c r="P894" s="127"/>
      <c r="Q894" s="127"/>
      <c r="R894" s="127"/>
      <c r="S894" s="127"/>
      <c r="T894" s="127"/>
      <c r="U894" s="127"/>
      <c r="V894" s="127"/>
      <c r="W894" s="127"/>
      <c r="X894" s="127"/>
      <c r="Y894" s="127"/>
      <c r="Z894" s="127"/>
    </row>
    <row r="895">
      <c r="A895" s="127"/>
      <c r="B895" s="127"/>
      <c r="C895" s="127"/>
      <c r="D895" s="148"/>
      <c r="E895" s="149"/>
      <c r="F895" s="149"/>
      <c r="G895" s="148"/>
      <c r="H895" s="148"/>
      <c r="I895" s="149"/>
      <c r="J895" s="149"/>
      <c r="K895" s="149"/>
      <c r="L895" s="148"/>
      <c r="M895" s="127"/>
      <c r="N895" s="127"/>
      <c r="O895" s="127"/>
      <c r="P895" s="127"/>
      <c r="Q895" s="127"/>
      <c r="R895" s="127"/>
      <c r="S895" s="127"/>
      <c r="T895" s="127"/>
      <c r="U895" s="127"/>
      <c r="V895" s="127"/>
      <c r="W895" s="127"/>
      <c r="X895" s="127"/>
      <c r="Y895" s="127"/>
      <c r="Z895" s="127"/>
    </row>
    <row r="896">
      <c r="A896" s="127"/>
      <c r="B896" s="127"/>
      <c r="C896" s="127"/>
      <c r="D896" s="148"/>
      <c r="E896" s="149"/>
      <c r="F896" s="149"/>
      <c r="G896" s="148"/>
      <c r="H896" s="148"/>
      <c r="I896" s="149"/>
      <c r="J896" s="149"/>
      <c r="K896" s="149"/>
      <c r="L896" s="148"/>
      <c r="M896" s="127"/>
      <c r="N896" s="127"/>
      <c r="O896" s="127"/>
      <c r="P896" s="127"/>
      <c r="Q896" s="127"/>
      <c r="R896" s="127"/>
      <c r="S896" s="127"/>
      <c r="T896" s="127"/>
      <c r="U896" s="127"/>
      <c r="V896" s="127"/>
      <c r="W896" s="127"/>
      <c r="X896" s="127"/>
      <c r="Y896" s="127"/>
      <c r="Z896" s="127"/>
    </row>
    <row r="897">
      <c r="A897" s="127"/>
      <c r="B897" s="127"/>
      <c r="C897" s="127"/>
      <c r="D897" s="148"/>
      <c r="E897" s="149"/>
      <c r="F897" s="149"/>
      <c r="G897" s="148"/>
      <c r="H897" s="148"/>
      <c r="I897" s="149"/>
      <c r="J897" s="149"/>
      <c r="K897" s="149"/>
      <c r="L897" s="148"/>
      <c r="M897" s="127"/>
      <c r="N897" s="127"/>
      <c r="O897" s="127"/>
      <c r="P897" s="127"/>
      <c r="Q897" s="127"/>
      <c r="R897" s="127"/>
      <c r="S897" s="127"/>
      <c r="T897" s="127"/>
      <c r="U897" s="127"/>
      <c r="V897" s="127"/>
      <c r="W897" s="127"/>
      <c r="X897" s="127"/>
      <c r="Y897" s="127"/>
      <c r="Z897" s="127"/>
    </row>
    <row r="898">
      <c r="A898" s="127"/>
      <c r="B898" s="127"/>
      <c r="C898" s="127"/>
      <c r="D898" s="148"/>
      <c r="E898" s="149"/>
      <c r="F898" s="149"/>
      <c r="G898" s="148"/>
      <c r="H898" s="148"/>
      <c r="I898" s="149"/>
      <c r="J898" s="149"/>
      <c r="K898" s="149"/>
      <c r="L898" s="148"/>
      <c r="M898" s="127"/>
      <c r="N898" s="127"/>
      <c r="O898" s="127"/>
      <c r="P898" s="127"/>
      <c r="Q898" s="127"/>
      <c r="R898" s="127"/>
      <c r="S898" s="127"/>
      <c r="T898" s="127"/>
      <c r="U898" s="127"/>
      <c r="V898" s="127"/>
      <c r="W898" s="127"/>
      <c r="X898" s="127"/>
      <c r="Y898" s="127"/>
      <c r="Z898" s="127"/>
    </row>
    <row r="899">
      <c r="A899" s="127"/>
      <c r="B899" s="127"/>
      <c r="C899" s="127"/>
      <c r="D899" s="148"/>
      <c r="E899" s="149"/>
      <c r="F899" s="149"/>
      <c r="G899" s="148"/>
      <c r="H899" s="148"/>
      <c r="I899" s="149"/>
      <c r="J899" s="149"/>
      <c r="K899" s="149"/>
      <c r="L899" s="148"/>
      <c r="M899" s="127"/>
      <c r="N899" s="127"/>
      <c r="O899" s="127"/>
      <c r="P899" s="127"/>
      <c r="Q899" s="127"/>
      <c r="R899" s="127"/>
      <c r="S899" s="127"/>
      <c r="T899" s="127"/>
      <c r="U899" s="127"/>
      <c r="V899" s="127"/>
      <c r="W899" s="127"/>
      <c r="X899" s="127"/>
      <c r="Y899" s="127"/>
      <c r="Z899" s="127"/>
    </row>
    <row r="900">
      <c r="A900" s="127"/>
      <c r="B900" s="127"/>
      <c r="C900" s="127"/>
      <c r="D900" s="148"/>
      <c r="E900" s="149"/>
      <c r="F900" s="149"/>
      <c r="G900" s="148"/>
      <c r="H900" s="148"/>
      <c r="I900" s="149"/>
      <c r="J900" s="149"/>
      <c r="K900" s="149"/>
      <c r="L900" s="148"/>
      <c r="M900" s="127"/>
      <c r="N900" s="127"/>
      <c r="O900" s="127"/>
      <c r="P900" s="127"/>
      <c r="Q900" s="127"/>
      <c r="R900" s="127"/>
      <c r="S900" s="127"/>
      <c r="T900" s="127"/>
      <c r="U900" s="127"/>
      <c r="V900" s="127"/>
      <c r="W900" s="127"/>
      <c r="X900" s="127"/>
      <c r="Y900" s="127"/>
      <c r="Z900" s="127"/>
    </row>
    <row r="901">
      <c r="A901" s="127"/>
      <c r="B901" s="127"/>
      <c r="C901" s="127"/>
      <c r="D901" s="148"/>
      <c r="E901" s="149"/>
      <c r="F901" s="149"/>
      <c r="G901" s="148"/>
      <c r="H901" s="148"/>
      <c r="I901" s="149"/>
      <c r="J901" s="149"/>
      <c r="K901" s="149"/>
      <c r="L901" s="148"/>
      <c r="M901" s="127"/>
      <c r="N901" s="127"/>
      <c r="O901" s="127"/>
      <c r="P901" s="127"/>
      <c r="Q901" s="127"/>
      <c r="R901" s="127"/>
      <c r="S901" s="127"/>
      <c r="T901" s="127"/>
      <c r="U901" s="127"/>
      <c r="V901" s="127"/>
      <c r="W901" s="127"/>
      <c r="X901" s="127"/>
      <c r="Y901" s="127"/>
      <c r="Z901" s="127"/>
    </row>
    <row r="902">
      <c r="A902" s="127"/>
      <c r="B902" s="127"/>
      <c r="C902" s="127"/>
      <c r="D902" s="148"/>
      <c r="E902" s="149"/>
      <c r="F902" s="149"/>
      <c r="G902" s="148"/>
      <c r="H902" s="148"/>
      <c r="I902" s="149"/>
      <c r="J902" s="149"/>
      <c r="K902" s="149"/>
      <c r="L902" s="148"/>
      <c r="M902" s="127"/>
      <c r="N902" s="127"/>
      <c r="O902" s="127"/>
      <c r="P902" s="127"/>
      <c r="Q902" s="127"/>
      <c r="R902" s="127"/>
      <c r="S902" s="127"/>
      <c r="T902" s="127"/>
      <c r="U902" s="127"/>
      <c r="V902" s="127"/>
      <c r="W902" s="127"/>
      <c r="X902" s="127"/>
      <c r="Y902" s="127"/>
      <c r="Z902" s="127"/>
    </row>
    <row r="903">
      <c r="A903" s="127"/>
      <c r="B903" s="127"/>
      <c r="C903" s="127"/>
      <c r="D903" s="148"/>
      <c r="E903" s="149"/>
      <c r="F903" s="149"/>
      <c r="G903" s="148"/>
      <c r="H903" s="148"/>
      <c r="I903" s="149"/>
      <c r="J903" s="149"/>
      <c r="K903" s="149"/>
      <c r="L903" s="148"/>
      <c r="M903" s="127"/>
      <c r="N903" s="127"/>
      <c r="O903" s="127"/>
      <c r="P903" s="127"/>
      <c r="Q903" s="127"/>
      <c r="R903" s="127"/>
      <c r="S903" s="127"/>
      <c r="T903" s="127"/>
      <c r="U903" s="127"/>
      <c r="V903" s="127"/>
      <c r="W903" s="127"/>
      <c r="X903" s="127"/>
      <c r="Y903" s="127"/>
      <c r="Z903" s="127"/>
    </row>
    <row r="904">
      <c r="A904" s="127"/>
      <c r="B904" s="127"/>
      <c r="C904" s="127"/>
      <c r="D904" s="148"/>
      <c r="E904" s="149"/>
      <c r="F904" s="149"/>
      <c r="G904" s="148"/>
      <c r="H904" s="148"/>
      <c r="I904" s="149"/>
      <c r="J904" s="149"/>
      <c r="K904" s="149"/>
      <c r="L904" s="148"/>
      <c r="M904" s="127"/>
      <c r="N904" s="127"/>
      <c r="O904" s="127"/>
      <c r="P904" s="127"/>
      <c r="Q904" s="127"/>
      <c r="R904" s="127"/>
      <c r="S904" s="127"/>
      <c r="T904" s="127"/>
      <c r="U904" s="127"/>
      <c r="V904" s="127"/>
      <c r="W904" s="127"/>
      <c r="X904" s="127"/>
      <c r="Y904" s="127"/>
      <c r="Z904" s="127"/>
    </row>
    <row r="905">
      <c r="A905" s="127"/>
      <c r="B905" s="127"/>
      <c r="C905" s="127"/>
      <c r="D905" s="148"/>
      <c r="E905" s="149"/>
      <c r="F905" s="149"/>
      <c r="G905" s="148"/>
      <c r="H905" s="148"/>
      <c r="I905" s="149"/>
      <c r="J905" s="149"/>
      <c r="K905" s="149"/>
      <c r="L905" s="148"/>
      <c r="M905" s="127"/>
      <c r="N905" s="127"/>
      <c r="O905" s="127"/>
      <c r="P905" s="127"/>
      <c r="Q905" s="127"/>
      <c r="R905" s="127"/>
      <c r="S905" s="127"/>
      <c r="T905" s="127"/>
      <c r="U905" s="127"/>
      <c r="V905" s="127"/>
      <c r="W905" s="127"/>
      <c r="X905" s="127"/>
      <c r="Y905" s="127"/>
      <c r="Z905" s="127"/>
    </row>
    <row r="906">
      <c r="A906" s="127"/>
      <c r="B906" s="127"/>
      <c r="C906" s="127"/>
      <c r="D906" s="148"/>
      <c r="E906" s="149"/>
      <c r="F906" s="149"/>
      <c r="G906" s="148"/>
      <c r="H906" s="148"/>
      <c r="I906" s="149"/>
      <c r="J906" s="149"/>
      <c r="K906" s="149"/>
      <c r="L906" s="148"/>
      <c r="M906" s="127"/>
      <c r="N906" s="127"/>
      <c r="O906" s="127"/>
      <c r="P906" s="127"/>
      <c r="Q906" s="127"/>
      <c r="R906" s="127"/>
      <c r="S906" s="127"/>
      <c r="T906" s="127"/>
      <c r="U906" s="127"/>
      <c r="V906" s="127"/>
      <c r="W906" s="127"/>
      <c r="X906" s="127"/>
      <c r="Y906" s="127"/>
      <c r="Z906" s="127"/>
    </row>
    <row r="907">
      <c r="A907" s="127"/>
      <c r="B907" s="127"/>
      <c r="C907" s="127"/>
      <c r="D907" s="148"/>
      <c r="E907" s="149"/>
      <c r="F907" s="149"/>
      <c r="G907" s="148"/>
      <c r="H907" s="148"/>
      <c r="I907" s="149"/>
      <c r="J907" s="149"/>
      <c r="K907" s="149"/>
      <c r="L907" s="148"/>
      <c r="M907" s="127"/>
      <c r="N907" s="127"/>
      <c r="O907" s="127"/>
      <c r="P907" s="127"/>
      <c r="Q907" s="127"/>
      <c r="R907" s="127"/>
      <c r="S907" s="127"/>
      <c r="T907" s="127"/>
      <c r="U907" s="127"/>
      <c r="V907" s="127"/>
      <c r="W907" s="127"/>
      <c r="X907" s="127"/>
      <c r="Y907" s="127"/>
      <c r="Z907" s="127"/>
    </row>
    <row r="908">
      <c r="A908" s="127"/>
      <c r="B908" s="127"/>
      <c r="C908" s="127"/>
      <c r="D908" s="148"/>
      <c r="E908" s="149"/>
      <c r="F908" s="149"/>
      <c r="G908" s="148"/>
      <c r="H908" s="148"/>
      <c r="I908" s="149"/>
      <c r="J908" s="149"/>
      <c r="K908" s="149"/>
      <c r="L908" s="148"/>
      <c r="M908" s="127"/>
      <c r="N908" s="127"/>
      <c r="O908" s="127"/>
      <c r="P908" s="127"/>
      <c r="Q908" s="127"/>
      <c r="R908" s="127"/>
      <c r="S908" s="127"/>
      <c r="T908" s="127"/>
      <c r="U908" s="127"/>
      <c r="V908" s="127"/>
      <c r="W908" s="127"/>
      <c r="X908" s="127"/>
      <c r="Y908" s="127"/>
      <c r="Z908" s="127"/>
    </row>
    <row r="909">
      <c r="A909" s="127"/>
      <c r="B909" s="127"/>
      <c r="C909" s="127"/>
      <c r="D909" s="148"/>
      <c r="E909" s="149"/>
      <c r="F909" s="149"/>
      <c r="G909" s="148"/>
      <c r="H909" s="148"/>
      <c r="I909" s="149"/>
      <c r="J909" s="149"/>
      <c r="K909" s="149"/>
      <c r="L909" s="148"/>
      <c r="M909" s="127"/>
      <c r="N909" s="127"/>
      <c r="O909" s="127"/>
      <c r="P909" s="127"/>
      <c r="Q909" s="127"/>
      <c r="R909" s="127"/>
      <c r="S909" s="127"/>
      <c r="T909" s="127"/>
      <c r="U909" s="127"/>
      <c r="V909" s="127"/>
      <c r="W909" s="127"/>
      <c r="X909" s="127"/>
      <c r="Y909" s="127"/>
      <c r="Z909" s="127"/>
    </row>
    <row r="910">
      <c r="A910" s="127"/>
      <c r="B910" s="127"/>
      <c r="C910" s="127"/>
      <c r="D910" s="148"/>
      <c r="E910" s="149"/>
      <c r="F910" s="149"/>
      <c r="G910" s="148"/>
      <c r="H910" s="148"/>
      <c r="I910" s="149"/>
      <c r="J910" s="149"/>
      <c r="K910" s="149"/>
      <c r="L910" s="148"/>
      <c r="M910" s="127"/>
      <c r="N910" s="127"/>
      <c r="O910" s="127"/>
      <c r="P910" s="127"/>
      <c r="Q910" s="127"/>
      <c r="R910" s="127"/>
      <c r="S910" s="127"/>
      <c r="T910" s="127"/>
      <c r="U910" s="127"/>
      <c r="V910" s="127"/>
      <c r="W910" s="127"/>
      <c r="X910" s="127"/>
      <c r="Y910" s="127"/>
      <c r="Z910" s="127"/>
    </row>
    <row r="911">
      <c r="A911" s="127"/>
      <c r="B911" s="127"/>
      <c r="C911" s="127"/>
      <c r="D911" s="148"/>
      <c r="E911" s="149"/>
      <c r="F911" s="149"/>
      <c r="G911" s="148"/>
      <c r="H911" s="148"/>
      <c r="I911" s="149"/>
      <c r="J911" s="149"/>
      <c r="K911" s="149"/>
      <c r="L911" s="148"/>
      <c r="M911" s="127"/>
      <c r="N911" s="127"/>
      <c r="O911" s="127"/>
      <c r="P911" s="127"/>
      <c r="Q911" s="127"/>
      <c r="R911" s="127"/>
      <c r="S911" s="127"/>
      <c r="T911" s="127"/>
      <c r="U911" s="127"/>
      <c r="V911" s="127"/>
      <c r="W911" s="127"/>
      <c r="X911" s="127"/>
      <c r="Y911" s="127"/>
      <c r="Z911" s="127"/>
    </row>
    <row r="912">
      <c r="A912" s="127"/>
      <c r="B912" s="127"/>
      <c r="C912" s="127"/>
      <c r="D912" s="148"/>
      <c r="E912" s="149"/>
      <c r="F912" s="149"/>
      <c r="G912" s="148"/>
      <c r="H912" s="148"/>
      <c r="I912" s="149"/>
      <c r="J912" s="149"/>
      <c r="K912" s="149"/>
      <c r="L912" s="148"/>
      <c r="M912" s="127"/>
      <c r="N912" s="127"/>
      <c r="O912" s="127"/>
      <c r="P912" s="127"/>
      <c r="Q912" s="127"/>
      <c r="R912" s="127"/>
      <c r="S912" s="127"/>
      <c r="T912" s="127"/>
      <c r="U912" s="127"/>
      <c r="V912" s="127"/>
      <c r="W912" s="127"/>
      <c r="X912" s="127"/>
      <c r="Y912" s="127"/>
      <c r="Z912" s="127"/>
    </row>
    <row r="913">
      <c r="A913" s="127"/>
      <c r="B913" s="127"/>
      <c r="C913" s="127"/>
      <c r="D913" s="148"/>
      <c r="E913" s="149"/>
      <c r="F913" s="149"/>
      <c r="G913" s="148"/>
      <c r="H913" s="148"/>
      <c r="I913" s="149"/>
      <c r="J913" s="149"/>
      <c r="K913" s="149"/>
      <c r="L913" s="148"/>
      <c r="M913" s="127"/>
      <c r="N913" s="127"/>
      <c r="O913" s="127"/>
      <c r="P913" s="127"/>
      <c r="Q913" s="127"/>
      <c r="R913" s="127"/>
      <c r="S913" s="127"/>
      <c r="T913" s="127"/>
      <c r="U913" s="127"/>
      <c r="V913" s="127"/>
      <c r="W913" s="127"/>
      <c r="X913" s="127"/>
      <c r="Y913" s="127"/>
      <c r="Z913" s="127"/>
    </row>
    <row r="914">
      <c r="A914" s="127"/>
      <c r="B914" s="127"/>
      <c r="C914" s="127"/>
      <c r="D914" s="148"/>
      <c r="E914" s="149"/>
      <c r="F914" s="149"/>
      <c r="G914" s="148"/>
      <c r="H914" s="148"/>
      <c r="I914" s="149"/>
      <c r="J914" s="149"/>
      <c r="K914" s="149"/>
      <c r="L914" s="148"/>
      <c r="M914" s="127"/>
      <c r="N914" s="127"/>
      <c r="O914" s="127"/>
      <c r="P914" s="127"/>
      <c r="Q914" s="127"/>
      <c r="R914" s="127"/>
      <c r="S914" s="127"/>
      <c r="T914" s="127"/>
      <c r="U914" s="127"/>
      <c r="V914" s="127"/>
      <c r="W914" s="127"/>
      <c r="X914" s="127"/>
      <c r="Y914" s="127"/>
      <c r="Z914" s="127"/>
    </row>
    <row r="915">
      <c r="A915" s="127"/>
      <c r="B915" s="127"/>
      <c r="C915" s="127"/>
      <c r="D915" s="148"/>
      <c r="E915" s="149"/>
      <c r="F915" s="149"/>
      <c r="G915" s="148"/>
      <c r="H915" s="148"/>
      <c r="I915" s="149"/>
      <c r="J915" s="149"/>
      <c r="K915" s="149"/>
      <c r="L915" s="148"/>
      <c r="M915" s="127"/>
      <c r="N915" s="127"/>
      <c r="O915" s="127"/>
      <c r="P915" s="127"/>
      <c r="Q915" s="127"/>
      <c r="R915" s="127"/>
      <c r="S915" s="127"/>
      <c r="T915" s="127"/>
      <c r="U915" s="127"/>
      <c r="V915" s="127"/>
      <c r="W915" s="127"/>
      <c r="X915" s="127"/>
      <c r="Y915" s="127"/>
      <c r="Z915" s="127"/>
    </row>
    <row r="916">
      <c r="A916" s="127"/>
      <c r="B916" s="127"/>
      <c r="C916" s="127"/>
      <c r="D916" s="148"/>
      <c r="E916" s="149"/>
      <c r="F916" s="149"/>
      <c r="G916" s="148"/>
      <c r="H916" s="148"/>
      <c r="I916" s="149"/>
      <c r="J916" s="149"/>
      <c r="K916" s="149"/>
      <c r="L916" s="148"/>
      <c r="M916" s="127"/>
      <c r="N916" s="127"/>
      <c r="O916" s="127"/>
      <c r="P916" s="127"/>
      <c r="Q916" s="127"/>
      <c r="R916" s="127"/>
      <c r="S916" s="127"/>
      <c r="T916" s="127"/>
      <c r="U916" s="127"/>
      <c r="V916" s="127"/>
      <c r="W916" s="127"/>
      <c r="X916" s="127"/>
      <c r="Y916" s="127"/>
      <c r="Z916" s="127"/>
    </row>
    <row r="917">
      <c r="A917" s="127"/>
      <c r="B917" s="127"/>
      <c r="C917" s="127"/>
      <c r="D917" s="148"/>
      <c r="E917" s="149"/>
      <c r="F917" s="149"/>
      <c r="G917" s="148"/>
      <c r="H917" s="148"/>
      <c r="I917" s="149"/>
      <c r="J917" s="149"/>
      <c r="K917" s="149"/>
      <c r="L917" s="148"/>
      <c r="M917" s="127"/>
      <c r="N917" s="127"/>
      <c r="O917" s="127"/>
      <c r="P917" s="127"/>
      <c r="Q917" s="127"/>
      <c r="R917" s="127"/>
      <c r="S917" s="127"/>
      <c r="T917" s="127"/>
      <c r="U917" s="127"/>
      <c r="V917" s="127"/>
      <c r="W917" s="127"/>
      <c r="X917" s="127"/>
      <c r="Y917" s="127"/>
      <c r="Z917" s="127"/>
    </row>
    <row r="918">
      <c r="A918" s="127"/>
      <c r="B918" s="127"/>
      <c r="C918" s="127"/>
      <c r="D918" s="148"/>
      <c r="E918" s="149"/>
      <c r="F918" s="149"/>
      <c r="G918" s="148"/>
      <c r="H918" s="148"/>
      <c r="I918" s="149"/>
      <c r="J918" s="149"/>
      <c r="K918" s="149"/>
      <c r="L918" s="148"/>
      <c r="M918" s="127"/>
      <c r="N918" s="127"/>
      <c r="O918" s="127"/>
      <c r="P918" s="127"/>
      <c r="Q918" s="127"/>
      <c r="R918" s="127"/>
      <c r="S918" s="127"/>
      <c r="T918" s="127"/>
      <c r="U918" s="127"/>
      <c r="V918" s="127"/>
      <c r="W918" s="127"/>
      <c r="X918" s="127"/>
      <c r="Y918" s="127"/>
      <c r="Z918" s="127"/>
    </row>
    <row r="919">
      <c r="A919" s="127"/>
      <c r="B919" s="127"/>
      <c r="C919" s="127"/>
      <c r="D919" s="148"/>
      <c r="E919" s="149"/>
      <c r="F919" s="149"/>
      <c r="G919" s="148"/>
      <c r="H919" s="148"/>
      <c r="I919" s="149"/>
      <c r="J919" s="149"/>
      <c r="K919" s="149"/>
      <c r="L919" s="148"/>
      <c r="M919" s="127"/>
      <c r="N919" s="127"/>
      <c r="O919" s="127"/>
      <c r="P919" s="127"/>
      <c r="Q919" s="127"/>
      <c r="R919" s="127"/>
      <c r="S919" s="127"/>
      <c r="T919" s="127"/>
      <c r="U919" s="127"/>
      <c r="V919" s="127"/>
      <c r="W919" s="127"/>
      <c r="X919" s="127"/>
      <c r="Y919" s="127"/>
      <c r="Z919" s="127"/>
    </row>
    <row r="920">
      <c r="A920" s="127"/>
      <c r="B920" s="127"/>
      <c r="C920" s="127"/>
      <c r="D920" s="148"/>
      <c r="E920" s="149"/>
      <c r="F920" s="149"/>
      <c r="G920" s="148"/>
      <c r="H920" s="148"/>
      <c r="I920" s="149"/>
      <c r="J920" s="149"/>
      <c r="K920" s="149"/>
      <c r="L920" s="148"/>
      <c r="M920" s="127"/>
      <c r="N920" s="127"/>
      <c r="O920" s="127"/>
      <c r="P920" s="127"/>
      <c r="Q920" s="127"/>
      <c r="R920" s="127"/>
      <c r="S920" s="127"/>
      <c r="T920" s="127"/>
      <c r="U920" s="127"/>
      <c r="V920" s="127"/>
      <c r="W920" s="127"/>
      <c r="X920" s="127"/>
      <c r="Y920" s="127"/>
      <c r="Z920" s="127"/>
    </row>
    <row r="921">
      <c r="A921" s="127"/>
      <c r="B921" s="127"/>
      <c r="C921" s="127"/>
      <c r="D921" s="148"/>
      <c r="E921" s="149"/>
      <c r="F921" s="149"/>
      <c r="G921" s="148"/>
      <c r="H921" s="148"/>
      <c r="I921" s="149"/>
      <c r="J921" s="149"/>
      <c r="K921" s="149"/>
      <c r="L921" s="148"/>
      <c r="M921" s="127"/>
      <c r="N921" s="127"/>
      <c r="O921" s="127"/>
      <c r="P921" s="127"/>
      <c r="Q921" s="127"/>
      <c r="R921" s="127"/>
      <c r="S921" s="127"/>
      <c r="T921" s="127"/>
      <c r="U921" s="127"/>
      <c r="V921" s="127"/>
      <c r="W921" s="127"/>
      <c r="X921" s="127"/>
      <c r="Y921" s="127"/>
      <c r="Z921" s="127"/>
    </row>
    <row r="922">
      <c r="A922" s="127"/>
      <c r="B922" s="127"/>
      <c r="C922" s="127"/>
      <c r="D922" s="148"/>
      <c r="E922" s="149"/>
      <c r="F922" s="149"/>
      <c r="G922" s="148"/>
      <c r="H922" s="148"/>
      <c r="I922" s="149"/>
      <c r="J922" s="149"/>
      <c r="K922" s="149"/>
      <c r="L922" s="148"/>
      <c r="M922" s="127"/>
      <c r="N922" s="127"/>
      <c r="O922" s="127"/>
      <c r="P922" s="127"/>
      <c r="Q922" s="127"/>
      <c r="R922" s="127"/>
      <c r="S922" s="127"/>
      <c r="T922" s="127"/>
      <c r="U922" s="127"/>
      <c r="V922" s="127"/>
      <c r="W922" s="127"/>
      <c r="X922" s="127"/>
      <c r="Y922" s="127"/>
      <c r="Z922" s="127"/>
    </row>
    <row r="923">
      <c r="A923" s="127"/>
      <c r="B923" s="127"/>
      <c r="C923" s="127"/>
      <c r="D923" s="148"/>
      <c r="E923" s="149"/>
      <c r="F923" s="149"/>
      <c r="G923" s="148"/>
      <c r="H923" s="148"/>
      <c r="I923" s="149"/>
      <c r="J923" s="149"/>
      <c r="K923" s="149"/>
      <c r="L923" s="148"/>
      <c r="M923" s="127"/>
      <c r="N923" s="127"/>
      <c r="O923" s="127"/>
      <c r="P923" s="127"/>
      <c r="Q923" s="127"/>
      <c r="R923" s="127"/>
      <c r="S923" s="127"/>
      <c r="T923" s="127"/>
      <c r="U923" s="127"/>
      <c r="V923" s="127"/>
      <c r="W923" s="127"/>
      <c r="X923" s="127"/>
      <c r="Y923" s="127"/>
      <c r="Z923" s="127"/>
    </row>
    <row r="924">
      <c r="A924" s="127"/>
      <c r="B924" s="127"/>
      <c r="C924" s="127"/>
      <c r="D924" s="148"/>
      <c r="E924" s="149"/>
      <c r="F924" s="149"/>
      <c r="G924" s="148"/>
      <c r="H924" s="148"/>
      <c r="I924" s="149"/>
      <c r="J924" s="149"/>
      <c r="K924" s="149"/>
      <c r="L924" s="148"/>
      <c r="M924" s="127"/>
      <c r="N924" s="127"/>
      <c r="O924" s="127"/>
      <c r="P924" s="127"/>
      <c r="Q924" s="127"/>
      <c r="R924" s="127"/>
      <c r="S924" s="127"/>
      <c r="T924" s="127"/>
      <c r="U924" s="127"/>
      <c r="V924" s="127"/>
      <c r="W924" s="127"/>
      <c r="X924" s="127"/>
      <c r="Y924" s="127"/>
      <c r="Z924" s="127"/>
    </row>
    <row r="925">
      <c r="A925" s="127"/>
      <c r="B925" s="127"/>
      <c r="C925" s="127"/>
      <c r="D925" s="148"/>
      <c r="E925" s="149"/>
      <c r="F925" s="149"/>
      <c r="G925" s="148"/>
      <c r="H925" s="148"/>
      <c r="I925" s="149"/>
      <c r="J925" s="149"/>
      <c r="K925" s="149"/>
      <c r="L925" s="148"/>
      <c r="M925" s="127"/>
      <c r="N925" s="127"/>
      <c r="O925" s="127"/>
      <c r="P925" s="127"/>
      <c r="Q925" s="127"/>
      <c r="R925" s="127"/>
      <c r="S925" s="127"/>
      <c r="T925" s="127"/>
      <c r="U925" s="127"/>
      <c r="V925" s="127"/>
      <c r="W925" s="127"/>
      <c r="X925" s="127"/>
      <c r="Y925" s="127"/>
      <c r="Z925" s="127"/>
    </row>
    <row r="926">
      <c r="A926" s="127"/>
      <c r="B926" s="127"/>
      <c r="C926" s="127"/>
      <c r="D926" s="148"/>
      <c r="E926" s="149"/>
      <c r="F926" s="149"/>
      <c r="G926" s="148"/>
      <c r="H926" s="148"/>
      <c r="I926" s="149"/>
      <c r="J926" s="149"/>
      <c r="K926" s="149"/>
      <c r="L926" s="148"/>
      <c r="M926" s="127"/>
      <c r="N926" s="127"/>
      <c r="O926" s="127"/>
      <c r="P926" s="127"/>
      <c r="Q926" s="127"/>
      <c r="R926" s="127"/>
      <c r="S926" s="127"/>
      <c r="T926" s="127"/>
      <c r="U926" s="127"/>
      <c r="V926" s="127"/>
      <c r="W926" s="127"/>
      <c r="X926" s="127"/>
      <c r="Y926" s="127"/>
      <c r="Z926" s="127"/>
    </row>
    <row r="927">
      <c r="A927" s="127"/>
      <c r="B927" s="127"/>
      <c r="C927" s="127"/>
      <c r="D927" s="148"/>
      <c r="E927" s="149"/>
      <c r="F927" s="149"/>
      <c r="G927" s="148"/>
      <c r="H927" s="148"/>
      <c r="I927" s="149"/>
      <c r="J927" s="149"/>
      <c r="K927" s="149"/>
      <c r="L927" s="148"/>
      <c r="M927" s="127"/>
      <c r="N927" s="127"/>
      <c r="O927" s="127"/>
      <c r="P927" s="127"/>
      <c r="Q927" s="127"/>
      <c r="R927" s="127"/>
      <c r="S927" s="127"/>
      <c r="T927" s="127"/>
      <c r="U927" s="127"/>
      <c r="V927" s="127"/>
      <c r="W927" s="127"/>
      <c r="X927" s="127"/>
      <c r="Y927" s="127"/>
      <c r="Z927" s="127"/>
    </row>
    <row r="928">
      <c r="A928" s="127"/>
      <c r="B928" s="127"/>
      <c r="C928" s="127"/>
      <c r="D928" s="148"/>
      <c r="E928" s="149"/>
      <c r="F928" s="149"/>
      <c r="G928" s="148"/>
      <c r="H928" s="148"/>
      <c r="I928" s="149"/>
      <c r="J928" s="149"/>
      <c r="K928" s="149"/>
      <c r="L928" s="148"/>
      <c r="M928" s="127"/>
      <c r="N928" s="127"/>
      <c r="O928" s="127"/>
      <c r="P928" s="127"/>
      <c r="Q928" s="127"/>
      <c r="R928" s="127"/>
      <c r="S928" s="127"/>
      <c r="T928" s="127"/>
      <c r="U928" s="127"/>
      <c r="V928" s="127"/>
      <c r="W928" s="127"/>
      <c r="X928" s="127"/>
      <c r="Y928" s="127"/>
      <c r="Z928" s="127"/>
    </row>
    <row r="929">
      <c r="A929" s="127"/>
      <c r="B929" s="127"/>
      <c r="C929" s="127"/>
      <c r="D929" s="148"/>
      <c r="E929" s="149"/>
      <c r="F929" s="149"/>
      <c r="G929" s="148"/>
      <c r="H929" s="148"/>
      <c r="I929" s="149"/>
      <c r="J929" s="149"/>
      <c r="K929" s="149"/>
      <c r="L929" s="148"/>
      <c r="M929" s="127"/>
      <c r="N929" s="127"/>
      <c r="O929" s="127"/>
      <c r="P929" s="127"/>
      <c r="Q929" s="127"/>
      <c r="R929" s="127"/>
      <c r="S929" s="127"/>
      <c r="T929" s="127"/>
      <c r="U929" s="127"/>
      <c r="V929" s="127"/>
      <c r="W929" s="127"/>
      <c r="X929" s="127"/>
      <c r="Y929" s="127"/>
      <c r="Z929" s="127"/>
    </row>
    <row r="930">
      <c r="A930" s="127"/>
      <c r="B930" s="127"/>
      <c r="C930" s="127"/>
      <c r="D930" s="148"/>
      <c r="E930" s="149"/>
      <c r="F930" s="149"/>
      <c r="G930" s="148"/>
      <c r="H930" s="148"/>
      <c r="I930" s="149"/>
      <c r="J930" s="149"/>
      <c r="K930" s="149"/>
      <c r="L930" s="148"/>
      <c r="M930" s="127"/>
      <c r="N930" s="127"/>
      <c r="O930" s="127"/>
      <c r="P930" s="127"/>
      <c r="Q930" s="127"/>
      <c r="R930" s="127"/>
      <c r="S930" s="127"/>
      <c r="T930" s="127"/>
      <c r="U930" s="127"/>
      <c r="V930" s="127"/>
      <c r="W930" s="127"/>
      <c r="X930" s="127"/>
      <c r="Y930" s="127"/>
      <c r="Z930" s="127"/>
    </row>
    <row r="931">
      <c r="A931" s="127"/>
      <c r="B931" s="127"/>
      <c r="C931" s="127"/>
      <c r="D931" s="148"/>
      <c r="E931" s="149"/>
      <c r="F931" s="149"/>
      <c r="G931" s="148"/>
      <c r="H931" s="148"/>
      <c r="I931" s="149"/>
      <c r="J931" s="149"/>
      <c r="K931" s="149"/>
      <c r="L931" s="148"/>
      <c r="M931" s="127"/>
      <c r="N931" s="127"/>
      <c r="O931" s="127"/>
      <c r="P931" s="127"/>
      <c r="Q931" s="127"/>
      <c r="R931" s="127"/>
      <c r="S931" s="127"/>
      <c r="T931" s="127"/>
      <c r="U931" s="127"/>
      <c r="V931" s="127"/>
      <c r="W931" s="127"/>
      <c r="X931" s="127"/>
      <c r="Y931" s="127"/>
      <c r="Z931" s="127"/>
    </row>
    <row r="932">
      <c r="A932" s="127"/>
      <c r="B932" s="127"/>
      <c r="C932" s="127"/>
      <c r="D932" s="148"/>
      <c r="E932" s="149"/>
      <c r="F932" s="149"/>
      <c r="G932" s="148"/>
      <c r="H932" s="148"/>
      <c r="I932" s="149"/>
      <c r="J932" s="149"/>
      <c r="K932" s="149"/>
      <c r="L932" s="148"/>
      <c r="M932" s="127"/>
      <c r="N932" s="127"/>
      <c r="O932" s="127"/>
      <c r="P932" s="127"/>
      <c r="Q932" s="127"/>
      <c r="R932" s="127"/>
      <c r="S932" s="127"/>
      <c r="T932" s="127"/>
      <c r="U932" s="127"/>
      <c r="V932" s="127"/>
      <c r="W932" s="127"/>
      <c r="X932" s="127"/>
      <c r="Y932" s="127"/>
      <c r="Z932" s="127"/>
    </row>
    <row r="933">
      <c r="A933" s="127"/>
      <c r="B933" s="127"/>
      <c r="C933" s="127"/>
      <c r="D933" s="148"/>
      <c r="E933" s="149"/>
      <c r="F933" s="149"/>
      <c r="G933" s="148"/>
      <c r="H933" s="148"/>
      <c r="I933" s="149"/>
      <c r="J933" s="149"/>
      <c r="K933" s="149"/>
      <c r="L933" s="148"/>
      <c r="M933" s="127"/>
      <c r="N933" s="127"/>
      <c r="O933" s="127"/>
      <c r="P933" s="127"/>
      <c r="Q933" s="127"/>
      <c r="R933" s="127"/>
      <c r="S933" s="127"/>
      <c r="T933" s="127"/>
      <c r="U933" s="127"/>
      <c r="V933" s="127"/>
      <c r="W933" s="127"/>
      <c r="X933" s="127"/>
      <c r="Y933" s="127"/>
      <c r="Z933" s="127"/>
    </row>
    <row r="934">
      <c r="A934" s="127"/>
      <c r="B934" s="127"/>
      <c r="C934" s="127"/>
      <c r="D934" s="148"/>
      <c r="E934" s="149"/>
      <c r="F934" s="149"/>
      <c r="G934" s="148"/>
      <c r="H934" s="148"/>
      <c r="I934" s="149"/>
      <c r="J934" s="149"/>
      <c r="K934" s="149"/>
      <c r="L934" s="148"/>
      <c r="M934" s="127"/>
      <c r="N934" s="127"/>
      <c r="O934" s="127"/>
      <c r="P934" s="127"/>
      <c r="Q934" s="127"/>
      <c r="R934" s="127"/>
      <c r="S934" s="127"/>
      <c r="T934" s="127"/>
      <c r="U934" s="127"/>
      <c r="V934" s="127"/>
      <c r="W934" s="127"/>
      <c r="X934" s="127"/>
      <c r="Y934" s="127"/>
      <c r="Z934" s="127"/>
    </row>
    <row r="935">
      <c r="A935" s="127"/>
      <c r="B935" s="127"/>
      <c r="C935" s="127"/>
      <c r="D935" s="148"/>
      <c r="E935" s="149"/>
      <c r="F935" s="149"/>
      <c r="G935" s="148"/>
      <c r="H935" s="148"/>
      <c r="I935" s="149"/>
      <c r="J935" s="149"/>
      <c r="K935" s="149"/>
      <c r="L935" s="148"/>
      <c r="M935" s="127"/>
      <c r="N935" s="127"/>
      <c r="O935" s="127"/>
      <c r="P935" s="127"/>
      <c r="Q935" s="127"/>
      <c r="R935" s="127"/>
      <c r="S935" s="127"/>
      <c r="T935" s="127"/>
      <c r="U935" s="127"/>
      <c r="V935" s="127"/>
      <c r="W935" s="127"/>
      <c r="X935" s="127"/>
      <c r="Y935" s="127"/>
      <c r="Z935" s="127"/>
    </row>
    <row r="936">
      <c r="A936" s="127"/>
      <c r="B936" s="127"/>
      <c r="C936" s="127"/>
      <c r="D936" s="148"/>
      <c r="E936" s="149"/>
      <c r="F936" s="149"/>
      <c r="G936" s="148"/>
      <c r="H936" s="148"/>
      <c r="I936" s="149"/>
      <c r="J936" s="149"/>
      <c r="K936" s="149"/>
      <c r="L936" s="148"/>
      <c r="M936" s="127"/>
      <c r="N936" s="127"/>
      <c r="O936" s="127"/>
      <c r="P936" s="127"/>
      <c r="Q936" s="127"/>
      <c r="R936" s="127"/>
      <c r="S936" s="127"/>
      <c r="T936" s="127"/>
      <c r="U936" s="127"/>
      <c r="V936" s="127"/>
      <c r="W936" s="127"/>
      <c r="X936" s="127"/>
      <c r="Y936" s="127"/>
      <c r="Z936" s="127"/>
    </row>
    <row r="937">
      <c r="A937" s="127"/>
      <c r="B937" s="127"/>
      <c r="C937" s="127"/>
      <c r="D937" s="148"/>
      <c r="E937" s="149"/>
      <c r="F937" s="149"/>
      <c r="G937" s="148"/>
      <c r="H937" s="148"/>
      <c r="I937" s="149"/>
      <c r="J937" s="149"/>
      <c r="K937" s="149"/>
      <c r="L937" s="148"/>
      <c r="M937" s="127"/>
      <c r="N937" s="127"/>
      <c r="O937" s="127"/>
      <c r="P937" s="127"/>
      <c r="Q937" s="127"/>
      <c r="R937" s="127"/>
      <c r="S937" s="127"/>
      <c r="T937" s="127"/>
      <c r="U937" s="127"/>
      <c r="V937" s="127"/>
      <c r="W937" s="127"/>
      <c r="X937" s="127"/>
      <c r="Y937" s="127"/>
      <c r="Z937" s="127"/>
    </row>
    <row r="938">
      <c r="A938" s="127"/>
      <c r="B938" s="127"/>
      <c r="C938" s="127"/>
      <c r="D938" s="148"/>
      <c r="E938" s="149"/>
      <c r="F938" s="149"/>
      <c r="G938" s="148"/>
      <c r="H938" s="148"/>
      <c r="I938" s="149"/>
      <c r="J938" s="149"/>
      <c r="K938" s="149"/>
      <c r="L938" s="148"/>
      <c r="M938" s="127"/>
      <c r="N938" s="127"/>
      <c r="O938" s="127"/>
      <c r="P938" s="127"/>
      <c r="Q938" s="127"/>
      <c r="R938" s="127"/>
      <c r="S938" s="127"/>
      <c r="T938" s="127"/>
      <c r="U938" s="127"/>
      <c r="V938" s="127"/>
      <c r="W938" s="127"/>
      <c r="X938" s="127"/>
      <c r="Y938" s="127"/>
      <c r="Z938" s="127"/>
    </row>
    <row r="939">
      <c r="A939" s="127"/>
      <c r="B939" s="127"/>
      <c r="C939" s="127"/>
      <c r="D939" s="148"/>
      <c r="E939" s="149"/>
      <c r="F939" s="149"/>
      <c r="G939" s="148"/>
      <c r="H939" s="148"/>
      <c r="I939" s="149"/>
      <c r="J939" s="149"/>
      <c r="K939" s="149"/>
      <c r="L939" s="148"/>
      <c r="M939" s="127"/>
      <c r="N939" s="127"/>
      <c r="O939" s="127"/>
      <c r="P939" s="127"/>
      <c r="Q939" s="127"/>
      <c r="R939" s="127"/>
      <c r="S939" s="127"/>
      <c r="T939" s="127"/>
      <c r="U939" s="127"/>
      <c r="V939" s="127"/>
      <c r="W939" s="127"/>
      <c r="X939" s="127"/>
      <c r="Y939" s="127"/>
      <c r="Z939" s="127"/>
    </row>
    <row r="940">
      <c r="A940" s="127"/>
      <c r="B940" s="127"/>
      <c r="C940" s="127"/>
      <c r="D940" s="148"/>
      <c r="E940" s="149"/>
      <c r="F940" s="149"/>
      <c r="G940" s="148"/>
      <c r="H940" s="148"/>
      <c r="I940" s="149"/>
      <c r="J940" s="149"/>
      <c r="K940" s="149"/>
      <c r="L940" s="148"/>
      <c r="M940" s="127"/>
      <c r="N940" s="127"/>
      <c r="O940" s="127"/>
      <c r="P940" s="127"/>
      <c r="Q940" s="127"/>
      <c r="R940" s="127"/>
      <c r="S940" s="127"/>
      <c r="T940" s="127"/>
      <c r="U940" s="127"/>
      <c r="V940" s="127"/>
      <c r="W940" s="127"/>
      <c r="X940" s="127"/>
      <c r="Y940" s="127"/>
      <c r="Z940" s="127"/>
    </row>
    <row r="941">
      <c r="A941" s="127"/>
      <c r="B941" s="127"/>
      <c r="C941" s="127"/>
      <c r="D941" s="148"/>
      <c r="E941" s="149"/>
      <c r="F941" s="149"/>
      <c r="G941" s="148"/>
      <c r="H941" s="148"/>
      <c r="I941" s="149"/>
      <c r="J941" s="149"/>
      <c r="K941" s="149"/>
      <c r="L941" s="148"/>
      <c r="M941" s="127"/>
      <c r="N941" s="127"/>
      <c r="O941" s="127"/>
      <c r="P941" s="127"/>
      <c r="Q941" s="127"/>
      <c r="R941" s="127"/>
      <c r="S941" s="127"/>
      <c r="T941" s="127"/>
      <c r="U941" s="127"/>
      <c r="V941" s="127"/>
      <c r="W941" s="127"/>
      <c r="X941" s="127"/>
      <c r="Y941" s="127"/>
      <c r="Z941" s="127"/>
    </row>
    <row r="942">
      <c r="A942" s="127"/>
      <c r="B942" s="127"/>
      <c r="C942" s="127"/>
      <c r="D942" s="148"/>
      <c r="E942" s="149"/>
      <c r="F942" s="149"/>
      <c r="G942" s="148"/>
      <c r="H942" s="148"/>
      <c r="I942" s="149"/>
      <c r="J942" s="149"/>
      <c r="K942" s="149"/>
      <c r="L942" s="148"/>
      <c r="M942" s="127"/>
      <c r="N942" s="127"/>
      <c r="O942" s="127"/>
      <c r="P942" s="127"/>
      <c r="Q942" s="127"/>
      <c r="R942" s="127"/>
      <c r="S942" s="127"/>
      <c r="T942" s="127"/>
      <c r="U942" s="127"/>
      <c r="V942" s="127"/>
      <c r="W942" s="127"/>
      <c r="X942" s="127"/>
      <c r="Y942" s="127"/>
      <c r="Z942" s="127"/>
    </row>
    <row r="943">
      <c r="A943" s="127"/>
      <c r="B943" s="127"/>
      <c r="C943" s="127"/>
      <c r="D943" s="148"/>
      <c r="E943" s="149"/>
      <c r="F943" s="149"/>
      <c r="G943" s="148"/>
      <c r="H943" s="148"/>
      <c r="I943" s="149"/>
      <c r="J943" s="149"/>
      <c r="K943" s="149"/>
      <c r="L943" s="148"/>
      <c r="M943" s="127"/>
      <c r="N943" s="127"/>
      <c r="O943" s="127"/>
      <c r="P943" s="127"/>
      <c r="Q943" s="127"/>
      <c r="R943" s="127"/>
      <c r="S943" s="127"/>
      <c r="T943" s="127"/>
      <c r="U943" s="127"/>
      <c r="V943" s="127"/>
      <c r="W943" s="127"/>
      <c r="X943" s="127"/>
      <c r="Y943" s="127"/>
      <c r="Z943" s="127"/>
    </row>
    <row r="944">
      <c r="A944" s="127"/>
      <c r="B944" s="127"/>
      <c r="C944" s="127"/>
      <c r="D944" s="148"/>
      <c r="E944" s="149"/>
      <c r="F944" s="149"/>
      <c r="G944" s="148"/>
      <c r="H944" s="148"/>
      <c r="I944" s="149"/>
      <c r="J944" s="149"/>
      <c r="K944" s="149"/>
      <c r="L944" s="148"/>
      <c r="M944" s="127"/>
      <c r="N944" s="127"/>
      <c r="O944" s="127"/>
      <c r="P944" s="127"/>
      <c r="Q944" s="127"/>
      <c r="R944" s="127"/>
      <c r="S944" s="127"/>
      <c r="T944" s="127"/>
      <c r="U944" s="127"/>
      <c r="V944" s="127"/>
      <c r="W944" s="127"/>
      <c r="X944" s="127"/>
      <c r="Y944" s="127"/>
      <c r="Z944" s="127"/>
    </row>
    <row r="945">
      <c r="A945" s="127"/>
      <c r="B945" s="127"/>
      <c r="C945" s="127"/>
      <c r="D945" s="148"/>
      <c r="E945" s="149"/>
      <c r="F945" s="149"/>
      <c r="G945" s="148"/>
      <c r="H945" s="148"/>
      <c r="I945" s="149"/>
      <c r="J945" s="149"/>
      <c r="K945" s="149"/>
      <c r="L945" s="148"/>
      <c r="M945" s="127"/>
      <c r="N945" s="127"/>
      <c r="O945" s="127"/>
      <c r="P945" s="127"/>
      <c r="Q945" s="127"/>
      <c r="R945" s="127"/>
      <c r="S945" s="127"/>
      <c r="T945" s="127"/>
      <c r="U945" s="127"/>
      <c r="V945" s="127"/>
      <c r="W945" s="127"/>
      <c r="X945" s="127"/>
      <c r="Y945" s="127"/>
      <c r="Z945" s="127"/>
    </row>
    <row r="946">
      <c r="A946" s="127"/>
      <c r="B946" s="127"/>
      <c r="C946" s="127"/>
      <c r="D946" s="148"/>
      <c r="E946" s="149"/>
      <c r="F946" s="149"/>
      <c r="G946" s="148"/>
      <c r="H946" s="148"/>
      <c r="I946" s="149"/>
      <c r="J946" s="149"/>
      <c r="K946" s="149"/>
      <c r="L946" s="148"/>
      <c r="M946" s="127"/>
      <c r="N946" s="127"/>
      <c r="O946" s="127"/>
      <c r="P946" s="127"/>
      <c r="Q946" s="127"/>
      <c r="R946" s="127"/>
      <c r="S946" s="127"/>
      <c r="T946" s="127"/>
      <c r="U946" s="127"/>
      <c r="V946" s="127"/>
      <c r="W946" s="127"/>
      <c r="X946" s="127"/>
      <c r="Y946" s="127"/>
      <c r="Z946" s="127"/>
    </row>
    <row r="947">
      <c r="A947" s="127"/>
      <c r="B947" s="127"/>
      <c r="C947" s="127"/>
      <c r="D947" s="148"/>
      <c r="E947" s="149"/>
      <c r="F947" s="149"/>
      <c r="G947" s="148"/>
      <c r="H947" s="148"/>
      <c r="I947" s="149"/>
      <c r="J947" s="149"/>
      <c r="K947" s="149"/>
      <c r="L947" s="148"/>
      <c r="M947" s="127"/>
      <c r="N947" s="127"/>
      <c r="O947" s="127"/>
      <c r="P947" s="127"/>
      <c r="Q947" s="127"/>
      <c r="R947" s="127"/>
      <c r="S947" s="127"/>
      <c r="T947" s="127"/>
      <c r="U947" s="127"/>
      <c r="V947" s="127"/>
      <c r="W947" s="127"/>
      <c r="X947" s="127"/>
      <c r="Y947" s="127"/>
      <c r="Z947" s="127"/>
    </row>
    <row r="948">
      <c r="A948" s="127"/>
      <c r="B948" s="127"/>
      <c r="C948" s="127"/>
      <c r="D948" s="148"/>
      <c r="E948" s="149"/>
      <c r="F948" s="149"/>
      <c r="G948" s="148"/>
      <c r="H948" s="148"/>
      <c r="I948" s="149"/>
      <c r="J948" s="149"/>
      <c r="K948" s="149"/>
      <c r="L948" s="148"/>
      <c r="M948" s="127"/>
      <c r="N948" s="127"/>
      <c r="O948" s="127"/>
      <c r="P948" s="127"/>
      <c r="Q948" s="127"/>
      <c r="R948" s="127"/>
      <c r="S948" s="127"/>
      <c r="T948" s="127"/>
      <c r="U948" s="127"/>
      <c r="V948" s="127"/>
      <c r="W948" s="127"/>
      <c r="X948" s="127"/>
      <c r="Y948" s="127"/>
      <c r="Z948" s="127"/>
    </row>
    <row r="949">
      <c r="A949" s="127"/>
      <c r="B949" s="127"/>
      <c r="C949" s="127"/>
      <c r="D949" s="148"/>
      <c r="E949" s="149"/>
      <c r="F949" s="149"/>
      <c r="G949" s="148"/>
      <c r="H949" s="148"/>
      <c r="I949" s="149"/>
      <c r="J949" s="149"/>
      <c r="K949" s="149"/>
      <c r="L949" s="148"/>
      <c r="M949" s="127"/>
      <c r="N949" s="127"/>
      <c r="O949" s="127"/>
      <c r="P949" s="127"/>
      <c r="Q949" s="127"/>
      <c r="R949" s="127"/>
      <c r="S949" s="127"/>
      <c r="T949" s="127"/>
      <c r="U949" s="127"/>
      <c r="V949" s="127"/>
      <c r="W949" s="127"/>
      <c r="X949" s="127"/>
      <c r="Y949" s="127"/>
      <c r="Z949" s="127"/>
    </row>
    <row r="950">
      <c r="A950" s="127"/>
      <c r="B950" s="127"/>
      <c r="C950" s="127"/>
      <c r="D950" s="148"/>
      <c r="E950" s="149"/>
      <c r="F950" s="149"/>
      <c r="G950" s="148"/>
      <c r="H950" s="148"/>
      <c r="I950" s="149"/>
      <c r="J950" s="149"/>
      <c r="K950" s="149"/>
      <c r="L950" s="148"/>
      <c r="M950" s="127"/>
      <c r="N950" s="127"/>
      <c r="O950" s="127"/>
      <c r="P950" s="127"/>
      <c r="Q950" s="127"/>
      <c r="R950" s="127"/>
      <c r="S950" s="127"/>
      <c r="T950" s="127"/>
      <c r="U950" s="127"/>
      <c r="V950" s="127"/>
      <c r="W950" s="127"/>
      <c r="X950" s="127"/>
      <c r="Y950" s="127"/>
      <c r="Z950" s="127"/>
    </row>
    <row r="951">
      <c r="A951" s="127"/>
      <c r="B951" s="127"/>
      <c r="C951" s="127"/>
      <c r="D951" s="148"/>
      <c r="E951" s="149"/>
      <c r="F951" s="149"/>
      <c r="G951" s="148"/>
      <c r="H951" s="148"/>
      <c r="I951" s="149"/>
      <c r="J951" s="149"/>
      <c r="K951" s="149"/>
      <c r="L951" s="148"/>
      <c r="M951" s="127"/>
      <c r="N951" s="127"/>
      <c r="O951" s="127"/>
      <c r="P951" s="127"/>
      <c r="Q951" s="127"/>
      <c r="R951" s="127"/>
      <c r="S951" s="127"/>
      <c r="T951" s="127"/>
      <c r="U951" s="127"/>
      <c r="V951" s="127"/>
      <c r="W951" s="127"/>
      <c r="X951" s="127"/>
      <c r="Y951" s="127"/>
      <c r="Z951" s="127"/>
    </row>
    <row r="952">
      <c r="A952" s="127"/>
      <c r="B952" s="127"/>
      <c r="C952" s="127"/>
      <c r="D952" s="148"/>
      <c r="E952" s="149"/>
      <c r="F952" s="149"/>
      <c r="G952" s="148"/>
      <c r="H952" s="148"/>
      <c r="I952" s="149"/>
      <c r="J952" s="149"/>
      <c r="K952" s="149"/>
      <c r="L952" s="148"/>
      <c r="M952" s="127"/>
      <c r="N952" s="127"/>
      <c r="O952" s="127"/>
      <c r="P952" s="127"/>
      <c r="Q952" s="127"/>
      <c r="R952" s="127"/>
      <c r="S952" s="127"/>
      <c r="T952" s="127"/>
      <c r="U952" s="127"/>
      <c r="V952" s="127"/>
      <c r="W952" s="127"/>
      <c r="X952" s="127"/>
      <c r="Y952" s="127"/>
      <c r="Z952" s="127"/>
    </row>
    <row r="953">
      <c r="A953" s="127"/>
      <c r="B953" s="127"/>
      <c r="C953" s="127"/>
      <c r="D953" s="148"/>
      <c r="E953" s="149"/>
      <c r="F953" s="149"/>
      <c r="G953" s="148"/>
      <c r="H953" s="148"/>
      <c r="I953" s="149"/>
      <c r="J953" s="149"/>
      <c r="K953" s="149"/>
      <c r="L953" s="148"/>
      <c r="M953" s="127"/>
      <c r="N953" s="127"/>
      <c r="O953" s="127"/>
      <c r="P953" s="127"/>
      <c r="Q953" s="127"/>
      <c r="R953" s="127"/>
      <c r="S953" s="127"/>
      <c r="T953" s="127"/>
      <c r="U953" s="127"/>
      <c r="V953" s="127"/>
      <c r="W953" s="127"/>
      <c r="X953" s="127"/>
      <c r="Y953" s="127"/>
      <c r="Z953" s="127"/>
    </row>
    <row r="954">
      <c r="A954" s="127"/>
      <c r="B954" s="127"/>
      <c r="C954" s="127"/>
      <c r="D954" s="148"/>
      <c r="E954" s="149"/>
      <c r="F954" s="149"/>
      <c r="G954" s="148"/>
      <c r="H954" s="148"/>
      <c r="I954" s="149"/>
      <c r="J954" s="149"/>
      <c r="K954" s="149"/>
      <c r="L954" s="148"/>
      <c r="M954" s="127"/>
      <c r="N954" s="127"/>
      <c r="O954" s="127"/>
      <c r="P954" s="127"/>
      <c r="Q954" s="127"/>
      <c r="R954" s="127"/>
      <c r="S954" s="127"/>
      <c r="T954" s="127"/>
      <c r="U954" s="127"/>
      <c r="V954" s="127"/>
      <c r="W954" s="127"/>
      <c r="X954" s="127"/>
      <c r="Y954" s="127"/>
      <c r="Z954" s="127"/>
    </row>
    <row r="955">
      <c r="A955" s="127"/>
      <c r="B955" s="127"/>
      <c r="C955" s="127"/>
      <c r="D955" s="148"/>
      <c r="E955" s="149"/>
      <c r="F955" s="149"/>
      <c r="G955" s="148"/>
      <c r="H955" s="148"/>
      <c r="I955" s="149"/>
      <c r="J955" s="149"/>
      <c r="K955" s="149"/>
      <c r="L955" s="148"/>
      <c r="M955" s="127"/>
      <c r="N955" s="127"/>
      <c r="O955" s="127"/>
      <c r="P955" s="127"/>
      <c r="Q955" s="127"/>
      <c r="R955" s="127"/>
      <c r="S955" s="127"/>
      <c r="T955" s="127"/>
      <c r="U955" s="127"/>
      <c r="V955" s="127"/>
      <c r="W955" s="127"/>
      <c r="X955" s="127"/>
      <c r="Y955" s="127"/>
      <c r="Z955" s="127"/>
    </row>
    <row r="956">
      <c r="A956" s="127"/>
      <c r="B956" s="127"/>
      <c r="C956" s="127"/>
      <c r="D956" s="148"/>
      <c r="E956" s="149"/>
      <c r="F956" s="149"/>
      <c r="G956" s="148"/>
      <c r="H956" s="148"/>
      <c r="I956" s="149"/>
      <c r="J956" s="149"/>
      <c r="K956" s="149"/>
      <c r="L956" s="148"/>
      <c r="M956" s="127"/>
      <c r="N956" s="127"/>
      <c r="O956" s="127"/>
      <c r="P956" s="127"/>
      <c r="Q956" s="127"/>
      <c r="R956" s="127"/>
      <c r="S956" s="127"/>
      <c r="T956" s="127"/>
      <c r="U956" s="127"/>
      <c r="V956" s="127"/>
      <c r="W956" s="127"/>
      <c r="X956" s="127"/>
      <c r="Y956" s="127"/>
      <c r="Z956" s="127"/>
    </row>
    <row r="957">
      <c r="A957" s="127"/>
      <c r="B957" s="127"/>
      <c r="C957" s="127"/>
      <c r="D957" s="148"/>
      <c r="E957" s="149"/>
      <c r="F957" s="149"/>
      <c r="G957" s="148"/>
      <c r="H957" s="148"/>
      <c r="I957" s="149"/>
      <c r="J957" s="149"/>
      <c r="K957" s="149"/>
      <c r="L957" s="148"/>
      <c r="M957" s="127"/>
      <c r="N957" s="127"/>
      <c r="O957" s="127"/>
      <c r="P957" s="127"/>
      <c r="Q957" s="127"/>
      <c r="R957" s="127"/>
      <c r="S957" s="127"/>
      <c r="T957" s="127"/>
      <c r="U957" s="127"/>
      <c r="V957" s="127"/>
      <c r="W957" s="127"/>
      <c r="X957" s="127"/>
      <c r="Y957" s="127"/>
      <c r="Z957" s="127"/>
    </row>
    <row r="958">
      <c r="A958" s="127"/>
      <c r="B958" s="127"/>
      <c r="C958" s="127"/>
      <c r="D958" s="148"/>
      <c r="E958" s="149"/>
      <c r="F958" s="149"/>
      <c r="G958" s="148"/>
      <c r="H958" s="148"/>
      <c r="I958" s="149"/>
      <c r="J958" s="149"/>
      <c r="K958" s="149"/>
      <c r="L958" s="148"/>
      <c r="M958" s="127"/>
      <c r="N958" s="127"/>
      <c r="O958" s="127"/>
      <c r="P958" s="127"/>
      <c r="Q958" s="127"/>
      <c r="R958" s="127"/>
      <c r="S958" s="127"/>
      <c r="T958" s="127"/>
      <c r="U958" s="127"/>
      <c r="V958" s="127"/>
      <c r="W958" s="127"/>
      <c r="X958" s="127"/>
      <c r="Y958" s="127"/>
      <c r="Z958" s="127"/>
    </row>
    <row r="959">
      <c r="A959" s="127"/>
      <c r="B959" s="127"/>
      <c r="C959" s="127"/>
      <c r="D959" s="148"/>
      <c r="E959" s="149"/>
      <c r="F959" s="149"/>
      <c r="G959" s="148"/>
      <c r="H959" s="148"/>
      <c r="I959" s="149"/>
      <c r="J959" s="149"/>
      <c r="K959" s="149"/>
      <c r="L959" s="148"/>
      <c r="M959" s="127"/>
      <c r="N959" s="127"/>
      <c r="O959" s="127"/>
      <c r="P959" s="127"/>
      <c r="Q959" s="127"/>
      <c r="R959" s="127"/>
      <c r="S959" s="127"/>
      <c r="T959" s="127"/>
      <c r="U959" s="127"/>
      <c r="V959" s="127"/>
      <c r="W959" s="127"/>
      <c r="X959" s="127"/>
      <c r="Y959" s="127"/>
      <c r="Z959" s="127"/>
    </row>
    <row r="960">
      <c r="A960" s="127"/>
      <c r="B960" s="127"/>
      <c r="C960" s="127"/>
      <c r="D960" s="148"/>
      <c r="E960" s="149"/>
      <c r="F960" s="149"/>
      <c r="G960" s="148"/>
      <c r="H960" s="148"/>
      <c r="I960" s="149"/>
      <c r="J960" s="149"/>
      <c r="K960" s="149"/>
      <c r="L960" s="148"/>
      <c r="M960" s="127"/>
      <c r="N960" s="127"/>
      <c r="O960" s="127"/>
      <c r="P960" s="127"/>
      <c r="Q960" s="127"/>
      <c r="R960" s="127"/>
      <c r="S960" s="127"/>
      <c r="T960" s="127"/>
      <c r="U960" s="127"/>
      <c r="V960" s="127"/>
      <c r="W960" s="127"/>
      <c r="X960" s="127"/>
      <c r="Y960" s="127"/>
      <c r="Z960" s="127"/>
    </row>
    <row r="961">
      <c r="A961" s="127"/>
      <c r="B961" s="127"/>
      <c r="C961" s="127"/>
      <c r="D961" s="148"/>
      <c r="E961" s="149"/>
      <c r="F961" s="149"/>
      <c r="G961" s="148"/>
      <c r="H961" s="148"/>
      <c r="I961" s="149"/>
      <c r="J961" s="149"/>
      <c r="K961" s="149"/>
      <c r="L961" s="148"/>
      <c r="M961" s="127"/>
      <c r="N961" s="127"/>
      <c r="O961" s="127"/>
      <c r="P961" s="127"/>
      <c r="Q961" s="127"/>
      <c r="R961" s="127"/>
      <c r="S961" s="127"/>
      <c r="T961" s="127"/>
      <c r="U961" s="127"/>
      <c r="V961" s="127"/>
      <c r="W961" s="127"/>
      <c r="X961" s="127"/>
      <c r="Y961" s="127"/>
      <c r="Z961" s="127"/>
    </row>
    <row r="962">
      <c r="A962" s="127"/>
      <c r="B962" s="127"/>
      <c r="C962" s="127"/>
      <c r="D962" s="148"/>
      <c r="E962" s="149"/>
      <c r="F962" s="149"/>
      <c r="G962" s="148"/>
      <c r="H962" s="148"/>
      <c r="I962" s="149"/>
      <c r="J962" s="149"/>
      <c r="K962" s="149"/>
      <c r="L962" s="148"/>
      <c r="M962" s="127"/>
      <c r="N962" s="127"/>
      <c r="O962" s="127"/>
      <c r="P962" s="127"/>
      <c r="Q962" s="127"/>
      <c r="R962" s="127"/>
      <c r="S962" s="127"/>
      <c r="T962" s="127"/>
      <c r="U962" s="127"/>
      <c r="V962" s="127"/>
      <c r="W962" s="127"/>
      <c r="X962" s="127"/>
      <c r="Y962" s="127"/>
      <c r="Z962" s="127"/>
    </row>
    <row r="963">
      <c r="A963" s="127"/>
      <c r="B963" s="127"/>
      <c r="C963" s="127"/>
      <c r="D963" s="148"/>
      <c r="E963" s="149"/>
      <c r="F963" s="149"/>
      <c r="G963" s="148"/>
      <c r="H963" s="148"/>
      <c r="I963" s="149"/>
      <c r="J963" s="149"/>
      <c r="K963" s="149"/>
      <c r="L963" s="148"/>
      <c r="M963" s="127"/>
      <c r="N963" s="127"/>
      <c r="O963" s="127"/>
      <c r="P963" s="127"/>
      <c r="Q963" s="127"/>
      <c r="R963" s="127"/>
      <c r="S963" s="127"/>
      <c r="T963" s="127"/>
      <c r="U963" s="127"/>
      <c r="V963" s="127"/>
      <c r="W963" s="127"/>
      <c r="X963" s="127"/>
      <c r="Y963" s="127"/>
      <c r="Z963" s="127"/>
    </row>
    <row r="964">
      <c r="A964" s="127"/>
      <c r="B964" s="127"/>
      <c r="C964" s="127"/>
      <c r="D964" s="148"/>
      <c r="E964" s="149"/>
      <c r="F964" s="149"/>
      <c r="G964" s="148"/>
      <c r="H964" s="148"/>
      <c r="I964" s="149"/>
      <c r="J964" s="149"/>
      <c r="K964" s="149"/>
      <c r="L964" s="148"/>
      <c r="M964" s="127"/>
      <c r="N964" s="127"/>
      <c r="O964" s="127"/>
      <c r="P964" s="127"/>
      <c r="Q964" s="127"/>
      <c r="R964" s="127"/>
      <c r="S964" s="127"/>
      <c r="T964" s="127"/>
      <c r="U964" s="127"/>
      <c r="V964" s="127"/>
      <c r="W964" s="127"/>
      <c r="X964" s="127"/>
      <c r="Y964" s="127"/>
      <c r="Z964" s="127"/>
    </row>
    <row r="965">
      <c r="A965" s="127"/>
      <c r="B965" s="127"/>
      <c r="C965" s="127"/>
      <c r="D965" s="148"/>
      <c r="E965" s="149"/>
      <c r="F965" s="149"/>
      <c r="G965" s="148"/>
      <c r="H965" s="148"/>
      <c r="I965" s="149"/>
      <c r="J965" s="149"/>
      <c r="K965" s="149"/>
      <c r="L965" s="148"/>
      <c r="M965" s="127"/>
      <c r="N965" s="127"/>
      <c r="O965" s="127"/>
      <c r="P965" s="127"/>
      <c r="Q965" s="127"/>
      <c r="R965" s="127"/>
      <c r="S965" s="127"/>
      <c r="T965" s="127"/>
      <c r="U965" s="127"/>
      <c r="V965" s="127"/>
      <c r="W965" s="127"/>
      <c r="X965" s="127"/>
      <c r="Y965" s="127"/>
      <c r="Z965" s="127"/>
    </row>
    <row r="966">
      <c r="A966" s="127"/>
      <c r="B966" s="127"/>
      <c r="C966" s="127"/>
      <c r="D966" s="148"/>
      <c r="E966" s="149"/>
      <c r="F966" s="149"/>
      <c r="G966" s="148"/>
      <c r="H966" s="148"/>
      <c r="I966" s="149"/>
      <c r="J966" s="149"/>
      <c r="K966" s="149"/>
      <c r="L966" s="148"/>
      <c r="M966" s="127"/>
      <c r="N966" s="127"/>
      <c r="O966" s="127"/>
      <c r="P966" s="127"/>
      <c r="Q966" s="127"/>
      <c r="R966" s="127"/>
      <c r="S966" s="127"/>
      <c r="T966" s="127"/>
      <c r="U966" s="127"/>
      <c r="V966" s="127"/>
      <c r="W966" s="127"/>
      <c r="X966" s="127"/>
      <c r="Y966" s="127"/>
      <c r="Z966" s="127"/>
    </row>
    <row r="967">
      <c r="A967" s="127"/>
      <c r="B967" s="127"/>
      <c r="C967" s="127"/>
      <c r="D967" s="148"/>
      <c r="E967" s="149"/>
      <c r="F967" s="149"/>
      <c r="G967" s="148"/>
      <c r="H967" s="148"/>
      <c r="I967" s="149"/>
      <c r="J967" s="149"/>
      <c r="K967" s="149"/>
      <c r="L967" s="148"/>
      <c r="M967" s="127"/>
      <c r="N967" s="127"/>
      <c r="O967" s="127"/>
      <c r="P967" s="127"/>
      <c r="Q967" s="127"/>
      <c r="R967" s="127"/>
      <c r="S967" s="127"/>
      <c r="T967" s="127"/>
      <c r="U967" s="127"/>
      <c r="V967" s="127"/>
      <c r="W967" s="127"/>
      <c r="X967" s="127"/>
      <c r="Y967" s="127"/>
      <c r="Z967" s="127"/>
    </row>
    <row r="968">
      <c r="A968" s="127"/>
      <c r="B968" s="127"/>
      <c r="C968" s="127"/>
      <c r="D968" s="148"/>
      <c r="E968" s="149"/>
      <c r="F968" s="149"/>
      <c r="G968" s="148"/>
      <c r="H968" s="148"/>
      <c r="I968" s="149"/>
      <c r="J968" s="149"/>
      <c r="K968" s="149"/>
      <c r="L968" s="148"/>
      <c r="M968" s="127"/>
      <c r="N968" s="127"/>
      <c r="O968" s="127"/>
      <c r="P968" s="127"/>
      <c r="Q968" s="127"/>
      <c r="R968" s="127"/>
      <c r="S968" s="127"/>
      <c r="T968" s="127"/>
      <c r="U968" s="127"/>
      <c r="V968" s="127"/>
      <c r="W968" s="127"/>
      <c r="X968" s="127"/>
      <c r="Y968" s="127"/>
      <c r="Z968" s="127"/>
    </row>
    <row r="969">
      <c r="A969" s="127"/>
      <c r="B969" s="127"/>
      <c r="C969" s="127"/>
      <c r="D969" s="148"/>
      <c r="E969" s="149"/>
      <c r="F969" s="149"/>
      <c r="G969" s="148"/>
      <c r="H969" s="148"/>
      <c r="I969" s="149"/>
      <c r="J969" s="149"/>
      <c r="K969" s="149"/>
      <c r="L969" s="148"/>
      <c r="M969" s="127"/>
      <c r="N969" s="127"/>
      <c r="O969" s="127"/>
      <c r="P969" s="127"/>
      <c r="Q969" s="127"/>
      <c r="R969" s="127"/>
      <c r="S969" s="127"/>
      <c r="T969" s="127"/>
      <c r="U969" s="127"/>
      <c r="V969" s="127"/>
      <c r="W969" s="127"/>
      <c r="X969" s="127"/>
      <c r="Y969" s="127"/>
      <c r="Z969" s="127"/>
    </row>
    <row r="970">
      <c r="A970" s="127"/>
      <c r="B970" s="127"/>
      <c r="C970" s="127"/>
      <c r="D970" s="148"/>
      <c r="E970" s="149"/>
      <c r="F970" s="149"/>
      <c r="G970" s="148"/>
      <c r="H970" s="148"/>
      <c r="I970" s="149"/>
      <c r="J970" s="149"/>
      <c r="K970" s="149"/>
      <c r="L970" s="148"/>
      <c r="M970" s="127"/>
      <c r="N970" s="127"/>
      <c r="O970" s="127"/>
      <c r="P970" s="127"/>
      <c r="Q970" s="127"/>
      <c r="R970" s="127"/>
      <c r="S970" s="127"/>
      <c r="T970" s="127"/>
      <c r="U970" s="127"/>
      <c r="V970" s="127"/>
      <c r="W970" s="127"/>
      <c r="X970" s="127"/>
      <c r="Y970" s="127"/>
      <c r="Z970" s="127"/>
    </row>
    <row r="971">
      <c r="A971" s="127"/>
      <c r="B971" s="127"/>
      <c r="C971" s="127"/>
      <c r="D971" s="148"/>
      <c r="E971" s="149"/>
      <c r="F971" s="149"/>
      <c r="G971" s="148"/>
      <c r="H971" s="148"/>
      <c r="I971" s="149"/>
      <c r="J971" s="149"/>
      <c r="K971" s="149"/>
      <c r="L971" s="148"/>
      <c r="M971" s="127"/>
      <c r="N971" s="127"/>
      <c r="O971" s="127"/>
      <c r="P971" s="127"/>
      <c r="Q971" s="127"/>
      <c r="R971" s="127"/>
      <c r="S971" s="127"/>
      <c r="T971" s="127"/>
      <c r="U971" s="127"/>
      <c r="V971" s="127"/>
      <c r="W971" s="127"/>
      <c r="X971" s="127"/>
      <c r="Y971" s="127"/>
      <c r="Z971" s="127"/>
    </row>
    <row r="972">
      <c r="A972" s="127"/>
      <c r="B972" s="127"/>
      <c r="C972" s="127"/>
      <c r="D972" s="148"/>
      <c r="E972" s="149"/>
      <c r="F972" s="149"/>
      <c r="G972" s="148"/>
      <c r="H972" s="148"/>
      <c r="I972" s="149"/>
      <c r="J972" s="149"/>
      <c r="K972" s="149"/>
      <c r="L972" s="148"/>
      <c r="M972" s="127"/>
      <c r="N972" s="127"/>
      <c r="O972" s="127"/>
      <c r="P972" s="127"/>
      <c r="Q972" s="127"/>
      <c r="R972" s="127"/>
      <c r="S972" s="127"/>
      <c r="T972" s="127"/>
      <c r="U972" s="127"/>
      <c r="V972" s="127"/>
      <c r="W972" s="127"/>
      <c r="X972" s="127"/>
      <c r="Y972" s="127"/>
      <c r="Z972" s="127"/>
    </row>
    <row r="973">
      <c r="A973" s="127"/>
      <c r="B973" s="127"/>
      <c r="C973" s="127"/>
      <c r="D973" s="148"/>
      <c r="E973" s="149"/>
      <c r="F973" s="149"/>
      <c r="G973" s="148"/>
      <c r="H973" s="148"/>
      <c r="I973" s="149"/>
      <c r="J973" s="149"/>
      <c r="K973" s="149"/>
      <c r="L973" s="148"/>
      <c r="M973" s="127"/>
      <c r="N973" s="127"/>
      <c r="O973" s="127"/>
      <c r="P973" s="127"/>
      <c r="Q973" s="127"/>
      <c r="R973" s="127"/>
      <c r="S973" s="127"/>
      <c r="T973" s="127"/>
      <c r="U973" s="127"/>
      <c r="V973" s="127"/>
      <c r="W973" s="127"/>
      <c r="X973" s="127"/>
      <c r="Y973" s="127"/>
      <c r="Z973" s="127"/>
    </row>
    <row r="974">
      <c r="A974" s="127"/>
      <c r="B974" s="127"/>
      <c r="C974" s="127"/>
      <c r="D974" s="148"/>
      <c r="E974" s="149"/>
      <c r="F974" s="149"/>
      <c r="G974" s="148"/>
      <c r="H974" s="148"/>
      <c r="I974" s="149"/>
      <c r="J974" s="149"/>
      <c r="K974" s="149"/>
      <c r="L974" s="148"/>
      <c r="M974" s="127"/>
      <c r="N974" s="127"/>
      <c r="O974" s="127"/>
      <c r="P974" s="127"/>
      <c r="Q974" s="127"/>
      <c r="R974" s="127"/>
      <c r="S974" s="127"/>
      <c r="T974" s="127"/>
      <c r="U974" s="127"/>
      <c r="V974" s="127"/>
      <c r="W974" s="127"/>
      <c r="X974" s="127"/>
      <c r="Y974" s="127"/>
      <c r="Z974" s="127"/>
    </row>
    <row r="975">
      <c r="A975" s="127"/>
      <c r="B975" s="127"/>
      <c r="C975" s="127"/>
      <c r="D975" s="148"/>
      <c r="E975" s="149"/>
      <c r="F975" s="149"/>
      <c r="G975" s="148"/>
      <c r="H975" s="148"/>
      <c r="I975" s="149"/>
      <c r="J975" s="149"/>
      <c r="K975" s="149"/>
      <c r="L975" s="148"/>
      <c r="M975" s="127"/>
      <c r="N975" s="127"/>
      <c r="O975" s="127"/>
      <c r="P975" s="127"/>
      <c r="Q975" s="127"/>
      <c r="R975" s="127"/>
      <c r="S975" s="127"/>
      <c r="T975" s="127"/>
      <c r="U975" s="127"/>
      <c r="V975" s="127"/>
      <c r="W975" s="127"/>
      <c r="X975" s="127"/>
      <c r="Y975" s="127"/>
      <c r="Z975" s="127"/>
    </row>
    <row r="976">
      <c r="A976" s="127"/>
      <c r="B976" s="127"/>
      <c r="C976" s="127"/>
      <c r="D976" s="148"/>
      <c r="E976" s="149"/>
      <c r="F976" s="149"/>
      <c r="G976" s="148"/>
      <c r="H976" s="148"/>
      <c r="I976" s="149"/>
      <c r="J976" s="149"/>
      <c r="K976" s="149"/>
      <c r="L976" s="148"/>
      <c r="M976" s="127"/>
      <c r="N976" s="127"/>
      <c r="O976" s="127"/>
      <c r="P976" s="127"/>
      <c r="Q976" s="127"/>
      <c r="R976" s="127"/>
      <c r="S976" s="127"/>
      <c r="T976" s="127"/>
      <c r="U976" s="127"/>
      <c r="V976" s="127"/>
      <c r="W976" s="127"/>
      <c r="X976" s="127"/>
      <c r="Y976" s="127"/>
      <c r="Z976" s="127"/>
    </row>
    <row r="977">
      <c r="A977" s="127"/>
      <c r="B977" s="127"/>
      <c r="C977" s="127"/>
      <c r="D977" s="148"/>
      <c r="E977" s="149"/>
      <c r="F977" s="149"/>
      <c r="G977" s="148"/>
      <c r="H977" s="148"/>
      <c r="I977" s="149"/>
      <c r="J977" s="149"/>
      <c r="K977" s="149"/>
      <c r="L977" s="148"/>
      <c r="M977" s="127"/>
      <c r="N977" s="127"/>
      <c r="O977" s="127"/>
      <c r="P977" s="127"/>
      <c r="Q977" s="127"/>
      <c r="R977" s="127"/>
      <c r="S977" s="127"/>
      <c r="T977" s="127"/>
      <c r="U977" s="127"/>
      <c r="V977" s="127"/>
      <c r="W977" s="127"/>
      <c r="X977" s="127"/>
      <c r="Y977" s="127"/>
      <c r="Z977" s="127"/>
    </row>
    <row r="978">
      <c r="A978" s="127"/>
      <c r="B978" s="127"/>
      <c r="C978" s="127"/>
      <c r="D978" s="148"/>
      <c r="E978" s="149"/>
      <c r="F978" s="149"/>
      <c r="G978" s="148"/>
      <c r="H978" s="148"/>
      <c r="I978" s="149"/>
      <c r="J978" s="149"/>
      <c r="K978" s="149"/>
      <c r="L978" s="148"/>
      <c r="M978" s="127"/>
      <c r="N978" s="127"/>
      <c r="O978" s="127"/>
      <c r="P978" s="127"/>
      <c r="Q978" s="127"/>
      <c r="R978" s="127"/>
      <c r="S978" s="127"/>
      <c r="T978" s="127"/>
      <c r="U978" s="127"/>
      <c r="V978" s="127"/>
      <c r="W978" s="127"/>
      <c r="X978" s="127"/>
      <c r="Y978" s="127"/>
      <c r="Z978" s="127"/>
    </row>
    <row r="979">
      <c r="A979" s="127"/>
      <c r="B979" s="127"/>
      <c r="C979" s="127"/>
      <c r="D979" s="148"/>
      <c r="E979" s="149"/>
      <c r="F979" s="149"/>
      <c r="G979" s="148"/>
      <c r="H979" s="148"/>
      <c r="I979" s="149"/>
      <c r="J979" s="149"/>
      <c r="K979" s="149"/>
      <c r="L979" s="148"/>
      <c r="M979" s="127"/>
      <c r="N979" s="127"/>
      <c r="O979" s="127"/>
      <c r="P979" s="127"/>
      <c r="Q979" s="127"/>
      <c r="R979" s="127"/>
      <c r="S979" s="127"/>
      <c r="T979" s="127"/>
      <c r="U979" s="127"/>
      <c r="V979" s="127"/>
      <c r="W979" s="127"/>
      <c r="X979" s="127"/>
      <c r="Y979" s="127"/>
      <c r="Z979" s="127"/>
    </row>
    <row r="980">
      <c r="A980" s="127"/>
      <c r="B980" s="127"/>
      <c r="C980" s="127"/>
      <c r="D980" s="148"/>
      <c r="E980" s="149"/>
      <c r="F980" s="149"/>
      <c r="G980" s="148"/>
      <c r="H980" s="148"/>
      <c r="I980" s="149"/>
      <c r="J980" s="149"/>
      <c r="K980" s="149"/>
      <c r="L980" s="148"/>
      <c r="M980" s="127"/>
      <c r="N980" s="127"/>
      <c r="O980" s="127"/>
      <c r="P980" s="127"/>
      <c r="Q980" s="127"/>
      <c r="R980" s="127"/>
      <c r="S980" s="127"/>
      <c r="T980" s="127"/>
      <c r="U980" s="127"/>
      <c r="V980" s="127"/>
      <c r="W980" s="127"/>
      <c r="X980" s="127"/>
      <c r="Y980" s="127"/>
      <c r="Z980" s="127"/>
    </row>
    <row r="981">
      <c r="A981" s="127"/>
      <c r="B981" s="127"/>
      <c r="C981" s="127"/>
      <c r="D981" s="148"/>
      <c r="E981" s="149"/>
      <c r="F981" s="149"/>
      <c r="G981" s="148"/>
      <c r="H981" s="148"/>
      <c r="I981" s="149"/>
      <c r="J981" s="149"/>
      <c r="K981" s="149"/>
      <c r="L981" s="148"/>
      <c r="M981" s="127"/>
      <c r="N981" s="127"/>
      <c r="O981" s="127"/>
      <c r="P981" s="127"/>
      <c r="Q981" s="127"/>
      <c r="R981" s="127"/>
      <c r="S981" s="127"/>
      <c r="T981" s="127"/>
      <c r="U981" s="127"/>
      <c r="V981" s="127"/>
      <c r="W981" s="127"/>
      <c r="X981" s="127"/>
      <c r="Y981" s="127"/>
      <c r="Z981" s="127"/>
    </row>
    <row r="982">
      <c r="A982" s="127"/>
      <c r="B982" s="127"/>
      <c r="C982" s="127"/>
      <c r="D982" s="148"/>
      <c r="E982" s="149"/>
      <c r="F982" s="149"/>
      <c r="G982" s="148"/>
      <c r="H982" s="148"/>
      <c r="I982" s="149"/>
      <c r="J982" s="149"/>
      <c r="K982" s="149"/>
      <c r="L982" s="148"/>
      <c r="M982" s="127"/>
      <c r="N982" s="127"/>
      <c r="O982" s="127"/>
      <c r="P982" s="127"/>
      <c r="Q982" s="127"/>
      <c r="R982" s="127"/>
      <c r="S982" s="127"/>
      <c r="T982" s="127"/>
      <c r="U982" s="127"/>
      <c r="V982" s="127"/>
      <c r="W982" s="127"/>
      <c r="X982" s="127"/>
      <c r="Y982" s="127"/>
      <c r="Z982" s="127"/>
    </row>
    <row r="983">
      <c r="A983" s="127"/>
      <c r="B983" s="127"/>
      <c r="C983" s="127"/>
      <c r="D983" s="148"/>
      <c r="E983" s="149"/>
      <c r="F983" s="149"/>
      <c r="G983" s="148"/>
      <c r="H983" s="148"/>
      <c r="I983" s="149"/>
      <c r="J983" s="149"/>
      <c r="K983" s="149"/>
      <c r="L983" s="148"/>
      <c r="M983" s="127"/>
      <c r="N983" s="127"/>
      <c r="O983" s="127"/>
      <c r="P983" s="127"/>
      <c r="Q983" s="127"/>
      <c r="R983" s="127"/>
      <c r="S983" s="127"/>
      <c r="T983" s="127"/>
      <c r="U983" s="127"/>
      <c r="V983" s="127"/>
      <c r="W983" s="127"/>
      <c r="X983" s="127"/>
      <c r="Y983" s="127"/>
      <c r="Z983" s="127"/>
    </row>
    <row r="984">
      <c r="A984" s="127"/>
      <c r="B984" s="127"/>
      <c r="C984" s="127"/>
      <c r="D984" s="148"/>
      <c r="E984" s="149"/>
      <c r="F984" s="149"/>
      <c r="G984" s="148"/>
      <c r="H984" s="148"/>
      <c r="I984" s="149"/>
      <c r="J984" s="149"/>
      <c r="K984" s="149"/>
      <c r="L984" s="148"/>
      <c r="M984" s="127"/>
      <c r="N984" s="127"/>
      <c r="O984" s="127"/>
      <c r="P984" s="127"/>
      <c r="Q984" s="127"/>
      <c r="R984" s="127"/>
      <c r="S984" s="127"/>
      <c r="T984" s="127"/>
      <c r="U984" s="127"/>
      <c r="V984" s="127"/>
      <c r="W984" s="127"/>
      <c r="X984" s="127"/>
      <c r="Y984" s="127"/>
      <c r="Z984" s="127"/>
    </row>
    <row r="985">
      <c r="A985" s="127"/>
      <c r="B985" s="127"/>
      <c r="C985" s="127"/>
      <c r="D985" s="148"/>
      <c r="E985" s="149"/>
      <c r="F985" s="149"/>
      <c r="G985" s="148"/>
      <c r="H985" s="148"/>
      <c r="I985" s="149"/>
      <c r="J985" s="149"/>
      <c r="K985" s="149"/>
      <c r="L985" s="148"/>
      <c r="M985" s="127"/>
      <c r="N985" s="127"/>
      <c r="O985" s="127"/>
      <c r="P985" s="127"/>
      <c r="Q985" s="127"/>
      <c r="R985" s="127"/>
      <c r="S985" s="127"/>
      <c r="T985" s="127"/>
      <c r="U985" s="127"/>
      <c r="V985" s="127"/>
      <c r="W985" s="127"/>
      <c r="X985" s="127"/>
      <c r="Y985" s="127"/>
      <c r="Z985" s="127"/>
    </row>
    <row r="986">
      <c r="A986" s="127"/>
      <c r="B986" s="127"/>
      <c r="C986" s="127"/>
      <c r="D986" s="148"/>
      <c r="E986" s="149"/>
      <c r="F986" s="149"/>
      <c r="G986" s="148"/>
      <c r="H986" s="148"/>
      <c r="I986" s="149"/>
      <c r="J986" s="149"/>
      <c r="K986" s="149"/>
      <c r="L986" s="148"/>
      <c r="M986" s="127"/>
      <c r="N986" s="127"/>
      <c r="O986" s="127"/>
      <c r="P986" s="127"/>
      <c r="Q986" s="127"/>
      <c r="R986" s="127"/>
      <c r="S986" s="127"/>
      <c r="T986" s="127"/>
      <c r="U986" s="127"/>
      <c r="V986" s="127"/>
      <c r="W986" s="127"/>
      <c r="X986" s="127"/>
      <c r="Y986" s="127"/>
      <c r="Z986" s="127"/>
    </row>
    <row r="987">
      <c r="A987" s="127"/>
      <c r="B987" s="127"/>
      <c r="C987" s="127"/>
      <c r="D987" s="148"/>
      <c r="E987" s="149"/>
      <c r="F987" s="149"/>
      <c r="G987" s="148"/>
      <c r="H987" s="148"/>
      <c r="I987" s="149"/>
      <c r="J987" s="149"/>
      <c r="K987" s="149"/>
      <c r="L987" s="148"/>
      <c r="M987" s="127"/>
      <c r="N987" s="127"/>
      <c r="O987" s="127"/>
      <c r="P987" s="127"/>
      <c r="Q987" s="127"/>
      <c r="R987" s="127"/>
      <c r="S987" s="127"/>
      <c r="T987" s="127"/>
      <c r="U987" s="127"/>
      <c r="V987" s="127"/>
      <c r="W987" s="127"/>
      <c r="X987" s="127"/>
      <c r="Y987" s="127"/>
      <c r="Z987" s="127"/>
    </row>
    <row r="988">
      <c r="A988" s="127"/>
      <c r="B988" s="127"/>
      <c r="C988" s="127"/>
      <c r="D988" s="148"/>
      <c r="E988" s="149"/>
      <c r="F988" s="149"/>
      <c r="G988" s="148"/>
      <c r="H988" s="148"/>
      <c r="I988" s="149"/>
      <c r="J988" s="149"/>
      <c r="K988" s="149"/>
      <c r="L988" s="148"/>
      <c r="M988" s="127"/>
      <c r="N988" s="127"/>
      <c r="O988" s="127"/>
      <c r="P988" s="127"/>
      <c r="Q988" s="127"/>
      <c r="R988" s="127"/>
      <c r="S988" s="127"/>
      <c r="T988" s="127"/>
      <c r="U988" s="127"/>
      <c r="V988" s="127"/>
      <c r="W988" s="127"/>
      <c r="X988" s="127"/>
      <c r="Y988" s="127"/>
      <c r="Z988" s="127"/>
    </row>
    <row r="989">
      <c r="A989" s="127"/>
      <c r="B989" s="127"/>
      <c r="C989" s="127"/>
      <c r="D989" s="148"/>
      <c r="E989" s="149"/>
      <c r="F989" s="149"/>
      <c r="G989" s="148"/>
      <c r="H989" s="148"/>
      <c r="I989" s="149"/>
      <c r="J989" s="149"/>
      <c r="K989" s="149"/>
      <c r="L989" s="148"/>
      <c r="M989" s="127"/>
      <c r="N989" s="127"/>
      <c r="O989" s="127"/>
      <c r="P989" s="127"/>
      <c r="Q989" s="127"/>
      <c r="R989" s="127"/>
      <c r="S989" s="127"/>
      <c r="T989" s="127"/>
      <c r="U989" s="127"/>
      <c r="V989" s="127"/>
      <c r="W989" s="127"/>
      <c r="X989" s="127"/>
      <c r="Y989" s="127"/>
      <c r="Z989" s="127"/>
    </row>
    <row r="990">
      <c r="A990" s="127"/>
      <c r="B990" s="127"/>
      <c r="C990" s="127"/>
      <c r="D990" s="148"/>
      <c r="E990" s="149"/>
      <c r="F990" s="149"/>
      <c r="G990" s="148"/>
      <c r="H990" s="148"/>
      <c r="I990" s="149"/>
      <c r="J990" s="149"/>
      <c r="K990" s="149"/>
      <c r="L990" s="148"/>
      <c r="M990" s="127"/>
      <c r="N990" s="127"/>
      <c r="O990" s="127"/>
      <c r="P990" s="127"/>
      <c r="Q990" s="127"/>
      <c r="R990" s="127"/>
      <c r="S990" s="127"/>
      <c r="T990" s="127"/>
      <c r="U990" s="127"/>
      <c r="V990" s="127"/>
      <c r="W990" s="127"/>
      <c r="X990" s="127"/>
      <c r="Y990" s="127"/>
      <c r="Z990" s="127"/>
    </row>
    <row r="991">
      <c r="A991" s="127"/>
      <c r="B991" s="127"/>
      <c r="C991" s="127"/>
      <c r="D991" s="148"/>
      <c r="E991" s="149"/>
      <c r="F991" s="149"/>
      <c r="G991" s="148"/>
      <c r="H991" s="148"/>
      <c r="I991" s="149"/>
      <c r="J991" s="149"/>
      <c r="K991" s="149"/>
      <c r="L991" s="148"/>
      <c r="M991" s="127"/>
      <c r="N991" s="127"/>
      <c r="O991" s="127"/>
      <c r="P991" s="127"/>
      <c r="Q991" s="127"/>
      <c r="R991" s="127"/>
      <c r="S991" s="127"/>
      <c r="T991" s="127"/>
      <c r="U991" s="127"/>
      <c r="V991" s="127"/>
      <c r="W991" s="127"/>
      <c r="X991" s="127"/>
      <c r="Y991" s="127"/>
      <c r="Z991" s="127"/>
    </row>
    <row r="992">
      <c r="A992" s="127"/>
      <c r="B992" s="127"/>
      <c r="C992" s="127"/>
      <c r="D992" s="148"/>
      <c r="E992" s="149"/>
      <c r="F992" s="149"/>
      <c r="G992" s="148"/>
      <c r="H992" s="148"/>
      <c r="I992" s="149"/>
      <c r="J992" s="149"/>
      <c r="K992" s="149"/>
      <c r="L992" s="148"/>
      <c r="M992" s="127"/>
      <c r="N992" s="127"/>
      <c r="O992" s="127"/>
      <c r="P992" s="127"/>
      <c r="Q992" s="127"/>
      <c r="R992" s="127"/>
      <c r="S992" s="127"/>
      <c r="T992" s="127"/>
      <c r="U992" s="127"/>
      <c r="V992" s="127"/>
      <c r="W992" s="127"/>
      <c r="X992" s="127"/>
      <c r="Y992" s="127"/>
      <c r="Z992" s="127"/>
    </row>
    <row r="993">
      <c r="A993" s="127"/>
      <c r="B993" s="127"/>
      <c r="C993" s="127"/>
      <c r="D993" s="148"/>
      <c r="E993" s="149"/>
      <c r="F993" s="149"/>
      <c r="G993" s="148"/>
      <c r="H993" s="148"/>
      <c r="I993" s="149"/>
      <c r="J993" s="149"/>
      <c r="K993" s="149"/>
      <c r="L993" s="148"/>
      <c r="M993" s="127"/>
      <c r="N993" s="127"/>
      <c r="O993" s="127"/>
      <c r="P993" s="127"/>
      <c r="Q993" s="127"/>
      <c r="R993" s="127"/>
      <c r="S993" s="127"/>
      <c r="T993" s="127"/>
      <c r="U993" s="127"/>
      <c r="V993" s="127"/>
      <c r="W993" s="127"/>
      <c r="X993" s="127"/>
      <c r="Y993" s="127"/>
      <c r="Z993" s="127"/>
    </row>
    <row r="994">
      <c r="A994" s="127"/>
      <c r="B994" s="127"/>
      <c r="C994" s="127"/>
      <c r="D994" s="148"/>
      <c r="E994" s="149"/>
      <c r="F994" s="149"/>
      <c r="G994" s="148"/>
      <c r="H994" s="148"/>
      <c r="I994" s="149"/>
      <c r="J994" s="149"/>
      <c r="K994" s="149"/>
      <c r="L994" s="148"/>
      <c r="M994" s="127"/>
      <c r="N994" s="127"/>
      <c r="O994" s="127"/>
      <c r="P994" s="127"/>
      <c r="Q994" s="127"/>
      <c r="R994" s="127"/>
      <c r="S994" s="127"/>
      <c r="T994" s="127"/>
      <c r="U994" s="127"/>
      <c r="V994" s="127"/>
      <c r="W994" s="127"/>
      <c r="X994" s="127"/>
      <c r="Y994" s="127"/>
      <c r="Z994" s="127"/>
    </row>
    <row r="995">
      <c r="A995" s="127"/>
      <c r="B995" s="127"/>
      <c r="C995" s="127"/>
      <c r="D995" s="148"/>
      <c r="E995" s="149"/>
      <c r="F995" s="149"/>
      <c r="G995" s="148"/>
      <c r="H995" s="148"/>
      <c r="I995" s="149"/>
      <c r="J995" s="149"/>
      <c r="K995" s="149"/>
      <c r="L995" s="148"/>
      <c r="M995" s="127"/>
      <c r="N995" s="127"/>
      <c r="O995" s="127"/>
      <c r="P995" s="127"/>
      <c r="Q995" s="127"/>
      <c r="R995" s="127"/>
      <c r="S995" s="127"/>
      <c r="T995" s="127"/>
      <c r="U995" s="127"/>
      <c r="V995" s="127"/>
      <c r="W995" s="127"/>
      <c r="X995" s="127"/>
      <c r="Y995" s="127"/>
      <c r="Z995" s="127"/>
    </row>
    <row r="996">
      <c r="A996" s="127"/>
      <c r="B996" s="127"/>
      <c r="C996" s="127"/>
      <c r="D996" s="148"/>
      <c r="E996" s="149"/>
      <c r="F996" s="149"/>
      <c r="G996" s="148"/>
      <c r="H996" s="148"/>
      <c r="I996" s="149"/>
      <c r="J996" s="149"/>
      <c r="K996" s="149"/>
      <c r="L996" s="148"/>
      <c r="M996" s="127"/>
      <c r="N996" s="127"/>
      <c r="O996" s="127"/>
      <c r="P996" s="127"/>
      <c r="Q996" s="127"/>
      <c r="R996" s="127"/>
      <c r="S996" s="127"/>
      <c r="T996" s="127"/>
      <c r="U996" s="127"/>
      <c r="V996" s="127"/>
      <c r="W996" s="127"/>
      <c r="X996" s="127"/>
      <c r="Y996" s="127"/>
      <c r="Z996" s="127"/>
    </row>
    <row r="997">
      <c r="A997" s="127"/>
      <c r="B997" s="127"/>
      <c r="C997" s="127"/>
      <c r="D997" s="148"/>
      <c r="E997" s="149"/>
      <c r="F997" s="149"/>
      <c r="G997" s="148"/>
      <c r="H997" s="148"/>
      <c r="I997" s="149"/>
      <c r="J997" s="149"/>
      <c r="K997" s="149"/>
      <c r="L997" s="148"/>
      <c r="M997" s="127"/>
      <c r="N997" s="127"/>
      <c r="O997" s="127"/>
      <c r="P997" s="127"/>
      <c r="Q997" s="127"/>
      <c r="R997" s="127"/>
      <c r="S997" s="127"/>
      <c r="T997" s="127"/>
      <c r="U997" s="127"/>
      <c r="V997" s="127"/>
      <c r="W997" s="127"/>
      <c r="X997" s="127"/>
      <c r="Y997" s="127"/>
      <c r="Z997" s="127"/>
    </row>
    <row r="998">
      <c r="A998" s="127"/>
      <c r="B998" s="127"/>
      <c r="C998" s="127"/>
      <c r="D998" s="148"/>
      <c r="E998" s="149"/>
      <c r="F998" s="149"/>
      <c r="G998" s="148"/>
      <c r="H998" s="148"/>
      <c r="I998" s="149"/>
      <c r="J998" s="149"/>
      <c r="K998" s="149"/>
      <c r="L998" s="148"/>
      <c r="M998" s="127"/>
      <c r="N998" s="127"/>
      <c r="O998" s="127"/>
      <c r="P998" s="127"/>
      <c r="Q998" s="127"/>
      <c r="R998" s="127"/>
      <c r="S998" s="127"/>
      <c r="T998" s="127"/>
      <c r="U998" s="127"/>
      <c r="V998" s="127"/>
      <c r="W998" s="127"/>
      <c r="X998" s="127"/>
      <c r="Y998" s="127"/>
      <c r="Z998" s="127"/>
    </row>
    <row r="999">
      <c r="A999" s="127"/>
      <c r="B999" s="127"/>
      <c r="C999" s="127"/>
      <c r="D999" s="148"/>
      <c r="E999" s="149"/>
      <c r="F999" s="149"/>
      <c r="G999" s="148"/>
      <c r="H999" s="148"/>
      <c r="I999" s="149"/>
      <c r="J999" s="149"/>
      <c r="K999" s="149"/>
      <c r="L999" s="148"/>
      <c r="M999" s="127"/>
      <c r="N999" s="127"/>
      <c r="O999" s="127"/>
      <c r="P999" s="127"/>
      <c r="Q999" s="127"/>
      <c r="R999" s="127"/>
      <c r="S999" s="127"/>
      <c r="T999" s="127"/>
      <c r="U999" s="127"/>
      <c r="V999" s="127"/>
      <c r="W999" s="127"/>
      <c r="X999" s="127"/>
      <c r="Y999" s="127"/>
      <c r="Z999" s="127"/>
    </row>
    <row r="1000">
      <c r="A1000" s="127"/>
      <c r="B1000" s="127"/>
      <c r="C1000" s="127"/>
      <c r="D1000" s="148"/>
      <c r="E1000" s="149"/>
      <c r="F1000" s="149"/>
      <c r="G1000" s="148"/>
      <c r="H1000" s="148"/>
      <c r="I1000" s="149"/>
      <c r="J1000" s="149"/>
      <c r="K1000" s="149"/>
      <c r="L1000" s="148"/>
      <c r="M1000" s="127"/>
      <c r="N1000" s="127"/>
      <c r="O1000" s="127"/>
      <c r="P1000" s="127"/>
      <c r="Q1000" s="127"/>
      <c r="R1000" s="127"/>
      <c r="S1000" s="127"/>
      <c r="T1000" s="127"/>
      <c r="U1000" s="127"/>
      <c r="V1000" s="127"/>
      <c r="W1000" s="127"/>
      <c r="X1000" s="127"/>
      <c r="Y1000" s="127"/>
      <c r="Z1000" s="127"/>
    </row>
  </sheetData>
  <mergeCells count="10">
    <mergeCell ref="I6:J6"/>
    <mergeCell ref="K6:K7"/>
    <mergeCell ref="L6:L7"/>
    <mergeCell ref="A6:A7"/>
    <mergeCell ref="B6:B7"/>
    <mergeCell ref="C6:C7"/>
    <mergeCell ref="D6:D7"/>
    <mergeCell ref="E6:E7"/>
    <mergeCell ref="F6:F7"/>
    <mergeCell ref="G6:H6"/>
  </mergeCells>
  <printOptions/>
  <pageMargins bottom="0.75" footer="0.0" header="0.0" left="0.7" right="0.7" top="0.75"/>
  <pageSetup paperSize="9" scale="14" orientation="portrait"/>
  <drawing r:id="rId1"/>
  <legacyDrawing r:id="rId2"/>
  <oleObjects>
    <oleObject progId="StaticDib" shapeId="1029" r:id="rId3"/>
    <oleObject progId="StaticDib" shapeId="1030" r:id="rId4"/>
    <oleObject progId="StaticDib" shapeId="1031" r:id="rId5"/>
    <oleObject progId="StaticDib" shapeId="1032" r:id="rId6"/>
    <oleObject progId="StaticMetafile" shapeId="1025" r:id="rId7"/>
    <oleObject progId="StaticMetafile" shapeId="1026" r:id="rId8"/>
    <oleObject progId="StaticDib" shapeId="1027" r:id="rId9"/>
    <oleObject progId="StaticDib" shapeId="1028" r:id="rId10"/>
    <oleObject progId="StaticDib" shapeId="1033" r:id="rId11"/>
    <oleObject progId="StaticMetafile" shapeId="1034" r:id="rId12"/>
  </oleObjec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4.43" defaultRowHeight="15.0"/>
  <cols>
    <col customWidth="1" min="1" max="1" width="9.43"/>
    <col customWidth="1" min="2" max="2" width="80.86"/>
    <col customWidth="1" min="3" max="3" width="8.71"/>
    <col customWidth="1" min="4" max="4" width="5.86"/>
    <col customWidth="1" min="5" max="9" width="19.86"/>
    <col customWidth="1" min="10" max="26" width="8.57"/>
  </cols>
  <sheetData>
    <row r="1">
      <c r="A1" s="150" t="s">
        <v>95</v>
      </c>
      <c r="B1" s="151" t="s">
        <v>96</v>
      </c>
      <c r="C1" s="152"/>
      <c r="D1" s="153"/>
      <c r="E1" s="153"/>
      <c r="F1" s="154"/>
      <c r="G1" s="153"/>
      <c r="H1" s="153"/>
      <c r="I1" s="155"/>
      <c r="J1" s="156"/>
      <c r="K1" s="156"/>
      <c r="L1" s="156"/>
      <c r="M1" s="156"/>
      <c r="N1" s="156"/>
      <c r="O1" s="156"/>
      <c r="P1" s="156"/>
      <c r="Q1" s="156"/>
      <c r="R1" s="156"/>
      <c r="S1" s="156"/>
      <c r="T1" s="156"/>
      <c r="U1" s="156"/>
      <c r="V1" s="156"/>
      <c r="W1" s="156"/>
      <c r="X1" s="156"/>
      <c r="Y1" s="156"/>
      <c r="Z1" s="156"/>
    </row>
    <row r="2">
      <c r="A2" s="157" t="s">
        <v>2</v>
      </c>
      <c r="B2" s="158" t="s">
        <v>1059</v>
      </c>
      <c r="C2" s="159"/>
      <c r="D2" s="160"/>
      <c r="E2" s="160"/>
      <c r="F2" s="161"/>
      <c r="G2" s="160"/>
      <c r="H2" s="160"/>
      <c r="I2" s="162"/>
      <c r="J2" s="156"/>
      <c r="K2" s="156"/>
      <c r="L2" s="156"/>
      <c r="M2" s="156"/>
      <c r="N2" s="156"/>
      <c r="O2" s="156"/>
      <c r="P2" s="156"/>
      <c r="Q2" s="156"/>
      <c r="R2" s="156"/>
      <c r="S2" s="156"/>
      <c r="T2" s="156"/>
      <c r="U2" s="156"/>
      <c r="V2" s="156"/>
      <c r="W2" s="156"/>
      <c r="X2" s="156"/>
      <c r="Y2" s="156"/>
      <c r="Z2" s="156"/>
    </row>
    <row r="3">
      <c r="A3" s="163" t="s">
        <v>98</v>
      </c>
      <c r="B3" s="164" t="s">
        <v>99</v>
      </c>
      <c r="C3" s="165"/>
      <c r="D3" s="166"/>
      <c r="E3" s="166"/>
      <c r="F3" s="167"/>
      <c r="G3" s="166"/>
      <c r="H3" s="166"/>
      <c r="I3" s="168"/>
      <c r="J3" s="156"/>
      <c r="K3" s="156"/>
      <c r="L3" s="156"/>
      <c r="M3" s="156"/>
      <c r="N3" s="156"/>
      <c r="O3" s="156"/>
      <c r="P3" s="156"/>
      <c r="Q3" s="156"/>
      <c r="R3" s="156"/>
      <c r="S3" s="156"/>
      <c r="T3" s="156"/>
      <c r="U3" s="156"/>
      <c r="V3" s="156"/>
      <c r="W3" s="156"/>
      <c r="X3" s="156"/>
      <c r="Y3" s="156"/>
      <c r="Z3" s="156"/>
    </row>
    <row r="4" ht="31.5" customHeight="1">
      <c r="A4" s="169" t="s">
        <v>435</v>
      </c>
      <c r="B4" s="170" t="s">
        <v>436</v>
      </c>
      <c r="C4" s="170" t="s">
        <v>437</v>
      </c>
      <c r="D4" s="171" t="s">
        <v>1060</v>
      </c>
      <c r="E4" s="172" t="s">
        <v>439</v>
      </c>
      <c r="F4" s="173"/>
      <c r="G4" s="174" t="s">
        <v>11</v>
      </c>
      <c r="H4" s="173"/>
      <c r="I4" s="175" t="s">
        <v>42</v>
      </c>
      <c r="J4" s="156"/>
      <c r="K4" s="156"/>
      <c r="L4" s="156"/>
      <c r="M4" s="156"/>
      <c r="N4" s="156"/>
      <c r="O4" s="156"/>
      <c r="P4" s="156"/>
      <c r="Q4" s="156"/>
      <c r="R4" s="156"/>
      <c r="S4" s="156"/>
      <c r="T4" s="156"/>
      <c r="U4" s="156"/>
      <c r="V4" s="156"/>
      <c r="W4" s="156"/>
      <c r="X4" s="156"/>
      <c r="Y4" s="156"/>
      <c r="Z4" s="156"/>
    </row>
    <row r="5">
      <c r="A5" s="176"/>
      <c r="B5" s="86"/>
      <c r="C5" s="86"/>
      <c r="D5" s="85"/>
      <c r="E5" s="177" t="s">
        <v>40</v>
      </c>
      <c r="F5" s="177" t="s">
        <v>41</v>
      </c>
      <c r="G5" s="166" t="s">
        <v>40</v>
      </c>
      <c r="H5" s="166" t="s">
        <v>41</v>
      </c>
      <c r="I5" s="178"/>
      <c r="J5" s="156"/>
      <c r="K5" s="156"/>
      <c r="L5" s="156"/>
      <c r="M5" s="156"/>
      <c r="N5" s="156"/>
      <c r="O5" s="156"/>
      <c r="P5" s="156"/>
      <c r="Q5" s="156"/>
      <c r="R5" s="156"/>
      <c r="S5" s="156"/>
      <c r="T5" s="156"/>
      <c r="U5" s="156"/>
      <c r="V5" s="156"/>
      <c r="W5" s="156"/>
      <c r="X5" s="156"/>
      <c r="Y5" s="156"/>
      <c r="Z5" s="156"/>
    </row>
    <row r="6">
      <c r="A6" s="179"/>
      <c r="B6" s="180" t="s">
        <v>1061</v>
      </c>
      <c r="C6" s="181"/>
      <c r="D6" s="153"/>
      <c r="E6" s="154"/>
      <c r="F6" s="154"/>
      <c r="G6" s="154"/>
      <c r="H6" s="154"/>
      <c r="I6" s="182"/>
      <c r="J6" s="156"/>
      <c r="K6" s="156"/>
      <c r="L6" s="156"/>
      <c r="M6" s="156"/>
      <c r="N6" s="156"/>
      <c r="O6" s="156"/>
      <c r="P6" s="156"/>
      <c r="Q6" s="156"/>
      <c r="R6" s="156"/>
      <c r="S6" s="156"/>
      <c r="T6" s="156"/>
      <c r="U6" s="156"/>
      <c r="V6" s="156"/>
      <c r="W6" s="156"/>
      <c r="X6" s="156"/>
      <c r="Y6" s="156"/>
      <c r="Z6" s="156"/>
    </row>
    <row r="7">
      <c r="A7" s="183" t="s">
        <v>1062</v>
      </c>
      <c r="B7" s="158" t="s">
        <v>1063</v>
      </c>
      <c r="C7" s="159"/>
      <c r="D7" s="160"/>
      <c r="E7" s="161"/>
      <c r="F7" s="161"/>
      <c r="G7" s="161"/>
      <c r="H7" s="161"/>
      <c r="I7" s="184"/>
      <c r="J7" s="156"/>
      <c r="K7" s="156"/>
      <c r="L7" s="156"/>
      <c r="M7" s="156"/>
      <c r="N7" s="156"/>
      <c r="O7" s="156"/>
      <c r="P7" s="156"/>
      <c r="Q7" s="156"/>
      <c r="R7" s="156"/>
      <c r="S7" s="156"/>
      <c r="T7" s="156"/>
      <c r="U7" s="156"/>
      <c r="V7" s="156"/>
      <c r="W7" s="156"/>
      <c r="X7" s="156"/>
      <c r="Y7" s="156"/>
      <c r="Z7" s="156"/>
    </row>
    <row r="8">
      <c r="A8" s="185"/>
      <c r="B8" s="186"/>
      <c r="C8" s="187"/>
      <c r="D8" s="160"/>
      <c r="E8" s="161"/>
      <c r="F8" s="161"/>
      <c r="G8" s="161"/>
      <c r="H8" s="161"/>
      <c r="I8" s="184"/>
      <c r="J8" s="156"/>
      <c r="K8" s="156"/>
      <c r="L8" s="156"/>
      <c r="M8" s="156"/>
      <c r="N8" s="156"/>
      <c r="O8" s="156"/>
      <c r="P8" s="156"/>
      <c r="Q8" s="156"/>
      <c r="R8" s="156"/>
      <c r="S8" s="156"/>
      <c r="T8" s="156"/>
      <c r="U8" s="156"/>
      <c r="V8" s="156"/>
      <c r="W8" s="156"/>
      <c r="X8" s="156"/>
      <c r="Y8" s="156"/>
      <c r="Z8" s="156"/>
    </row>
    <row r="9">
      <c r="A9" s="185">
        <v>1.0</v>
      </c>
      <c r="B9" s="158" t="s">
        <v>1064</v>
      </c>
      <c r="C9" s="187"/>
      <c r="D9" s="160"/>
      <c r="E9" s="161"/>
      <c r="F9" s="161"/>
      <c r="G9" s="161"/>
      <c r="H9" s="161"/>
      <c r="I9" s="184"/>
      <c r="J9" s="156"/>
      <c r="K9" s="156"/>
      <c r="L9" s="156"/>
      <c r="M9" s="156"/>
      <c r="N9" s="156"/>
      <c r="O9" s="156"/>
      <c r="P9" s="156"/>
      <c r="Q9" s="156"/>
      <c r="R9" s="156"/>
      <c r="S9" s="156"/>
      <c r="T9" s="156"/>
      <c r="U9" s="156"/>
      <c r="V9" s="156"/>
      <c r="W9" s="156"/>
      <c r="X9" s="156"/>
      <c r="Y9" s="156"/>
      <c r="Z9" s="156"/>
    </row>
    <row r="10">
      <c r="A10" s="185"/>
      <c r="B10" s="186" t="s">
        <v>1065</v>
      </c>
      <c r="C10" s="187" t="s">
        <v>1066</v>
      </c>
      <c r="D10" s="160">
        <v>25.0</v>
      </c>
      <c r="E10" s="188">
        <v>3300.0</v>
      </c>
      <c r="F10" s="188">
        <v>350.0</v>
      </c>
      <c r="G10" s="161">
        <f t="shared" ref="G10:H10" si="1">+N($D10)*N(E10)</f>
        <v>82500</v>
      </c>
      <c r="H10" s="161">
        <f t="shared" si="1"/>
        <v>8750</v>
      </c>
      <c r="I10" s="184">
        <f t="shared" ref="I10:I124" si="3">+SUM(G10:H10)</f>
        <v>91250</v>
      </c>
      <c r="J10" s="156"/>
      <c r="K10" s="189"/>
      <c r="L10" s="156"/>
      <c r="M10" s="156"/>
      <c r="N10" s="156"/>
      <c r="O10" s="156"/>
      <c r="P10" s="156"/>
      <c r="Q10" s="156"/>
      <c r="R10" s="156"/>
      <c r="S10" s="156"/>
      <c r="T10" s="156"/>
      <c r="U10" s="156"/>
      <c r="V10" s="156"/>
      <c r="W10" s="156"/>
      <c r="X10" s="156"/>
      <c r="Y10" s="156"/>
      <c r="Z10" s="156"/>
    </row>
    <row r="11">
      <c r="A11" s="185"/>
      <c r="B11" s="186"/>
      <c r="C11" s="187"/>
      <c r="D11" s="160">
        <v>0.0</v>
      </c>
      <c r="E11" s="161"/>
      <c r="F11" s="161"/>
      <c r="G11" s="161">
        <f t="shared" ref="G11:H11" si="2">+N($D11)*N(E11)</f>
        <v>0</v>
      </c>
      <c r="H11" s="161">
        <f t="shared" si="2"/>
        <v>0</v>
      </c>
      <c r="I11" s="184">
        <f t="shared" si="3"/>
        <v>0</v>
      </c>
      <c r="J11" s="156"/>
      <c r="K11" s="156"/>
      <c r="L11" s="156"/>
      <c r="M11" s="156"/>
      <c r="N11" s="156"/>
      <c r="O11" s="156"/>
      <c r="P11" s="156"/>
      <c r="Q11" s="156"/>
      <c r="R11" s="156"/>
      <c r="S11" s="156"/>
      <c r="T11" s="156"/>
      <c r="U11" s="156"/>
      <c r="V11" s="156"/>
      <c r="W11" s="156"/>
      <c r="X11" s="156"/>
      <c r="Y11" s="156"/>
      <c r="Z11" s="156"/>
    </row>
    <row r="12">
      <c r="A12" s="185">
        <v>2.0</v>
      </c>
      <c r="B12" s="186" t="s">
        <v>1067</v>
      </c>
      <c r="C12" s="187"/>
      <c r="D12" s="160">
        <v>0.0</v>
      </c>
      <c r="E12" s="161"/>
      <c r="F12" s="161"/>
      <c r="G12" s="161">
        <f t="shared" ref="G12:H12" si="4">+N($D12)*N(E12)</f>
        <v>0</v>
      </c>
      <c r="H12" s="161">
        <f t="shared" si="4"/>
        <v>0</v>
      </c>
      <c r="I12" s="184">
        <f t="shared" si="3"/>
        <v>0</v>
      </c>
      <c r="J12" s="156"/>
      <c r="K12" s="156"/>
      <c r="L12" s="156"/>
      <c r="M12" s="156"/>
      <c r="N12" s="156"/>
      <c r="O12" s="156"/>
      <c r="P12" s="156"/>
      <c r="Q12" s="156"/>
      <c r="R12" s="156"/>
      <c r="S12" s="156"/>
      <c r="T12" s="156"/>
      <c r="U12" s="156"/>
      <c r="V12" s="156"/>
      <c r="W12" s="156"/>
      <c r="X12" s="156"/>
      <c r="Y12" s="156"/>
      <c r="Z12" s="156"/>
    </row>
    <row r="13">
      <c r="A13" s="185"/>
      <c r="B13" s="186" t="s">
        <v>1068</v>
      </c>
      <c r="C13" s="190"/>
      <c r="D13" s="160">
        <v>0.0</v>
      </c>
      <c r="E13" s="161"/>
      <c r="F13" s="161"/>
      <c r="G13" s="161">
        <f t="shared" ref="G13:H13" si="5">+N($D13)*N(E13)</f>
        <v>0</v>
      </c>
      <c r="H13" s="161">
        <f t="shared" si="5"/>
        <v>0</v>
      </c>
      <c r="I13" s="184">
        <f t="shared" si="3"/>
        <v>0</v>
      </c>
      <c r="J13" s="156"/>
      <c r="K13" s="156"/>
      <c r="L13" s="156"/>
      <c r="M13" s="156"/>
      <c r="N13" s="156"/>
      <c r="O13" s="156"/>
      <c r="P13" s="156"/>
      <c r="Q13" s="156"/>
      <c r="R13" s="156"/>
      <c r="S13" s="156"/>
      <c r="T13" s="156"/>
      <c r="U13" s="156"/>
      <c r="V13" s="156"/>
      <c r="W13" s="156"/>
      <c r="X13" s="156"/>
      <c r="Y13" s="156"/>
      <c r="Z13" s="156"/>
    </row>
    <row r="14">
      <c r="A14" s="185"/>
      <c r="B14" s="186" t="s">
        <v>1069</v>
      </c>
      <c r="C14" s="190"/>
      <c r="D14" s="160">
        <v>0.0</v>
      </c>
      <c r="E14" s="161"/>
      <c r="F14" s="161"/>
      <c r="G14" s="161">
        <f t="shared" ref="G14:H14" si="6">+N($D14)*N(E14)</f>
        <v>0</v>
      </c>
      <c r="H14" s="161">
        <f t="shared" si="6"/>
        <v>0</v>
      </c>
      <c r="I14" s="184">
        <f t="shared" si="3"/>
        <v>0</v>
      </c>
      <c r="J14" s="156"/>
      <c r="K14" s="156"/>
      <c r="L14" s="156"/>
      <c r="M14" s="156"/>
      <c r="N14" s="156"/>
      <c r="O14" s="156"/>
      <c r="P14" s="156"/>
      <c r="Q14" s="156"/>
      <c r="R14" s="156"/>
      <c r="S14" s="156"/>
      <c r="T14" s="156"/>
      <c r="U14" s="156"/>
      <c r="V14" s="156"/>
      <c r="W14" s="156"/>
      <c r="X14" s="156"/>
      <c r="Y14" s="156"/>
      <c r="Z14" s="156"/>
    </row>
    <row r="15">
      <c r="A15" s="185"/>
      <c r="B15" s="186" t="s">
        <v>1070</v>
      </c>
      <c r="C15" s="190"/>
      <c r="D15" s="160">
        <v>0.0</v>
      </c>
      <c r="E15" s="161"/>
      <c r="F15" s="161"/>
      <c r="G15" s="161">
        <f t="shared" ref="G15:H15" si="7">+N($D15)*N(E15)</f>
        <v>0</v>
      </c>
      <c r="H15" s="161">
        <f t="shared" si="7"/>
        <v>0</v>
      </c>
      <c r="I15" s="184">
        <f t="shared" si="3"/>
        <v>0</v>
      </c>
      <c r="J15" s="156"/>
      <c r="K15" s="156"/>
      <c r="L15" s="156"/>
      <c r="M15" s="156"/>
      <c r="N15" s="156"/>
      <c r="O15" s="156"/>
      <c r="P15" s="156"/>
      <c r="Q15" s="156"/>
      <c r="R15" s="156"/>
      <c r="S15" s="156"/>
      <c r="T15" s="156"/>
      <c r="U15" s="156"/>
      <c r="V15" s="156"/>
      <c r="W15" s="156"/>
      <c r="X15" s="156"/>
      <c r="Y15" s="156"/>
      <c r="Z15" s="156"/>
    </row>
    <row r="16">
      <c r="A16" s="185"/>
      <c r="B16" s="186" t="s">
        <v>1071</v>
      </c>
      <c r="C16" s="191"/>
      <c r="D16" s="160">
        <v>0.0</v>
      </c>
      <c r="E16" s="161"/>
      <c r="F16" s="161"/>
      <c r="G16" s="161">
        <f t="shared" ref="G16:H16" si="8">+N($D16)*N(E16)</f>
        <v>0</v>
      </c>
      <c r="H16" s="161">
        <f t="shared" si="8"/>
        <v>0</v>
      </c>
      <c r="I16" s="184">
        <f t="shared" si="3"/>
        <v>0</v>
      </c>
      <c r="J16" s="156"/>
      <c r="K16" s="156"/>
      <c r="L16" s="156"/>
      <c r="M16" s="156"/>
      <c r="N16" s="156"/>
      <c r="O16" s="156"/>
      <c r="P16" s="156"/>
      <c r="Q16" s="156"/>
      <c r="R16" s="156"/>
      <c r="S16" s="156"/>
      <c r="T16" s="156"/>
      <c r="U16" s="156"/>
      <c r="V16" s="156"/>
      <c r="W16" s="156"/>
      <c r="X16" s="156"/>
      <c r="Y16" s="156"/>
      <c r="Z16" s="156"/>
    </row>
    <row r="17">
      <c r="A17" s="185"/>
      <c r="B17" s="186" t="s">
        <v>1072</v>
      </c>
      <c r="C17" s="191"/>
      <c r="D17" s="160">
        <v>0.0</v>
      </c>
      <c r="E17" s="161"/>
      <c r="F17" s="161"/>
      <c r="G17" s="161">
        <f t="shared" ref="G17:H17" si="9">+N($D17)*N(E17)</f>
        <v>0</v>
      </c>
      <c r="H17" s="161">
        <f t="shared" si="9"/>
        <v>0</v>
      </c>
      <c r="I17" s="184">
        <f t="shared" si="3"/>
        <v>0</v>
      </c>
      <c r="J17" s="156"/>
      <c r="K17" s="156"/>
      <c r="L17" s="156"/>
      <c r="M17" s="156"/>
      <c r="N17" s="156"/>
      <c r="O17" s="156"/>
      <c r="P17" s="156"/>
      <c r="Q17" s="156"/>
      <c r="R17" s="156"/>
      <c r="S17" s="156"/>
      <c r="T17" s="156"/>
      <c r="U17" s="156"/>
      <c r="V17" s="156"/>
      <c r="W17" s="156"/>
      <c r="X17" s="156"/>
      <c r="Y17" s="156"/>
      <c r="Z17" s="156"/>
    </row>
    <row r="18">
      <c r="A18" s="185"/>
      <c r="B18" s="186" t="s">
        <v>1073</v>
      </c>
      <c r="C18" s="191"/>
      <c r="D18" s="160">
        <v>0.0</v>
      </c>
      <c r="E18" s="161"/>
      <c r="F18" s="161"/>
      <c r="G18" s="161">
        <f t="shared" ref="G18:H18" si="10">+N($D18)*N(E18)</f>
        <v>0</v>
      </c>
      <c r="H18" s="161">
        <f t="shared" si="10"/>
        <v>0</v>
      </c>
      <c r="I18" s="184">
        <f t="shared" si="3"/>
        <v>0</v>
      </c>
      <c r="J18" s="156"/>
      <c r="K18" s="156"/>
      <c r="L18" s="156"/>
      <c r="M18" s="156"/>
      <c r="N18" s="156"/>
      <c r="O18" s="156"/>
      <c r="P18" s="156"/>
      <c r="Q18" s="156"/>
      <c r="R18" s="156"/>
      <c r="S18" s="156"/>
      <c r="T18" s="156"/>
      <c r="U18" s="156"/>
      <c r="V18" s="156"/>
      <c r="W18" s="156"/>
      <c r="X18" s="156"/>
      <c r="Y18" s="156"/>
      <c r="Z18" s="156"/>
    </row>
    <row r="19">
      <c r="A19" s="185"/>
      <c r="B19" s="186" t="s">
        <v>1074</v>
      </c>
      <c r="C19" s="187" t="s">
        <v>1075</v>
      </c>
      <c r="D19" s="160">
        <v>15.0</v>
      </c>
      <c r="E19" s="192">
        <v>3450.0</v>
      </c>
      <c r="F19" s="192">
        <v>2350.0</v>
      </c>
      <c r="G19" s="161">
        <f t="shared" ref="G19:H19" si="11">+N($D19)*N(E19)</f>
        <v>51750</v>
      </c>
      <c r="H19" s="161">
        <f t="shared" si="11"/>
        <v>35250</v>
      </c>
      <c r="I19" s="184">
        <f t="shared" si="3"/>
        <v>87000</v>
      </c>
      <c r="J19" s="156"/>
      <c r="K19" s="189"/>
      <c r="L19" s="156"/>
      <c r="M19" s="156"/>
      <c r="N19" s="156"/>
      <c r="O19" s="156"/>
      <c r="P19" s="156"/>
      <c r="Q19" s="156"/>
      <c r="R19" s="156"/>
      <c r="S19" s="156"/>
      <c r="T19" s="156"/>
      <c r="U19" s="156"/>
      <c r="V19" s="156"/>
      <c r="W19" s="156"/>
      <c r="X19" s="156"/>
      <c r="Y19" s="156"/>
      <c r="Z19" s="156"/>
    </row>
    <row r="20">
      <c r="A20" s="185"/>
      <c r="B20" s="186"/>
      <c r="C20" s="193"/>
      <c r="D20" s="160">
        <v>0.0</v>
      </c>
      <c r="E20" s="161"/>
      <c r="F20" s="161"/>
      <c r="G20" s="161">
        <f t="shared" ref="G20:H20" si="12">+N($D20)*N(E20)</f>
        <v>0</v>
      </c>
      <c r="H20" s="161">
        <f t="shared" si="12"/>
        <v>0</v>
      </c>
      <c r="I20" s="184">
        <f t="shared" si="3"/>
        <v>0</v>
      </c>
      <c r="J20" s="156"/>
      <c r="K20" s="156"/>
      <c r="L20" s="156"/>
      <c r="M20" s="156"/>
      <c r="N20" s="156"/>
      <c r="O20" s="156"/>
      <c r="P20" s="156"/>
      <c r="Q20" s="156"/>
      <c r="R20" s="156"/>
      <c r="S20" s="156"/>
      <c r="T20" s="156"/>
      <c r="U20" s="156"/>
      <c r="V20" s="156"/>
      <c r="W20" s="156"/>
      <c r="X20" s="156"/>
      <c r="Y20" s="156"/>
      <c r="Z20" s="156"/>
    </row>
    <row r="21">
      <c r="A21" s="185">
        <v>3.0</v>
      </c>
      <c r="B21" s="186" t="s">
        <v>1076</v>
      </c>
      <c r="C21" s="187" t="s">
        <v>1075</v>
      </c>
      <c r="D21" s="160">
        <v>6.0</v>
      </c>
      <c r="E21" s="192">
        <v>10800.0</v>
      </c>
      <c r="F21" s="192">
        <v>2200.0</v>
      </c>
      <c r="G21" s="161">
        <f t="shared" ref="G21:H21" si="13">+N($D21)*N(E21)</f>
        <v>64800</v>
      </c>
      <c r="H21" s="161">
        <f t="shared" si="13"/>
        <v>13200</v>
      </c>
      <c r="I21" s="184">
        <f t="shared" si="3"/>
        <v>78000</v>
      </c>
      <c r="J21" s="156"/>
      <c r="K21" s="189"/>
      <c r="L21" s="156"/>
      <c r="M21" s="156"/>
      <c r="N21" s="156"/>
      <c r="O21" s="156"/>
      <c r="P21" s="156"/>
      <c r="Q21" s="156"/>
      <c r="R21" s="156"/>
      <c r="S21" s="156"/>
      <c r="T21" s="156"/>
      <c r="U21" s="156"/>
      <c r="V21" s="156"/>
      <c r="W21" s="156"/>
      <c r="X21" s="156"/>
      <c r="Y21" s="156"/>
      <c r="Z21" s="156"/>
    </row>
    <row r="22">
      <c r="A22" s="185"/>
      <c r="B22" s="186" t="s">
        <v>1077</v>
      </c>
      <c r="C22" s="187" t="s">
        <v>1078</v>
      </c>
      <c r="D22" s="160">
        <v>12.0</v>
      </c>
      <c r="E22" s="192">
        <v>13500.0</v>
      </c>
      <c r="F22" s="192">
        <v>1250.0</v>
      </c>
      <c r="G22" s="161">
        <f t="shared" ref="G22:H22" si="14">+N($D22)*N(E22)</f>
        <v>162000</v>
      </c>
      <c r="H22" s="161">
        <f t="shared" si="14"/>
        <v>15000</v>
      </c>
      <c r="I22" s="184">
        <f t="shared" si="3"/>
        <v>177000</v>
      </c>
      <c r="J22" s="156"/>
      <c r="K22" s="189"/>
      <c r="L22" s="156"/>
      <c r="M22" s="156"/>
      <c r="N22" s="156"/>
      <c r="O22" s="156"/>
      <c r="P22" s="156"/>
      <c r="Q22" s="156"/>
      <c r="R22" s="156"/>
      <c r="S22" s="156"/>
      <c r="T22" s="156"/>
      <c r="U22" s="156"/>
      <c r="V22" s="156"/>
      <c r="W22" s="156"/>
      <c r="X22" s="156"/>
      <c r="Y22" s="156"/>
      <c r="Z22" s="156"/>
    </row>
    <row r="23">
      <c r="A23" s="185"/>
      <c r="B23" s="190"/>
      <c r="C23" s="187"/>
      <c r="D23" s="160">
        <v>0.0</v>
      </c>
      <c r="E23" s="161"/>
      <c r="F23" s="161"/>
      <c r="G23" s="161">
        <f t="shared" ref="G23:H23" si="15">+N($D23)*N(E23)</f>
        <v>0</v>
      </c>
      <c r="H23" s="161">
        <f t="shared" si="15"/>
        <v>0</v>
      </c>
      <c r="I23" s="184">
        <f t="shared" si="3"/>
        <v>0</v>
      </c>
      <c r="J23" s="156"/>
      <c r="K23" s="156"/>
      <c r="L23" s="156"/>
      <c r="M23" s="156"/>
      <c r="N23" s="156"/>
      <c r="O23" s="156"/>
      <c r="P23" s="156"/>
      <c r="Q23" s="156"/>
      <c r="R23" s="156"/>
      <c r="S23" s="156"/>
      <c r="T23" s="156"/>
      <c r="U23" s="156"/>
      <c r="V23" s="156"/>
      <c r="W23" s="156"/>
      <c r="X23" s="156"/>
      <c r="Y23" s="156"/>
      <c r="Z23" s="156"/>
    </row>
    <row r="24">
      <c r="A24" s="185">
        <v>4.0</v>
      </c>
      <c r="B24" s="186" t="s">
        <v>1079</v>
      </c>
      <c r="C24" s="187"/>
      <c r="D24" s="160">
        <v>0.0</v>
      </c>
      <c r="E24" s="161"/>
      <c r="F24" s="161"/>
      <c r="G24" s="161">
        <f t="shared" ref="G24:H24" si="16">+N($D24)*N(E24)</f>
        <v>0</v>
      </c>
      <c r="H24" s="161">
        <f t="shared" si="16"/>
        <v>0</v>
      </c>
      <c r="I24" s="184">
        <f t="shared" si="3"/>
        <v>0</v>
      </c>
      <c r="J24" s="156"/>
      <c r="K24" s="156"/>
      <c r="L24" s="156"/>
      <c r="M24" s="156"/>
      <c r="N24" s="156"/>
      <c r="O24" s="156"/>
      <c r="P24" s="156"/>
      <c r="Q24" s="156"/>
      <c r="R24" s="156"/>
      <c r="S24" s="156"/>
      <c r="T24" s="156"/>
      <c r="U24" s="156"/>
      <c r="V24" s="156"/>
      <c r="W24" s="156"/>
      <c r="X24" s="156"/>
      <c r="Y24" s="156"/>
      <c r="Z24" s="156"/>
    </row>
    <row r="25">
      <c r="A25" s="185"/>
      <c r="B25" s="186" t="s">
        <v>1080</v>
      </c>
      <c r="C25" s="187" t="s">
        <v>1075</v>
      </c>
      <c r="D25" s="160">
        <v>1.0</v>
      </c>
      <c r="E25" s="192">
        <v>7841.0</v>
      </c>
      <c r="F25" s="192">
        <v>1623.0</v>
      </c>
      <c r="G25" s="161">
        <f t="shared" ref="G25:H25" si="17">+N($D25)*N(E25)</f>
        <v>7841</v>
      </c>
      <c r="H25" s="161">
        <f t="shared" si="17"/>
        <v>1623</v>
      </c>
      <c r="I25" s="184">
        <f t="shared" si="3"/>
        <v>9464</v>
      </c>
      <c r="J25" s="156"/>
      <c r="K25" s="189"/>
      <c r="L25" s="156"/>
      <c r="M25" s="156"/>
      <c r="N25" s="156"/>
      <c r="O25" s="156"/>
      <c r="P25" s="156"/>
      <c r="Q25" s="156"/>
      <c r="R25" s="156"/>
      <c r="S25" s="156"/>
      <c r="T25" s="156"/>
      <c r="U25" s="156"/>
      <c r="V25" s="156"/>
      <c r="W25" s="156"/>
      <c r="X25" s="156"/>
      <c r="Y25" s="156"/>
      <c r="Z25" s="156"/>
    </row>
    <row r="26">
      <c r="A26" s="185"/>
      <c r="B26" s="186"/>
      <c r="C26" s="187"/>
      <c r="D26" s="160">
        <v>0.0</v>
      </c>
      <c r="E26" s="161"/>
      <c r="F26" s="161"/>
      <c r="G26" s="161">
        <f t="shared" ref="G26:H26" si="18">+N($D26)*N(E26)</f>
        <v>0</v>
      </c>
      <c r="H26" s="161">
        <f t="shared" si="18"/>
        <v>0</v>
      </c>
      <c r="I26" s="184">
        <f t="shared" si="3"/>
        <v>0</v>
      </c>
      <c r="J26" s="156"/>
      <c r="K26" s="156"/>
      <c r="L26" s="156"/>
      <c r="M26" s="156"/>
      <c r="N26" s="156"/>
      <c r="O26" s="156"/>
      <c r="P26" s="156"/>
      <c r="Q26" s="156"/>
      <c r="R26" s="156"/>
      <c r="S26" s="156"/>
      <c r="T26" s="156"/>
      <c r="U26" s="156"/>
      <c r="V26" s="156"/>
      <c r="W26" s="156"/>
      <c r="X26" s="156"/>
      <c r="Y26" s="156"/>
      <c r="Z26" s="156"/>
    </row>
    <row r="27">
      <c r="A27" s="185"/>
      <c r="B27" s="186"/>
      <c r="C27" s="187"/>
      <c r="D27" s="160">
        <v>0.0</v>
      </c>
      <c r="E27" s="161"/>
      <c r="F27" s="161"/>
      <c r="G27" s="161">
        <f t="shared" ref="G27:H27" si="19">+N($D27)*N(E27)</f>
        <v>0</v>
      </c>
      <c r="H27" s="161">
        <f t="shared" si="19"/>
        <v>0</v>
      </c>
      <c r="I27" s="184">
        <f t="shared" si="3"/>
        <v>0</v>
      </c>
      <c r="J27" s="156"/>
      <c r="K27" s="156"/>
      <c r="L27" s="156"/>
      <c r="M27" s="156"/>
      <c r="N27" s="156"/>
      <c r="O27" s="156"/>
      <c r="P27" s="156"/>
      <c r="Q27" s="156"/>
      <c r="R27" s="156"/>
      <c r="S27" s="156"/>
      <c r="T27" s="156"/>
      <c r="U27" s="156"/>
      <c r="V27" s="156"/>
      <c r="W27" s="156"/>
      <c r="X27" s="156"/>
      <c r="Y27" s="156"/>
      <c r="Z27" s="156"/>
    </row>
    <row r="28">
      <c r="A28" s="183">
        <v>5.0</v>
      </c>
      <c r="B28" s="194" t="s">
        <v>1081</v>
      </c>
      <c r="C28" s="187"/>
      <c r="D28" s="160">
        <v>0.0</v>
      </c>
      <c r="E28" s="161"/>
      <c r="F28" s="161"/>
      <c r="G28" s="161">
        <f t="shared" ref="G28:H28" si="20">+N($D28)*N(E28)</f>
        <v>0</v>
      </c>
      <c r="H28" s="161">
        <f t="shared" si="20"/>
        <v>0</v>
      </c>
      <c r="I28" s="184">
        <f t="shared" si="3"/>
        <v>0</v>
      </c>
      <c r="J28" s="156"/>
      <c r="K28" s="156"/>
      <c r="L28" s="156"/>
      <c r="M28" s="156"/>
      <c r="N28" s="156"/>
      <c r="O28" s="156"/>
      <c r="P28" s="156"/>
      <c r="Q28" s="156"/>
      <c r="R28" s="156"/>
      <c r="S28" s="156"/>
      <c r="T28" s="156"/>
      <c r="U28" s="156"/>
      <c r="V28" s="156"/>
      <c r="W28" s="156"/>
      <c r="X28" s="156"/>
      <c r="Y28" s="156"/>
      <c r="Z28" s="156"/>
    </row>
    <row r="29">
      <c r="A29" s="183"/>
      <c r="B29" s="195" t="s">
        <v>1082</v>
      </c>
      <c r="C29" s="187"/>
      <c r="D29" s="160">
        <v>0.0</v>
      </c>
      <c r="E29" s="161"/>
      <c r="F29" s="161"/>
      <c r="G29" s="161">
        <f t="shared" ref="G29:H29" si="21">+N($D29)*N(E29)</f>
        <v>0</v>
      </c>
      <c r="H29" s="161">
        <f t="shared" si="21"/>
        <v>0</v>
      </c>
      <c r="I29" s="184">
        <f t="shared" si="3"/>
        <v>0</v>
      </c>
      <c r="J29" s="156"/>
      <c r="K29" s="156"/>
      <c r="L29" s="156"/>
      <c r="M29" s="156"/>
      <c r="N29" s="156"/>
      <c r="O29" s="156"/>
      <c r="P29" s="156"/>
      <c r="Q29" s="156"/>
      <c r="R29" s="156"/>
      <c r="S29" s="156"/>
      <c r="T29" s="156"/>
      <c r="U29" s="156"/>
      <c r="V29" s="156"/>
      <c r="W29" s="156"/>
      <c r="X29" s="156"/>
      <c r="Y29" s="156"/>
      <c r="Z29" s="156"/>
    </row>
    <row r="30">
      <c r="A30" s="183"/>
      <c r="B30" s="196" t="s">
        <v>1083</v>
      </c>
      <c r="C30" s="187"/>
      <c r="D30" s="160"/>
      <c r="E30" s="161"/>
      <c r="F30" s="161"/>
      <c r="G30" s="161">
        <f t="shared" ref="G30:H30" si="22">+N($D30)*N(E30)</f>
        <v>0</v>
      </c>
      <c r="H30" s="161">
        <f t="shared" si="22"/>
        <v>0</v>
      </c>
      <c r="I30" s="184">
        <f t="shared" si="3"/>
        <v>0</v>
      </c>
      <c r="J30" s="156"/>
      <c r="K30" s="156"/>
      <c r="L30" s="156"/>
      <c r="M30" s="156"/>
      <c r="N30" s="156"/>
      <c r="O30" s="156"/>
      <c r="P30" s="156"/>
      <c r="Q30" s="156"/>
      <c r="R30" s="156"/>
      <c r="S30" s="156"/>
      <c r="T30" s="156"/>
      <c r="U30" s="156"/>
      <c r="V30" s="156"/>
      <c r="W30" s="156"/>
      <c r="X30" s="156"/>
      <c r="Y30" s="156"/>
      <c r="Z30" s="156"/>
    </row>
    <row r="31">
      <c r="A31" s="183"/>
      <c r="B31" s="196" t="s">
        <v>1084</v>
      </c>
      <c r="C31" s="187"/>
      <c r="D31" s="160"/>
      <c r="E31" s="161"/>
      <c r="F31" s="161"/>
      <c r="G31" s="161">
        <f t="shared" ref="G31:H31" si="23">+N($D31)*N(E31)</f>
        <v>0</v>
      </c>
      <c r="H31" s="161">
        <f t="shared" si="23"/>
        <v>0</v>
      </c>
      <c r="I31" s="184">
        <f t="shared" si="3"/>
        <v>0</v>
      </c>
      <c r="J31" s="156"/>
      <c r="K31" s="156"/>
      <c r="L31" s="156"/>
      <c r="M31" s="156"/>
      <c r="N31" s="156"/>
      <c r="O31" s="156"/>
      <c r="P31" s="156"/>
      <c r="Q31" s="156"/>
      <c r="R31" s="156"/>
      <c r="S31" s="156"/>
      <c r="T31" s="156"/>
      <c r="U31" s="156"/>
      <c r="V31" s="156"/>
      <c r="W31" s="156"/>
      <c r="X31" s="156"/>
      <c r="Y31" s="156"/>
      <c r="Z31" s="156"/>
    </row>
    <row r="32">
      <c r="A32" s="183"/>
      <c r="B32" s="196" t="s">
        <v>1085</v>
      </c>
      <c r="C32" s="187"/>
      <c r="D32" s="160"/>
      <c r="E32" s="161"/>
      <c r="F32" s="161"/>
      <c r="G32" s="161">
        <f t="shared" ref="G32:H32" si="24">+N($D32)*N(E32)</f>
        <v>0</v>
      </c>
      <c r="H32" s="161">
        <f t="shared" si="24"/>
        <v>0</v>
      </c>
      <c r="I32" s="184">
        <f t="shared" si="3"/>
        <v>0</v>
      </c>
      <c r="J32" s="156"/>
      <c r="K32" s="156"/>
      <c r="L32" s="156"/>
      <c r="M32" s="156"/>
      <c r="N32" s="156"/>
      <c r="O32" s="156"/>
      <c r="P32" s="156"/>
      <c r="Q32" s="156"/>
      <c r="R32" s="156"/>
      <c r="S32" s="156"/>
      <c r="T32" s="156"/>
      <c r="U32" s="156"/>
      <c r="V32" s="156"/>
      <c r="W32" s="156"/>
      <c r="X32" s="156"/>
      <c r="Y32" s="156"/>
      <c r="Z32" s="156"/>
    </row>
    <row r="33">
      <c r="A33" s="183"/>
      <c r="B33" s="196" t="s">
        <v>1086</v>
      </c>
      <c r="C33" s="187"/>
      <c r="D33" s="160"/>
      <c r="E33" s="161"/>
      <c r="F33" s="161"/>
      <c r="G33" s="161">
        <f t="shared" ref="G33:H33" si="25">+N($D33)*N(E33)</f>
        <v>0</v>
      </c>
      <c r="H33" s="161">
        <f t="shared" si="25"/>
        <v>0</v>
      </c>
      <c r="I33" s="184">
        <f t="shared" si="3"/>
        <v>0</v>
      </c>
      <c r="J33" s="156"/>
      <c r="K33" s="156"/>
      <c r="L33" s="156"/>
      <c r="M33" s="156"/>
      <c r="N33" s="156"/>
      <c r="O33" s="156"/>
      <c r="P33" s="156"/>
      <c r="Q33" s="156"/>
      <c r="R33" s="156"/>
      <c r="S33" s="156"/>
      <c r="T33" s="156"/>
      <c r="U33" s="156"/>
      <c r="V33" s="156"/>
      <c r="W33" s="156"/>
      <c r="X33" s="156"/>
      <c r="Y33" s="156"/>
      <c r="Z33" s="156"/>
    </row>
    <row r="34">
      <c r="A34" s="185"/>
      <c r="B34" s="186" t="s">
        <v>1087</v>
      </c>
      <c r="C34" s="187"/>
      <c r="D34" s="160">
        <v>0.0</v>
      </c>
      <c r="E34" s="161"/>
      <c r="F34" s="161"/>
      <c r="G34" s="161">
        <f t="shared" ref="G34:H34" si="26">+N($D34)*N(E34)</f>
        <v>0</v>
      </c>
      <c r="H34" s="161">
        <f t="shared" si="26"/>
        <v>0</v>
      </c>
      <c r="I34" s="184">
        <f t="shared" si="3"/>
        <v>0</v>
      </c>
      <c r="J34" s="156"/>
      <c r="K34" s="156"/>
      <c r="L34" s="156"/>
      <c r="M34" s="156"/>
      <c r="N34" s="156"/>
      <c r="O34" s="156"/>
      <c r="P34" s="156"/>
      <c r="Q34" s="156"/>
      <c r="R34" s="156"/>
      <c r="S34" s="156"/>
      <c r="T34" s="156"/>
      <c r="U34" s="156"/>
      <c r="V34" s="156"/>
      <c r="W34" s="156"/>
      <c r="X34" s="156"/>
      <c r="Y34" s="156"/>
      <c r="Z34" s="156"/>
    </row>
    <row r="35">
      <c r="A35" s="185"/>
      <c r="B35" s="186" t="s">
        <v>1088</v>
      </c>
      <c r="C35" s="187"/>
      <c r="D35" s="160">
        <v>0.0</v>
      </c>
      <c r="E35" s="161"/>
      <c r="F35" s="161"/>
      <c r="G35" s="161">
        <f t="shared" ref="G35:H35" si="27">+N($D35)*N(E35)</f>
        <v>0</v>
      </c>
      <c r="H35" s="161">
        <f t="shared" si="27"/>
        <v>0</v>
      </c>
      <c r="I35" s="184">
        <f t="shared" si="3"/>
        <v>0</v>
      </c>
      <c r="J35" s="156"/>
      <c r="K35" s="156"/>
      <c r="L35" s="156"/>
      <c r="M35" s="156"/>
      <c r="N35" s="156"/>
      <c r="O35" s="156"/>
      <c r="P35" s="156"/>
      <c r="Q35" s="156"/>
      <c r="R35" s="156"/>
      <c r="S35" s="156"/>
      <c r="T35" s="156"/>
      <c r="U35" s="156"/>
      <c r="V35" s="156"/>
      <c r="W35" s="156"/>
      <c r="X35" s="156"/>
      <c r="Y35" s="156"/>
      <c r="Z35" s="156"/>
    </row>
    <row r="36">
      <c r="A36" s="185"/>
      <c r="B36" s="186" t="s">
        <v>1089</v>
      </c>
      <c r="C36" s="187"/>
      <c r="D36" s="160">
        <v>0.0</v>
      </c>
      <c r="E36" s="161"/>
      <c r="F36" s="161"/>
      <c r="G36" s="161">
        <f t="shared" ref="G36:H36" si="28">+N($D36)*N(E36)</f>
        <v>0</v>
      </c>
      <c r="H36" s="161">
        <f t="shared" si="28"/>
        <v>0</v>
      </c>
      <c r="I36" s="184">
        <f t="shared" si="3"/>
        <v>0</v>
      </c>
      <c r="J36" s="156"/>
      <c r="K36" s="156"/>
      <c r="L36" s="156"/>
      <c r="M36" s="156"/>
      <c r="N36" s="156"/>
      <c r="O36" s="156"/>
      <c r="P36" s="156"/>
      <c r="Q36" s="156"/>
      <c r="R36" s="156"/>
      <c r="S36" s="156"/>
      <c r="T36" s="156"/>
      <c r="U36" s="156"/>
      <c r="V36" s="156"/>
      <c r="W36" s="156"/>
      <c r="X36" s="156"/>
      <c r="Y36" s="156"/>
      <c r="Z36" s="156"/>
    </row>
    <row r="37">
      <c r="A37" s="185"/>
      <c r="B37" s="186" t="s">
        <v>1090</v>
      </c>
      <c r="C37" s="187"/>
      <c r="D37" s="160"/>
      <c r="E37" s="161"/>
      <c r="F37" s="161"/>
      <c r="G37" s="161">
        <f t="shared" ref="G37:H37" si="29">+N($D37)*N(E37)</f>
        <v>0</v>
      </c>
      <c r="H37" s="161">
        <f t="shared" si="29"/>
        <v>0</v>
      </c>
      <c r="I37" s="184">
        <f t="shared" si="3"/>
        <v>0</v>
      </c>
      <c r="J37" s="156"/>
      <c r="K37" s="156"/>
      <c r="L37" s="156"/>
      <c r="M37" s="156"/>
      <c r="N37" s="156"/>
      <c r="O37" s="156"/>
      <c r="P37" s="156"/>
      <c r="Q37" s="156"/>
      <c r="R37" s="156"/>
      <c r="S37" s="156"/>
      <c r="T37" s="156"/>
      <c r="U37" s="156"/>
      <c r="V37" s="156"/>
      <c r="W37" s="156"/>
      <c r="X37" s="156"/>
      <c r="Y37" s="156"/>
      <c r="Z37" s="156"/>
    </row>
    <row r="38">
      <c r="A38" s="185"/>
      <c r="B38" s="186" t="s">
        <v>1091</v>
      </c>
      <c r="C38" s="187" t="s">
        <v>1066</v>
      </c>
      <c r="D38" s="160" t="s">
        <v>506</v>
      </c>
      <c r="E38" s="197"/>
      <c r="F38" s="197"/>
      <c r="G38" s="161">
        <f t="shared" ref="G38:H38" si="30">+N($D38)*N(E38)</f>
        <v>0</v>
      </c>
      <c r="H38" s="161">
        <f t="shared" si="30"/>
        <v>0</v>
      </c>
      <c r="I38" s="184">
        <f t="shared" si="3"/>
        <v>0</v>
      </c>
      <c r="J38" s="156"/>
      <c r="K38" s="156"/>
      <c r="L38" s="156"/>
      <c r="M38" s="156"/>
      <c r="N38" s="156"/>
      <c r="O38" s="156"/>
      <c r="P38" s="156"/>
      <c r="Q38" s="156"/>
      <c r="R38" s="156"/>
      <c r="S38" s="156"/>
      <c r="T38" s="156"/>
      <c r="U38" s="156"/>
      <c r="V38" s="156"/>
      <c r="W38" s="156"/>
      <c r="X38" s="156"/>
      <c r="Y38" s="156"/>
      <c r="Z38" s="156"/>
    </row>
    <row r="39">
      <c r="A39" s="185"/>
      <c r="B39" s="186" t="s">
        <v>1092</v>
      </c>
      <c r="C39" s="187" t="s">
        <v>1066</v>
      </c>
      <c r="D39" s="198">
        <f>150+20</f>
        <v>170</v>
      </c>
      <c r="E39" s="192">
        <v>840.0</v>
      </c>
      <c r="F39" s="192">
        <v>217.0</v>
      </c>
      <c r="G39" s="161">
        <f t="shared" ref="G39:H39" si="31">+N($D39)*N(E39)</f>
        <v>142800</v>
      </c>
      <c r="H39" s="161">
        <f t="shared" si="31"/>
        <v>36890</v>
      </c>
      <c r="I39" s="184">
        <f t="shared" si="3"/>
        <v>179690</v>
      </c>
      <c r="J39" s="156"/>
      <c r="K39" s="189"/>
      <c r="L39" s="156"/>
      <c r="M39" s="156"/>
      <c r="N39" s="156"/>
      <c r="O39" s="156"/>
      <c r="P39" s="156"/>
      <c r="Q39" s="156"/>
      <c r="R39" s="156"/>
      <c r="S39" s="156"/>
      <c r="T39" s="156"/>
      <c r="U39" s="156"/>
      <c r="V39" s="156"/>
      <c r="W39" s="156"/>
      <c r="X39" s="156"/>
      <c r="Y39" s="156"/>
      <c r="Z39" s="156"/>
    </row>
    <row r="40">
      <c r="A40" s="185"/>
      <c r="B40" s="186" t="s">
        <v>1093</v>
      </c>
      <c r="C40" s="187" t="s">
        <v>1066</v>
      </c>
      <c r="D40" s="160">
        <v>100.0</v>
      </c>
      <c r="E40" s="192">
        <v>940.0</v>
      </c>
      <c r="F40" s="192">
        <v>217.0</v>
      </c>
      <c r="G40" s="161">
        <f t="shared" ref="G40:H40" si="32">+N($D40)*N(E40)</f>
        <v>94000</v>
      </c>
      <c r="H40" s="161">
        <f t="shared" si="32"/>
        <v>21700</v>
      </c>
      <c r="I40" s="184">
        <f t="shared" si="3"/>
        <v>115700</v>
      </c>
      <c r="J40" s="156"/>
      <c r="K40" s="189"/>
      <c r="L40" s="156"/>
      <c r="M40" s="156"/>
      <c r="N40" s="156"/>
      <c r="O40" s="156"/>
      <c r="P40" s="156"/>
      <c r="Q40" s="156"/>
      <c r="R40" s="156"/>
      <c r="S40" s="156"/>
      <c r="T40" s="156"/>
      <c r="U40" s="156"/>
      <c r="V40" s="156"/>
      <c r="W40" s="156"/>
      <c r="X40" s="156"/>
      <c r="Y40" s="156"/>
      <c r="Z40" s="156"/>
    </row>
    <row r="41">
      <c r="A41" s="185"/>
      <c r="B41" s="186" t="s">
        <v>1094</v>
      </c>
      <c r="C41" s="187" t="s">
        <v>1066</v>
      </c>
      <c r="D41" s="160">
        <v>150.0</v>
      </c>
      <c r="E41" s="192">
        <v>1000.0</v>
      </c>
      <c r="F41" s="192">
        <v>217.0</v>
      </c>
      <c r="G41" s="161">
        <f t="shared" ref="G41:H41" si="33">+N($D41)*N(E41)</f>
        <v>150000</v>
      </c>
      <c r="H41" s="161">
        <f t="shared" si="33"/>
        <v>32550</v>
      </c>
      <c r="I41" s="184">
        <f t="shared" si="3"/>
        <v>182550</v>
      </c>
      <c r="J41" s="156"/>
      <c r="K41" s="189"/>
      <c r="L41" s="156"/>
      <c r="M41" s="156"/>
      <c r="N41" s="156"/>
      <c r="O41" s="156"/>
      <c r="P41" s="156"/>
      <c r="Q41" s="156"/>
      <c r="R41" s="156"/>
      <c r="S41" s="156"/>
      <c r="T41" s="156"/>
      <c r="U41" s="156"/>
      <c r="V41" s="156"/>
      <c r="W41" s="156"/>
      <c r="X41" s="156"/>
      <c r="Y41" s="156"/>
      <c r="Z41" s="156"/>
    </row>
    <row r="42">
      <c r="A42" s="185"/>
      <c r="B42" s="186" t="s">
        <v>1095</v>
      </c>
      <c r="C42" s="187" t="s">
        <v>1066</v>
      </c>
      <c r="D42" s="160" t="s">
        <v>506</v>
      </c>
      <c r="E42" s="197"/>
      <c r="F42" s="197"/>
      <c r="G42" s="161">
        <f t="shared" ref="G42:H42" si="34">+N($D42)*N(E42)</f>
        <v>0</v>
      </c>
      <c r="H42" s="161">
        <f t="shared" si="34"/>
        <v>0</v>
      </c>
      <c r="I42" s="184">
        <f t="shared" si="3"/>
        <v>0</v>
      </c>
      <c r="J42" s="156"/>
      <c r="K42" s="156"/>
      <c r="L42" s="156"/>
      <c r="M42" s="156"/>
      <c r="N42" s="156"/>
      <c r="O42" s="156"/>
      <c r="P42" s="156"/>
      <c r="Q42" s="156"/>
      <c r="R42" s="156"/>
      <c r="S42" s="156"/>
      <c r="T42" s="156"/>
      <c r="U42" s="156"/>
      <c r="V42" s="156"/>
      <c r="W42" s="156"/>
      <c r="X42" s="156"/>
      <c r="Y42" s="156"/>
      <c r="Z42" s="156"/>
    </row>
    <row r="43">
      <c r="A43" s="185"/>
      <c r="B43" s="186"/>
      <c r="C43" s="187"/>
      <c r="D43" s="160">
        <v>0.0</v>
      </c>
      <c r="E43" s="161"/>
      <c r="F43" s="161"/>
      <c r="G43" s="161">
        <f t="shared" ref="G43:H43" si="35">+N($D43)*N(E43)</f>
        <v>0</v>
      </c>
      <c r="H43" s="161">
        <f t="shared" si="35"/>
        <v>0</v>
      </c>
      <c r="I43" s="184">
        <f t="shared" si="3"/>
        <v>0</v>
      </c>
      <c r="J43" s="156"/>
      <c r="K43" s="156"/>
      <c r="L43" s="156"/>
      <c r="M43" s="156"/>
      <c r="N43" s="156"/>
      <c r="O43" s="156"/>
      <c r="P43" s="156"/>
      <c r="Q43" s="156"/>
      <c r="R43" s="156"/>
      <c r="S43" s="156"/>
      <c r="T43" s="156"/>
      <c r="U43" s="156"/>
      <c r="V43" s="156"/>
      <c r="W43" s="156"/>
      <c r="X43" s="156"/>
      <c r="Y43" s="156"/>
      <c r="Z43" s="156"/>
    </row>
    <row r="44">
      <c r="A44" s="185">
        <v>6.0</v>
      </c>
      <c r="B44" s="158" t="s">
        <v>1096</v>
      </c>
      <c r="C44" s="187"/>
      <c r="D44" s="160">
        <v>0.0</v>
      </c>
      <c r="E44" s="161"/>
      <c r="F44" s="161"/>
      <c r="G44" s="161">
        <f t="shared" ref="G44:H44" si="36">+N($D44)*N(E44)</f>
        <v>0</v>
      </c>
      <c r="H44" s="161">
        <f t="shared" si="36"/>
        <v>0</v>
      </c>
      <c r="I44" s="184">
        <f t="shared" si="3"/>
        <v>0</v>
      </c>
      <c r="J44" s="156"/>
      <c r="K44" s="156"/>
      <c r="L44" s="156"/>
      <c r="M44" s="156"/>
      <c r="N44" s="156"/>
      <c r="O44" s="156"/>
      <c r="P44" s="156"/>
      <c r="Q44" s="156"/>
      <c r="R44" s="156"/>
      <c r="S44" s="156"/>
      <c r="T44" s="156"/>
      <c r="U44" s="156"/>
      <c r="V44" s="156"/>
      <c r="W44" s="156"/>
      <c r="X44" s="156"/>
      <c r="Y44" s="156"/>
      <c r="Z44" s="156"/>
    </row>
    <row r="45">
      <c r="A45" s="185"/>
      <c r="B45" s="195" t="s">
        <v>1097</v>
      </c>
      <c r="C45" s="187"/>
      <c r="D45" s="160"/>
      <c r="E45" s="161"/>
      <c r="F45" s="161"/>
      <c r="G45" s="161">
        <f t="shared" ref="G45:H45" si="37">+N($D45)*N(E45)</f>
        <v>0</v>
      </c>
      <c r="H45" s="161">
        <f t="shared" si="37"/>
        <v>0</v>
      </c>
      <c r="I45" s="184">
        <f t="shared" si="3"/>
        <v>0</v>
      </c>
      <c r="J45" s="156"/>
      <c r="K45" s="156"/>
      <c r="L45" s="156"/>
      <c r="M45" s="156"/>
      <c r="N45" s="156"/>
      <c r="O45" s="156"/>
      <c r="P45" s="156"/>
      <c r="Q45" s="156"/>
      <c r="R45" s="156"/>
      <c r="S45" s="156"/>
      <c r="T45" s="156"/>
      <c r="U45" s="156"/>
      <c r="V45" s="156"/>
      <c r="W45" s="156"/>
      <c r="X45" s="156"/>
      <c r="Y45" s="156"/>
      <c r="Z45" s="156"/>
    </row>
    <row r="46">
      <c r="A46" s="185"/>
      <c r="B46" s="186" t="s">
        <v>1098</v>
      </c>
      <c r="C46" s="196"/>
      <c r="D46" s="160"/>
      <c r="E46" s="161"/>
      <c r="F46" s="161"/>
      <c r="G46" s="161">
        <f t="shared" ref="G46:H46" si="38">+N($D46)*N(E46)</f>
        <v>0</v>
      </c>
      <c r="H46" s="161">
        <f t="shared" si="38"/>
        <v>0</v>
      </c>
      <c r="I46" s="184">
        <f t="shared" si="3"/>
        <v>0</v>
      </c>
      <c r="J46" s="156"/>
      <c r="K46" s="156"/>
      <c r="L46" s="156"/>
      <c r="M46" s="156"/>
      <c r="N46" s="156"/>
      <c r="O46" s="156"/>
      <c r="P46" s="156"/>
      <c r="Q46" s="156"/>
      <c r="R46" s="156"/>
      <c r="S46" s="156"/>
      <c r="T46" s="156"/>
      <c r="U46" s="156"/>
      <c r="V46" s="156"/>
      <c r="W46" s="156"/>
      <c r="X46" s="156"/>
      <c r="Y46" s="156"/>
      <c r="Z46" s="156"/>
    </row>
    <row r="47">
      <c r="A47" s="185"/>
      <c r="B47" s="186" t="s">
        <v>1099</v>
      </c>
      <c r="C47" s="196"/>
      <c r="D47" s="160"/>
      <c r="E47" s="161"/>
      <c r="F47" s="161"/>
      <c r="G47" s="161">
        <f t="shared" ref="G47:H47" si="39">+N($D47)*N(E47)</f>
        <v>0</v>
      </c>
      <c r="H47" s="161">
        <f t="shared" si="39"/>
        <v>0</v>
      </c>
      <c r="I47" s="184">
        <f t="shared" si="3"/>
        <v>0</v>
      </c>
      <c r="J47" s="156"/>
      <c r="K47" s="156"/>
      <c r="L47" s="156"/>
      <c r="M47" s="156"/>
      <c r="N47" s="156"/>
      <c r="O47" s="156"/>
      <c r="P47" s="156"/>
      <c r="Q47" s="156"/>
      <c r="R47" s="156"/>
      <c r="S47" s="156"/>
      <c r="T47" s="156"/>
      <c r="U47" s="156"/>
      <c r="V47" s="156"/>
      <c r="W47" s="156"/>
      <c r="X47" s="156"/>
      <c r="Y47" s="156"/>
      <c r="Z47" s="156"/>
    </row>
    <row r="48">
      <c r="A48" s="185"/>
      <c r="B48" s="186" t="s">
        <v>1100</v>
      </c>
      <c r="C48" s="196"/>
      <c r="D48" s="160"/>
      <c r="E48" s="161"/>
      <c r="F48" s="161"/>
      <c r="G48" s="161">
        <f t="shared" ref="G48:H48" si="40">+N($D48)*N(E48)</f>
        <v>0</v>
      </c>
      <c r="H48" s="161">
        <f t="shared" si="40"/>
        <v>0</v>
      </c>
      <c r="I48" s="184">
        <f t="shared" si="3"/>
        <v>0</v>
      </c>
      <c r="J48" s="156"/>
      <c r="K48" s="156"/>
      <c r="L48" s="156"/>
      <c r="M48" s="156"/>
      <c r="N48" s="156"/>
      <c r="O48" s="156"/>
      <c r="P48" s="156"/>
      <c r="Q48" s="156"/>
      <c r="R48" s="156"/>
      <c r="S48" s="156"/>
      <c r="T48" s="156"/>
      <c r="U48" s="156"/>
      <c r="V48" s="156"/>
      <c r="W48" s="156"/>
      <c r="X48" s="156"/>
      <c r="Y48" s="156"/>
      <c r="Z48" s="156"/>
    </row>
    <row r="49">
      <c r="A49" s="185"/>
      <c r="B49" s="196" t="s">
        <v>1086</v>
      </c>
      <c r="C49" s="196"/>
      <c r="D49" s="160"/>
      <c r="E49" s="161"/>
      <c r="F49" s="161"/>
      <c r="G49" s="161">
        <f t="shared" ref="G49:H49" si="41">+N($D49)*N(E49)</f>
        <v>0</v>
      </c>
      <c r="H49" s="161">
        <f t="shared" si="41"/>
        <v>0</v>
      </c>
      <c r="I49" s="184">
        <f t="shared" si="3"/>
        <v>0</v>
      </c>
      <c r="J49" s="156"/>
      <c r="K49" s="156"/>
      <c r="L49" s="156"/>
      <c r="M49" s="156"/>
      <c r="N49" s="156"/>
      <c r="O49" s="156"/>
      <c r="P49" s="156"/>
      <c r="Q49" s="156"/>
      <c r="R49" s="156"/>
      <c r="S49" s="156"/>
      <c r="T49" s="156"/>
      <c r="U49" s="156"/>
      <c r="V49" s="156"/>
      <c r="W49" s="156"/>
      <c r="X49" s="156"/>
      <c r="Y49" s="156"/>
      <c r="Z49" s="156"/>
    </row>
    <row r="50">
      <c r="A50" s="185"/>
      <c r="B50" s="186" t="s">
        <v>1101</v>
      </c>
      <c r="C50" s="187"/>
      <c r="D50" s="160"/>
      <c r="E50" s="161"/>
      <c r="F50" s="161"/>
      <c r="G50" s="161">
        <f t="shared" ref="G50:H50" si="42">+N($D50)*N(E50)</f>
        <v>0</v>
      </c>
      <c r="H50" s="161">
        <f t="shared" si="42"/>
        <v>0</v>
      </c>
      <c r="I50" s="184">
        <f t="shared" si="3"/>
        <v>0</v>
      </c>
      <c r="J50" s="156"/>
      <c r="K50" s="156"/>
      <c r="L50" s="156"/>
      <c r="M50" s="156"/>
      <c r="N50" s="156"/>
      <c r="O50" s="156"/>
      <c r="P50" s="156"/>
      <c r="Q50" s="156"/>
      <c r="R50" s="156"/>
      <c r="S50" s="156"/>
      <c r="T50" s="156"/>
      <c r="U50" s="156"/>
      <c r="V50" s="156"/>
      <c r="W50" s="156"/>
      <c r="X50" s="156"/>
      <c r="Y50" s="156"/>
      <c r="Z50" s="156"/>
    </row>
    <row r="51">
      <c r="A51" s="185"/>
      <c r="B51" s="186" t="s">
        <v>1102</v>
      </c>
      <c r="C51" s="187"/>
      <c r="D51" s="160"/>
      <c r="E51" s="161"/>
      <c r="F51" s="161"/>
      <c r="G51" s="161">
        <f t="shared" ref="G51:H51" si="43">+N($D51)*N(E51)</f>
        <v>0</v>
      </c>
      <c r="H51" s="161">
        <f t="shared" si="43"/>
        <v>0</v>
      </c>
      <c r="I51" s="184">
        <f t="shared" si="3"/>
        <v>0</v>
      </c>
      <c r="J51" s="156"/>
      <c r="K51" s="156"/>
      <c r="L51" s="156"/>
      <c r="M51" s="156"/>
      <c r="N51" s="156"/>
      <c r="O51" s="156"/>
      <c r="P51" s="156"/>
      <c r="Q51" s="156"/>
      <c r="R51" s="156"/>
      <c r="S51" s="156"/>
      <c r="T51" s="156"/>
      <c r="U51" s="156"/>
      <c r="V51" s="156"/>
      <c r="W51" s="156"/>
      <c r="X51" s="156"/>
      <c r="Y51" s="156"/>
      <c r="Z51" s="156"/>
    </row>
    <row r="52">
      <c r="A52" s="185"/>
      <c r="B52" s="186" t="s">
        <v>1103</v>
      </c>
      <c r="C52" s="187"/>
      <c r="D52" s="160">
        <v>0.0</v>
      </c>
      <c r="E52" s="161"/>
      <c r="F52" s="161"/>
      <c r="G52" s="161">
        <f t="shared" ref="G52:H52" si="44">+N($D52)*N(E52)</f>
        <v>0</v>
      </c>
      <c r="H52" s="161">
        <f t="shared" si="44"/>
        <v>0</v>
      </c>
      <c r="I52" s="184">
        <f t="shared" si="3"/>
        <v>0</v>
      </c>
      <c r="J52" s="156"/>
      <c r="K52" s="156"/>
      <c r="L52" s="156"/>
      <c r="M52" s="156"/>
      <c r="N52" s="156"/>
      <c r="O52" s="156"/>
      <c r="P52" s="156"/>
      <c r="Q52" s="156"/>
      <c r="R52" s="156"/>
      <c r="S52" s="156"/>
      <c r="T52" s="156"/>
      <c r="U52" s="156"/>
      <c r="V52" s="156"/>
      <c r="W52" s="156"/>
      <c r="X52" s="156"/>
      <c r="Y52" s="156"/>
      <c r="Z52" s="156"/>
    </row>
    <row r="53">
      <c r="A53" s="185"/>
      <c r="B53" s="186" t="s">
        <v>1089</v>
      </c>
      <c r="C53" s="187"/>
      <c r="D53" s="160">
        <v>0.0</v>
      </c>
      <c r="E53" s="161"/>
      <c r="F53" s="161"/>
      <c r="G53" s="161">
        <f t="shared" ref="G53:H53" si="45">+N($D53)*N(E53)</f>
        <v>0</v>
      </c>
      <c r="H53" s="161">
        <f t="shared" si="45"/>
        <v>0</v>
      </c>
      <c r="I53" s="184">
        <f t="shared" si="3"/>
        <v>0</v>
      </c>
      <c r="J53" s="156"/>
      <c r="K53" s="156"/>
      <c r="L53" s="156"/>
      <c r="M53" s="156"/>
      <c r="N53" s="156"/>
      <c r="O53" s="156"/>
      <c r="P53" s="156"/>
      <c r="Q53" s="156"/>
      <c r="R53" s="156"/>
      <c r="S53" s="156"/>
      <c r="T53" s="156"/>
      <c r="U53" s="156"/>
      <c r="V53" s="156"/>
      <c r="W53" s="156"/>
      <c r="X53" s="156"/>
      <c r="Y53" s="156"/>
      <c r="Z53" s="156"/>
    </row>
    <row r="54">
      <c r="A54" s="185"/>
      <c r="B54" s="186" t="s">
        <v>1104</v>
      </c>
      <c r="C54" s="187"/>
      <c r="D54" s="160">
        <v>0.0</v>
      </c>
      <c r="E54" s="161"/>
      <c r="F54" s="161"/>
      <c r="G54" s="161">
        <f t="shared" ref="G54:H54" si="46">+N($D54)*N(E54)</f>
        <v>0</v>
      </c>
      <c r="H54" s="161">
        <f t="shared" si="46"/>
        <v>0</v>
      </c>
      <c r="I54" s="184">
        <f t="shared" si="3"/>
        <v>0</v>
      </c>
      <c r="J54" s="156"/>
      <c r="K54" s="156"/>
      <c r="L54" s="156"/>
      <c r="M54" s="156"/>
      <c r="N54" s="156"/>
      <c r="O54" s="156"/>
      <c r="P54" s="156"/>
      <c r="Q54" s="156"/>
      <c r="R54" s="156"/>
      <c r="S54" s="156"/>
      <c r="T54" s="156"/>
      <c r="U54" s="156"/>
      <c r="V54" s="156"/>
      <c r="W54" s="156"/>
      <c r="X54" s="156"/>
      <c r="Y54" s="156"/>
      <c r="Z54" s="156"/>
    </row>
    <row r="55">
      <c r="A55" s="185"/>
      <c r="B55" s="186" t="s">
        <v>1091</v>
      </c>
      <c r="C55" s="187" t="s">
        <v>1066</v>
      </c>
      <c r="D55" s="160">
        <v>200.0</v>
      </c>
      <c r="E55" s="188">
        <v>1140.0</v>
      </c>
      <c r="F55" s="188">
        <v>217.0</v>
      </c>
      <c r="G55" s="161">
        <f t="shared" ref="G55:H55" si="47">+N($D55)*N(E55)</f>
        <v>228000</v>
      </c>
      <c r="H55" s="161">
        <f t="shared" si="47"/>
        <v>43400</v>
      </c>
      <c r="I55" s="184">
        <f t="shared" si="3"/>
        <v>271400</v>
      </c>
      <c r="J55" s="156"/>
      <c r="K55" s="189"/>
      <c r="L55" s="156"/>
      <c r="M55" s="156"/>
      <c r="N55" s="156"/>
      <c r="O55" s="156"/>
      <c r="P55" s="156"/>
      <c r="Q55" s="156"/>
      <c r="R55" s="156"/>
      <c r="S55" s="156"/>
      <c r="T55" s="156"/>
      <c r="U55" s="156"/>
      <c r="V55" s="156"/>
      <c r="W55" s="156"/>
      <c r="X55" s="156"/>
      <c r="Y55" s="156"/>
      <c r="Z55" s="156"/>
    </row>
    <row r="56">
      <c r="A56" s="185"/>
      <c r="B56" s="186" t="s">
        <v>1092</v>
      </c>
      <c r="C56" s="187" t="s">
        <v>1066</v>
      </c>
      <c r="D56" s="198">
        <f>100+30</f>
        <v>130</v>
      </c>
      <c r="E56" s="188">
        <v>1290.0</v>
      </c>
      <c r="F56" s="188">
        <v>217.0</v>
      </c>
      <c r="G56" s="161">
        <f t="shared" ref="G56:H56" si="48">+N($D56)*N(E56)</f>
        <v>167700</v>
      </c>
      <c r="H56" s="161">
        <f t="shared" si="48"/>
        <v>28210</v>
      </c>
      <c r="I56" s="184">
        <f t="shared" si="3"/>
        <v>195910</v>
      </c>
      <c r="J56" s="156"/>
      <c r="K56" s="189"/>
      <c r="L56" s="156"/>
      <c r="M56" s="156"/>
      <c r="N56" s="156"/>
      <c r="O56" s="156"/>
      <c r="P56" s="156"/>
      <c r="Q56" s="156"/>
      <c r="R56" s="156"/>
      <c r="S56" s="156"/>
      <c r="T56" s="156"/>
      <c r="U56" s="156"/>
      <c r="V56" s="156"/>
      <c r="W56" s="156"/>
      <c r="X56" s="156"/>
      <c r="Y56" s="156"/>
      <c r="Z56" s="156"/>
    </row>
    <row r="57">
      <c r="A57" s="185"/>
      <c r="B57" s="186" t="s">
        <v>1093</v>
      </c>
      <c r="C57" s="187" t="s">
        <v>1066</v>
      </c>
      <c r="D57" s="160">
        <v>100.0</v>
      </c>
      <c r="E57" s="188">
        <v>1390.0</v>
      </c>
      <c r="F57" s="188">
        <v>217.0</v>
      </c>
      <c r="G57" s="161">
        <f t="shared" ref="G57:H57" si="49">+N($D57)*N(E57)</f>
        <v>139000</v>
      </c>
      <c r="H57" s="161">
        <f t="shared" si="49"/>
        <v>21700</v>
      </c>
      <c r="I57" s="184">
        <f t="shared" si="3"/>
        <v>160700</v>
      </c>
      <c r="J57" s="156"/>
      <c r="K57" s="189"/>
      <c r="L57" s="156"/>
      <c r="M57" s="156"/>
      <c r="N57" s="156"/>
      <c r="O57" s="156"/>
      <c r="P57" s="156"/>
      <c r="Q57" s="156"/>
      <c r="R57" s="156"/>
      <c r="S57" s="156"/>
      <c r="T57" s="156"/>
      <c r="U57" s="156"/>
      <c r="V57" s="156"/>
      <c r="W57" s="156"/>
      <c r="X57" s="156"/>
      <c r="Y57" s="156"/>
      <c r="Z57" s="156"/>
    </row>
    <row r="58">
      <c r="A58" s="185"/>
      <c r="B58" s="186" t="s">
        <v>1094</v>
      </c>
      <c r="C58" s="187" t="s">
        <v>1066</v>
      </c>
      <c r="D58" s="160" t="s">
        <v>506</v>
      </c>
      <c r="E58" s="161"/>
      <c r="F58" s="161"/>
      <c r="G58" s="161">
        <f t="shared" ref="G58:H58" si="50">+N($D58)*N(E58)</f>
        <v>0</v>
      </c>
      <c r="H58" s="161">
        <f t="shared" si="50"/>
        <v>0</v>
      </c>
      <c r="I58" s="184">
        <f t="shared" si="3"/>
        <v>0</v>
      </c>
      <c r="J58" s="156"/>
      <c r="K58" s="156"/>
      <c r="L58" s="156"/>
      <c r="M58" s="156"/>
      <c r="N58" s="156"/>
      <c r="O58" s="156"/>
      <c r="P58" s="156"/>
      <c r="Q58" s="156"/>
      <c r="R58" s="156"/>
      <c r="S58" s="156"/>
      <c r="T58" s="156"/>
      <c r="U58" s="156"/>
      <c r="V58" s="156"/>
      <c r="W58" s="156"/>
      <c r="X58" s="156"/>
      <c r="Y58" s="156"/>
      <c r="Z58" s="156"/>
    </row>
    <row r="59">
      <c r="A59" s="185">
        <v>6.1</v>
      </c>
      <c r="B59" s="186" t="s">
        <v>1105</v>
      </c>
      <c r="C59" s="187" t="s">
        <v>1066</v>
      </c>
      <c r="D59" s="160">
        <v>4.0</v>
      </c>
      <c r="E59" s="188">
        <v>9017.0</v>
      </c>
      <c r="F59" s="188">
        <v>1623.0</v>
      </c>
      <c r="G59" s="161">
        <f t="shared" ref="G59:H59" si="51">+N($D59)*N(E59)</f>
        <v>36068</v>
      </c>
      <c r="H59" s="161">
        <f t="shared" si="51"/>
        <v>6492</v>
      </c>
      <c r="I59" s="184">
        <f t="shared" si="3"/>
        <v>42560</v>
      </c>
      <c r="J59" s="156"/>
      <c r="K59" s="189"/>
      <c r="L59" s="156"/>
      <c r="M59" s="156"/>
      <c r="N59" s="156"/>
      <c r="O59" s="156"/>
      <c r="P59" s="156"/>
      <c r="Q59" s="156"/>
      <c r="R59" s="156"/>
      <c r="S59" s="156"/>
      <c r="T59" s="156"/>
      <c r="U59" s="156"/>
      <c r="V59" s="156"/>
      <c r="W59" s="156"/>
      <c r="X59" s="156"/>
      <c r="Y59" s="156"/>
      <c r="Z59" s="156"/>
    </row>
    <row r="60">
      <c r="A60" s="185"/>
      <c r="B60" s="186"/>
      <c r="C60" s="187"/>
      <c r="D60" s="160"/>
      <c r="E60" s="161"/>
      <c r="F60" s="161"/>
      <c r="G60" s="161">
        <f t="shared" ref="G60:H60" si="52">+N($D60)*N(E60)</f>
        <v>0</v>
      </c>
      <c r="H60" s="161">
        <f t="shared" si="52"/>
        <v>0</v>
      </c>
      <c r="I60" s="184">
        <f t="shared" si="3"/>
        <v>0</v>
      </c>
      <c r="J60" s="156"/>
      <c r="K60" s="156"/>
      <c r="L60" s="156"/>
      <c r="M60" s="156"/>
      <c r="N60" s="156"/>
      <c r="O60" s="156"/>
      <c r="P60" s="156"/>
      <c r="Q60" s="156"/>
      <c r="R60" s="156"/>
      <c r="S60" s="156"/>
      <c r="T60" s="156"/>
      <c r="U60" s="156"/>
      <c r="V60" s="156"/>
      <c r="W60" s="156"/>
      <c r="X60" s="156"/>
      <c r="Y60" s="156"/>
      <c r="Z60" s="156"/>
    </row>
    <row r="61">
      <c r="A61" s="185">
        <v>6.2</v>
      </c>
      <c r="B61" s="199" t="s">
        <v>1106</v>
      </c>
      <c r="C61" s="200" t="s">
        <v>1066</v>
      </c>
      <c r="D61" s="201">
        <f>2+1</f>
        <v>3</v>
      </c>
      <c r="E61" s="188">
        <v>7075.0</v>
      </c>
      <c r="F61" s="188">
        <v>1623.0</v>
      </c>
      <c r="G61" s="161">
        <f t="shared" ref="G61:H61" si="53">+N($D61)*N(E61)</f>
        <v>21225</v>
      </c>
      <c r="H61" s="161">
        <f t="shared" si="53"/>
        <v>4869</v>
      </c>
      <c r="I61" s="184">
        <f t="shared" si="3"/>
        <v>26094</v>
      </c>
      <c r="J61" s="156"/>
      <c r="K61" s="189"/>
      <c r="L61" s="156"/>
      <c r="M61" s="156"/>
      <c r="N61" s="156"/>
      <c r="O61" s="156"/>
      <c r="P61" s="156"/>
      <c r="Q61" s="156"/>
      <c r="R61" s="156"/>
      <c r="S61" s="156"/>
      <c r="T61" s="156"/>
      <c r="U61" s="156"/>
      <c r="V61" s="156"/>
      <c r="W61" s="156"/>
      <c r="X61" s="156"/>
      <c r="Y61" s="156"/>
      <c r="Z61" s="156"/>
    </row>
    <row r="62">
      <c r="A62" s="185"/>
      <c r="B62" s="186"/>
      <c r="C62" s="187"/>
      <c r="D62" s="160">
        <v>0.0</v>
      </c>
      <c r="E62" s="161"/>
      <c r="F62" s="161"/>
      <c r="G62" s="161">
        <f t="shared" ref="G62:H62" si="54">+N($D62)*N(E62)</f>
        <v>0</v>
      </c>
      <c r="H62" s="161">
        <f t="shared" si="54"/>
        <v>0</v>
      </c>
      <c r="I62" s="184">
        <f t="shared" si="3"/>
        <v>0</v>
      </c>
      <c r="J62" s="156"/>
      <c r="K62" s="156"/>
      <c r="L62" s="156"/>
      <c r="M62" s="156"/>
      <c r="N62" s="156"/>
      <c r="O62" s="156"/>
      <c r="P62" s="156"/>
      <c r="Q62" s="156"/>
      <c r="R62" s="156"/>
      <c r="S62" s="156"/>
      <c r="T62" s="156"/>
      <c r="U62" s="156"/>
      <c r="V62" s="156"/>
      <c r="W62" s="156"/>
      <c r="X62" s="156"/>
      <c r="Y62" s="156"/>
      <c r="Z62" s="156"/>
    </row>
    <row r="63">
      <c r="A63" s="185">
        <v>6.3</v>
      </c>
      <c r="B63" s="186" t="s">
        <v>1107</v>
      </c>
      <c r="C63" s="187"/>
      <c r="D63" s="160">
        <v>0.0</v>
      </c>
      <c r="E63" s="161"/>
      <c r="F63" s="161"/>
      <c r="G63" s="161">
        <f t="shared" ref="G63:H63" si="55">+N($D63)*N(E63)</f>
        <v>0</v>
      </c>
      <c r="H63" s="161">
        <f t="shared" si="55"/>
        <v>0</v>
      </c>
      <c r="I63" s="184">
        <f t="shared" si="3"/>
        <v>0</v>
      </c>
      <c r="J63" s="156"/>
      <c r="K63" s="156"/>
      <c r="L63" s="156"/>
      <c r="M63" s="156"/>
      <c r="N63" s="156"/>
      <c r="O63" s="156"/>
      <c r="P63" s="156"/>
      <c r="Q63" s="156"/>
      <c r="R63" s="156"/>
      <c r="S63" s="156"/>
      <c r="T63" s="156"/>
      <c r="U63" s="156"/>
      <c r="V63" s="156"/>
      <c r="W63" s="156"/>
      <c r="X63" s="156"/>
      <c r="Y63" s="156"/>
      <c r="Z63" s="156"/>
    </row>
    <row r="64">
      <c r="A64" s="185"/>
      <c r="B64" s="186" t="s">
        <v>1108</v>
      </c>
      <c r="C64" s="187" t="s">
        <v>1109</v>
      </c>
      <c r="D64" s="160" t="s">
        <v>506</v>
      </c>
      <c r="E64" s="161"/>
      <c r="F64" s="161"/>
      <c r="G64" s="161">
        <f t="shared" ref="G64:H64" si="56">+N($D64)*N(E64)</f>
        <v>0</v>
      </c>
      <c r="H64" s="161">
        <f t="shared" si="56"/>
        <v>0</v>
      </c>
      <c r="I64" s="184">
        <f t="shared" si="3"/>
        <v>0</v>
      </c>
      <c r="J64" s="156"/>
      <c r="K64" s="156"/>
      <c r="L64" s="156"/>
      <c r="M64" s="156"/>
      <c r="N64" s="156"/>
      <c r="O64" s="156"/>
      <c r="P64" s="156"/>
      <c r="Q64" s="156"/>
      <c r="R64" s="156"/>
      <c r="S64" s="156"/>
      <c r="T64" s="156"/>
      <c r="U64" s="156"/>
      <c r="V64" s="156"/>
      <c r="W64" s="156"/>
      <c r="X64" s="156"/>
      <c r="Y64" s="156"/>
      <c r="Z64" s="156"/>
    </row>
    <row r="65">
      <c r="A65" s="185"/>
      <c r="B65" s="186" t="s">
        <v>1110</v>
      </c>
      <c r="C65" s="187" t="s">
        <v>1109</v>
      </c>
      <c r="D65" s="160" t="s">
        <v>506</v>
      </c>
      <c r="E65" s="161"/>
      <c r="F65" s="161"/>
      <c r="G65" s="161">
        <f t="shared" ref="G65:H65" si="57">+N($D65)*N(E65)</f>
        <v>0</v>
      </c>
      <c r="H65" s="161">
        <f t="shared" si="57"/>
        <v>0</v>
      </c>
      <c r="I65" s="184">
        <f t="shared" si="3"/>
        <v>0</v>
      </c>
      <c r="J65" s="156"/>
      <c r="K65" s="156"/>
      <c r="L65" s="156"/>
      <c r="M65" s="156"/>
      <c r="N65" s="156"/>
      <c r="O65" s="156"/>
      <c r="P65" s="156"/>
      <c r="Q65" s="156"/>
      <c r="R65" s="156"/>
      <c r="S65" s="156"/>
      <c r="T65" s="156"/>
      <c r="U65" s="156"/>
      <c r="V65" s="156"/>
      <c r="W65" s="156"/>
      <c r="X65" s="156"/>
      <c r="Y65" s="156"/>
      <c r="Z65" s="156"/>
    </row>
    <row r="66">
      <c r="A66" s="185"/>
      <c r="B66" s="186" t="s">
        <v>1111</v>
      </c>
      <c r="C66" s="187" t="s">
        <v>1109</v>
      </c>
      <c r="D66" s="160" t="s">
        <v>506</v>
      </c>
      <c r="E66" s="161"/>
      <c r="F66" s="161"/>
      <c r="G66" s="161">
        <f t="shared" ref="G66:H66" si="58">+N($D66)*N(E66)</f>
        <v>0</v>
      </c>
      <c r="H66" s="161">
        <f t="shared" si="58"/>
        <v>0</v>
      </c>
      <c r="I66" s="184">
        <f t="shared" si="3"/>
        <v>0</v>
      </c>
      <c r="J66" s="156"/>
      <c r="K66" s="156"/>
      <c r="L66" s="156"/>
      <c r="M66" s="156"/>
      <c r="N66" s="156"/>
      <c r="O66" s="156"/>
      <c r="P66" s="156"/>
      <c r="Q66" s="156"/>
      <c r="R66" s="156"/>
      <c r="S66" s="156"/>
      <c r="T66" s="156"/>
      <c r="U66" s="156"/>
      <c r="V66" s="156"/>
      <c r="W66" s="156"/>
      <c r="X66" s="156"/>
      <c r="Y66" s="156"/>
      <c r="Z66" s="156"/>
    </row>
    <row r="67">
      <c r="A67" s="185"/>
      <c r="B67" s="186" t="s">
        <v>1112</v>
      </c>
      <c r="C67" s="187" t="s">
        <v>1109</v>
      </c>
      <c r="D67" s="160" t="s">
        <v>506</v>
      </c>
      <c r="E67" s="161"/>
      <c r="F67" s="161"/>
      <c r="G67" s="161">
        <f t="shared" ref="G67:H67" si="59">+N($D67)*N(E67)</f>
        <v>0</v>
      </c>
      <c r="H67" s="161">
        <f t="shared" si="59"/>
        <v>0</v>
      </c>
      <c r="I67" s="184">
        <f t="shared" si="3"/>
        <v>0</v>
      </c>
      <c r="J67" s="156"/>
      <c r="K67" s="156"/>
      <c r="L67" s="156"/>
      <c r="M67" s="156"/>
      <c r="N67" s="156"/>
      <c r="O67" s="156"/>
      <c r="P67" s="156"/>
      <c r="Q67" s="156"/>
      <c r="R67" s="156"/>
      <c r="S67" s="156"/>
      <c r="T67" s="156"/>
      <c r="U67" s="156"/>
      <c r="V67" s="156"/>
      <c r="W67" s="156"/>
      <c r="X67" s="156"/>
      <c r="Y67" s="156"/>
      <c r="Z67" s="156"/>
    </row>
    <row r="68">
      <c r="A68" s="185"/>
      <c r="B68" s="186" t="s">
        <v>1113</v>
      </c>
      <c r="C68" s="187" t="s">
        <v>1109</v>
      </c>
      <c r="D68" s="160" t="s">
        <v>506</v>
      </c>
      <c r="E68" s="161"/>
      <c r="F68" s="161"/>
      <c r="G68" s="161">
        <f t="shared" ref="G68:H68" si="60">+N($D68)*N(E68)</f>
        <v>0</v>
      </c>
      <c r="H68" s="161">
        <f t="shared" si="60"/>
        <v>0</v>
      </c>
      <c r="I68" s="184">
        <f t="shared" si="3"/>
        <v>0</v>
      </c>
      <c r="J68" s="156"/>
      <c r="K68" s="156"/>
      <c r="L68" s="156"/>
      <c r="M68" s="156"/>
      <c r="N68" s="156"/>
      <c r="O68" s="156"/>
      <c r="P68" s="156"/>
      <c r="Q68" s="156"/>
      <c r="R68" s="156"/>
      <c r="S68" s="156"/>
      <c r="T68" s="156"/>
      <c r="U68" s="156"/>
      <c r="V68" s="156"/>
      <c r="W68" s="156"/>
      <c r="X68" s="156"/>
      <c r="Y68" s="156"/>
      <c r="Z68" s="156"/>
    </row>
    <row r="69">
      <c r="A69" s="185"/>
      <c r="B69" s="186" t="s">
        <v>1114</v>
      </c>
      <c r="C69" s="187" t="s">
        <v>1075</v>
      </c>
      <c r="D69" s="160" t="s">
        <v>506</v>
      </c>
      <c r="E69" s="161"/>
      <c r="F69" s="161"/>
      <c r="G69" s="161">
        <f t="shared" ref="G69:H69" si="61">+N($D69)*N(E69)</f>
        <v>0</v>
      </c>
      <c r="H69" s="161">
        <f t="shared" si="61"/>
        <v>0</v>
      </c>
      <c r="I69" s="184">
        <f t="shared" si="3"/>
        <v>0</v>
      </c>
      <c r="J69" s="156"/>
      <c r="K69" s="156"/>
      <c r="L69" s="156"/>
      <c r="M69" s="156"/>
      <c r="N69" s="156"/>
      <c r="O69" s="156"/>
      <c r="P69" s="156"/>
      <c r="Q69" s="156"/>
      <c r="R69" s="156"/>
      <c r="S69" s="156"/>
      <c r="T69" s="156"/>
      <c r="U69" s="156"/>
      <c r="V69" s="156"/>
      <c r="W69" s="156"/>
      <c r="X69" s="156"/>
      <c r="Y69" s="156"/>
      <c r="Z69" s="156"/>
    </row>
    <row r="70">
      <c r="A70" s="185"/>
      <c r="B70" s="186"/>
      <c r="C70" s="187"/>
      <c r="D70" s="160"/>
      <c r="E70" s="161"/>
      <c r="F70" s="161"/>
      <c r="G70" s="161">
        <f t="shared" ref="G70:H70" si="62">+N($D70)*N(E70)</f>
        <v>0</v>
      </c>
      <c r="H70" s="161">
        <f t="shared" si="62"/>
        <v>0</v>
      </c>
      <c r="I70" s="184">
        <f t="shared" si="3"/>
        <v>0</v>
      </c>
      <c r="J70" s="156"/>
      <c r="K70" s="156"/>
      <c r="L70" s="156"/>
      <c r="M70" s="156"/>
      <c r="N70" s="156"/>
      <c r="O70" s="156"/>
      <c r="P70" s="156"/>
      <c r="Q70" s="156"/>
      <c r="R70" s="156"/>
      <c r="S70" s="156"/>
      <c r="T70" s="156"/>
      <c r="U70" s="156"/>
      <c r="V70" s="156"/>
      <c r="W70" s="156"/>
      <c r="X70" s="156"/>
      <c r="Y70" s="156"/>
      <c r="Z70" s="156"/>
    </row>
    <row r="71">
      <c r="A71" s="185">
        <v>6.4</v>
      </c>
      <c r="B71" s="186" t="s">
        <v>1115</v>
      </c>
      <c r="C71" s="187"/>
      <c r="D71" s="160">
        <v>0.0</v>
      </c>
      <c r="E71" s="161"/>
      <c r="F71" s="161"/>
      <c r="G71" s="161">
        <f t="shared" ref="G71:H71" si="63">+N($D71)*N(E71)</f>
        <v>0</v>
      </c>
      <c r="H71" s="161">
        <f t="shared" si="63"/>
        <v>0</v>
      </c>
      <c r="I71" s="184">
        <f t="shared" si="3"/>
        <v>0</v>
      </c>
      <c r="J71" s="156"/>
      <c r="K71" s="156"/>
      <c r="L71" s="156"/>
      <c r="M71" s="156"/>
      <c r="N71" s="156"/>
      <c r="O71" s="156"/>
      <c r="P71" s="156"/>
      <c r="Q71" s="156"/>
      <c r="R71" s="156"/>
      <c r="S71" s="156"/>
      <c r="T71" s="156"/>
      <c r="U71" s="156"/>
      <c r="V71" s="156"/>
      <c r="W71" s="156"/>
      <c r="X71" s="156"/>
      <c r="Y71" s="156"/>
      <c r="Z71" s="156"/>
    </row>
    <row r="72">
      <c r="A72" s="185"/>
      <c r="B72" s="186" t="s">
        <v>1108</v>
      </c>
      <c r="C72" s="187" t="s">
        <v>975</v>
      </c>
      <c r="D72" s="160" t="s">
        <v>506</v>
      </c>
      <c r="E72" s="197"/>
      <c r="F72" s="197"/>
      <c r="G72" s="161">
        <f t="shared" ref="G72:H72" si="64">+N($D72)*N(E72)</f>
        <v>0</v>
      </c>
      <c r="H72" s="161">
        <f t="shared" si="64"/>
        <v>0</v>
      </c>
      <c r="I72" s="184">
        <f t="shared" si="3"/>
        <v>0</v>
      </c>
      <c r="J72" s="156"/>
      <c r="K72" s="156"/>
      <c r="L72" s="156"/>
      <c r="M72" s="156"/>
      <c r="N72" s="156"/>
      <c r="O72" s="156"/>
      <c r="P72" s="156"/>
      <c r="Q72" s="156"/>
      <c r="R72" s="156"/>
      <c r="S72" s="156"/>
      <c r="T72" s="156"/>
      <c r="U72" s="156"/>
      <c r="V72" s="156"/>
      <c r="W72" s="156"/>
      <c r="X72" s="156"/>
      <c r="Y72" s="156"/>
      <c r="Z72" s="156"/>
    </row>
    <row r="73">
      <c r="A73" s="185"/>
      <c r="B73" s="186" t="s">
        <v>1110</v>
      </c>
      <c r="C73" s="187" t="s">
        <v>975</v>
      </c>
      <c r="D73" s="160" t="s">
        <v>506</v>
      </c>
      <c r="E73" s="161"/>
      <c r="F73" s="161"/>
      <c r="G73" s="161">
        <f t="shared" ref="G73:H73" si="65">+N($D73)*N(E73)</f>
        <v>0</v>
      </c>
      <c r="H73" s="161">
        <f t="shared" si="65"/>
        <v>0</v>
      </c>
      <c r="I73" s="184">
        <f t="shared" si="3"/>
        <v>0</v>
      </c>
      <c r="J73" s="156"/>
      <c r="K73" s="156"/>
      <c r="L73" s="156"/>
      <c r="M73" s="156"/>
      <c r="N73" s="156"/>
      <c r="O73" s="156"/>
      <c r="P73" s="156"/>
      <c r="Q73" s="156"/>
      <c r="R73" s="156"/>
      <c r="S73" s="156"/>
      <c r="T73" s="156"/>
      <c r="U73" s="156"/>
      <c r="V73" s="156"/>
      <c r="W73" s="156"/>
      <c r="X73" s="156"/>
      <c r="Y73" s="156"/>
      <c r="Z73" s="156"/>
    </row>
    <row r="74">
      <c r="A74" s="185"/>
      <c r="B74" s="186" t="s">
        <v>1111</v>
      </c>
      <c r="C74" s="187" t="s">
        <v>975</v>
      </c>
      <c r="D74" s="160" t="s">
        <v>506</v>
      </c>
      <c r="E74" s="161"/>
      <c r="F74" s="161"/>
      <c r="G74" s="161">
        <f t="shared" ref="G74:H74" si="66">+N($D74)*N(E74)</f>
        <v>0</v>
      </c>
      <c r="H74" s="161">
        <f t="shared" si="66"/>
        <v>0</v>
      </c>
      <c r="I74" s="184">
        <f t="shared" si="3"/>
        <v>0</v>
      </c>
      <c r="J74" s="156"/>
      <c r="K74" s="156"/>
      <c r="L74" s="156"/>
      <c r="M74" s="156"/>
      <c r="N74" s="156"/>
      <c r="O74" s="156"/>
      <c r="P74" s="156"/>
      <c r="Q74" s="156"/>
      <c r="R74" s="156"/>
      <c r="S74" s="156"/>
      <c r="T74" s="156"/>
      <c r="U74" s="156"/>
      <c r="V74" s="156"/>
      <c r="W74" s="156"/>
      <c r="X74" s="156"/>
      <c r="Y74" s="156"/>
      <c r="Z74" s="156"/>
    </row>
    <row r="75">
      <c r="A75" s="185"/>
      <c r="B75" s="186" t="s">
        <v>1112</v>
      </c>
      <c r="C75" s="187" t="s">
        <v>975</v>
      </c>
      <c r="D75" s="160" t="s">
        <v>506</v>
      </c>
      <c r="E75" s="161"/>
      <c r="F75" s="161"/>
      <c r="G75" s="161">
        <f t="shared" ref="G75:H75" si="67">+N($D75)*N(E75)</f>
        <v>0</v>
      </c>
      <c r="H75" s="161">
        <f t="shared" si="67"/>
        <v>0</v>
      </c>
      <c r="I75" s="184">
        <f t="shared" si="3"/>
        <v>0</v>
      </c>
      <c r="J75" s="156"/>
      <c r="K75" s="156"/>
      <c r="L75" s="156"/>
      <c r="M75" s="156"/>
      <c r="N75" s="156"/>
      <c r="O75" s="156"/>
      <c r="P75" s="156"/>
      <c r="Q75" s="156"/>
      <c r="R75" s="156"/>
      <c r="S75" s="156"/>
      <c r="T75" s="156"/>
      <c r="U75" s="156"/>
      <c r="V75" s="156"/>
      <c r="W75" s="156"/>
      <c r="X75" s="156"/>
      <c r="Y75" s="156"/>
      <c r="Z75" s="156"/>
    </row>
    <row r="76">
      <c r="A76" s="185"/>
      <c r="B76" s="186"/>
      <c r="C76" s="187"/>
      <c r="D76" s="160">
        <v>0.0</v>
      </c>
      <c r="E76" s="161"/>
      <c r="F76" s="161"/>
      <c r="G76" s="161">
        <f t="shared" ref="G76:H76" si="68">+N($D76)*N(E76)</f>
        <v>0</v>
      </c>
      <c r="H76" s="161">
        <f t="shared" si="68"/>
        <v>0</v>
      </c>
      <c r="I76" s="184">
        <f t="shared" si="3"/>
        <v>0</v>
      </c>
      <c r="J76" s="156"/>
      <c r="K76" s="156"/>
      <c r="L76" s="156"/>
      <c r="M76" s="156"/>
      <c r="N76" s="156"/>
      <c r="O76" s="156"/>
      <c r="P76" s="156"/>
      <c r="Q76" s="156"/>
      <c r="R76" s="156"/>
      <c r="S76" s="156"/>
      <c r="T76" s="156"/>
      <c r="U76" s="156"/>
      <c r="V76" s="156"/>
      <c r="W76" s="156"/>
      <c r="X76" s="156"/>
      <c r="Y76" s="156"/>
      <c r="Z76" s="156"/>
    </row>
    <row r="77">
      <c r="A77" s="185">
        <v>7.0</v>
      </c>
      <c r="B77" s="158" t="s">
        <v>1116</v>
      </c>
      <c r="C77" s="187"/>
      <c r="D77" s="160">
        <v>0.0</v>
      </c>
      <c r="E77" s="161"/>
      <c r="F77" s="161"/>
      <c r="G77" s="161">
        <f t="shared" ref="G77:H77" si="69">+N($D77)*N(E77)</f>
        <v>0</v>
      </c>
      <c r="H77" s="161">
        <f t="shared" si="69"/>
        <v>0</v>
      </c>
      <c r="I77" s="184">
        <f t="shared" si="3"/>
        <v>0</v>
      </c>
      <c r="J77" s="156"/>
      <c r="K77" s="156"/>
      <c r="L77" s="156"/>
      <c r="M77" s="156"/>
      <c r="N77" s="156"/>
      <c r="O77" s="156"/>
      <c r="P77" s="156"/>
      <c r="Q77" s="156"/>
      <c r="R77" s="156"/>
      <c r="S77" s="156"/>
      <c r="T77" s="156"/>
      <c r="U77" s="156"/>
      <c r="V77" s="156"/>
      <c r="W77" s="156"/>
      <c r="X77" s="156"/>
      <c r="Y77" s="156"/>
      <c r="Z77" s="156"/>
    </row>
    <row r="78">
      <c r="A78" s="185"/>
      <c r="B78" s="186" t="s">
        <v>1117</v>
      </c>
      <c r="C78" s="187" t="s">
        <v>1066</v>
      </c>
      <c r="D78" s="160">
        <v>5.0</v>
      </c>
      <c r="E78" s="188">
        <v>7075.0</v>
      </c>
      <c r="F78" s="188">
        <v>1623.0</v>
      </c>
      <c r="G78" s="161">
        <f t="shared" ref="G78:H78" si="70">+N($D78)*N(E78)</f>
        <v>35375</v>
      </c>
      <c r="H78" s="161">
        <f t="shared" si="70"/>
        <v>8115</v>
      </c>
      <c r="I78" s="184">
        <f t="shared" si="3"/>
        <v>43490</v>
      </c>
      <c r="J78" s="156"/>
      <c r="K78" s="189"/>
      <c r="L78" s="156"/>
      <c r="M78" s="156"/>
      <c r="N78" s="156"/>
      <c r="O78" s="156"/>
      <c r="P78" s="156"/>
      <c r="Q78" s="156"/>
      <c r="R78" s="156"/>
      <c r="S78" s="156"/>
      <c r="T78" s="156"/>
      <c r="U78" s="156"/>
      <c r="V78" s="156"/>
      <c r="W78" s="156"/>
      <c r="X78" s="156"/>
      <c r="Y78" s="156"/>
      <c r="Z78" s="156"/>
    </row>
    <row r="79">
      <c r="A79" s="185"/>
      <c r="B79" s="186"/>
      <c r="C79" s="187"/>
      <c r="D79" s="160">
        <v>0.0</v>
      </c>
      <c r="E79" s="161"/>
      <c r="F79" s="161"/>
      <c r="G79" s="161">
        <f t="shared" ref="G79:H79" si="71">+N($D79)*N(E79)</f>
        <v>0</v>
      </c>
      <c r="H79" s="161">
        <f t="shared" si="71"/>
        <v>0</v>
      </c>
      <c r="I79" s="184">
        <f t="shared" si="3"/>
        <v>0</v>
      </c>
      <c r="J79" s="156"/>
      <c r="K79" s="156"/>
      <c r="L79" s="156"/>
      <c r="M79" s="156"/>
      <c r="N79" s="156"/>
      <c r="O79" s="156"/>
      <c r="P79" s="156"/>
      <c r="Q79" s="156"/>
      <c r="R79" s="156"/>
      <c r="S79" s="156"/>
      <c r="T79" s="156"/>
      <c r="U79" s="156"/>
      <c r="V79" s="156"/>
      <c r="W79" s="156"/>
      <c r="X79" s="156"/>
      <c r="Y79" s="156"/>
      <c r="Z79" s="156"/>
    </row>
    <row r="80">
      <c r="A80" s="185">
        <v>8.0</v>
      </c>
      <c r="B80" s="186" t="s">
        <v>1118</v>
      </c>
      <c r="C80" s="187" t="s">
        <v>1075</v>
      </c>
      <c r="D80" s="160">
        <v>1.0</v>
      </c>
      <c r="E80" s="188">
        <v>9147.0</v>
      </c>
      <c r="F80" s="188">
        <v>1623.0</v>
      </c>
      <c r="G80" s="161">
        <f t="shared" ref="G80:H80" si="72">+N($D80)*N(E80)</f>
        <v>9147</v>
      </c>
      <c r="H80" s="161">
        <f t="shared" si="72"/>
        <v>1623</v>
      </c>
      <c r="I80" s="184">
        <f t="shared" si="3"/>
        <v>10770</v>
      </c>
      <c r="J80" s="156"/>
      <c r="K80" s="189"/>
      <c r="L80" s="156"/>
      <c r="M80" s="156"/>
      <c r="N80" s="156"/>
      <c r="O80" s="156"/>
      <c r="P80" s="156"/>
      <c r="Q80" s="156"/>
      <c r="R80" s="156"/>
      <c r="S80" s="156"/>
      <c r="T80" s="156"/>
      <c r="U80" s="156"/>
      <c r="V80" s="156"/>
      <c r="W80" s="156"/>
      <c r="X80" s="156"/>
      <c r="Y80" s="156"/>
      <c r="Z80" s="156"/>
    </row>
    <row r="81">
      <c r="A81" s="185"/>
      <c r="B81" s="186" t="s">
        <v>1119</v>
      </c>
      <c r="C81" s="187" t="s">
        <v>1000</v>
      </c>
      <c r="D81" s="160">
        <v>1.0</v>
      </c>
      <c r="E81" s="188">
        <v>8625.0</v>
      </c>
      <c r="F81" s="188">
        <v>1353.0</v>
      </c>
      <c r="G81" s="161">
        <f t="shared" ref="G81:H81" si="73">+N($D81)*N(E81)</f>
        <v>8625</v>
      </c>
      <c r="H81" s="161">
        <f t="shared" si="73"/>
        <v>1353</v>
      </c>
      <c r="I81" s="184">
        <f t="shared" si="3"/>
        <v>9978</v>
      </c>
      <c r="J81" s="156"/>
      <c r="K81" s="189"/>
      <c r="L81" s="156"/>
      <c r="M81" s="156"/>
      <c r="N81" s="156"/>
      <c r="O81" s="156"/>
      <c r="P81" s="156"/>
      <c r="Q81" s="156"/>
      <c r="R81" s="156"/>
      <c r="S81" s="156"/>
      <c r="T81" s="156"/>
      <c r="U81" s="156"/>
      <c r="V81" s="156"/>
      <c r="W81" s="156"/>
      <c r="X81" s="156"/>
      <c r="Y81" s="156"/>
      <c r="Z81" s="156"/>
    </row>
    <row r="82">
      <c r="A82" s="185"/>
      <c r="B82" s="186"/>
      <c r="C82" s="187"/>
      <c r="D82" s="160">
        <v>0.0</v>
      </c>
      <c r="E82" s="161"/>
      <c r="F82" s="161"/>
      <c r="G82" s="161">
        <f t="shared" ref="G82:H82" si="74">+N($D82)*N(E82)</f>
        <v>0</v>
      </c>
      <c r="H82" s="161">
        <f t="shared" si="74"/>
        <v>0</v>
      </c>
      <c r="I82" s="184">
        <f t="shared" si="3"/>
        <v>0</v>
      </c>
      <c r="J82" s="156"/>
      <c r="K82" s="156"/>
      <c r="L82" s="156"/>
      <c r="M82" s="156"/>
      <c r="N82" s="156"/>
      <c r="O82" s="156"/>
      <c r="P82" s="156"/>
      <c r="Q82" s="156"/>
      <c r="R82" s="156"/>
      <c r="S82" s="156"/>
      <c r="T82" s="156"/>
      <c r="U82" s="156"/>
      <c r="V82" s="156"/>
      <c r="W82" s="156"/>
      <c r="X82" s="156"/>
      <c r="Y82" s="156"/>
      <c r="Z82" s="156"/>
    </row>
    <row r="83">
      <c r="A83" s="185">
        <v>9.0</v>
      </c>
      <c r="B83" s="186" t="s">
        <v>1120</v>
      </c>
      <c r="C83" s="187" t="s">
        <v>1075</v>
      </c>
      <c r="D83" s="160" t="s">
        <v>506</v>
      </c>
      <c r="E83" s="161"/>
      <c r="F83" s="161"/>
      <c r="G83" s="161">
        <f t="shared" ref="G83:H83" si="75">+N($D83)*N(E83)</f>
        <v>0</v>
      </c>
      <c r="H83" s="161">
        <f t="shared" si="75"/>
        <v>0</v>
      </c>
      <c r="I83" s="184">
        <f t="shared" si="3"/>
        <v>0</v>
      </c>
      <c r="J83" s="156"/>
      <c r="K83" s="156"/>
      <c r="L83" s="156"/>
      <c r="M83" s="156"/>
      <c r="N83" s="156"/>
      <c r="O83" s="156"/>
      <c r="P83" s="156"/>
      <c r="Q83" s="156"/>
      <c r="R83" s="156"/>
      <c r="S83" s="156"/>
      <c r="T83" s="156"/>
      <c r="U83" s="156"/>
      <c r="V83" s="156"/>
      <c r="W83" s="156"/>
      <c r="X83" s="156"/>
      <c r="Y83" s="156"/>
      <c r="Z83" s="156"/>
    </row>
    <row r="84">
      <c r="A84" s="185"/>
      <c r="B84" s="186"/>
      <c r="C84" s="187"/>
      <c r="D84" s="160"/>
      <c r="E84" s="161"/>
      <c r="F84" s="161"/>
      <c r="G84" s="161">
        <f t="shared" ref="G84:H84" si="76">+N($D84)*N(E84)</f>
        <v>0</v>
      </c>
      <c r="H84" s="161">
        <f t="shared" si="76"/>
        <v>0</v>
      </c>
      <c r="I84" s="184">
        <f t="shared" si="3"/>
        <v>0</v>
      </c>
      <c r="J84" s="156"/>
      <c r="K84" s="156"/>
      <c r="L84" s="156"/>
      <c r="M84" s="156"/>
      <c r="N84" s="156"/>
      <c r="O84" s="156"/>
      <c r="P84" s="156"/>
      <c r="Q84" s="156"/>
      <c r="R84" s="156"/>
      <c r="S84" s="156"/>
      <c r="T84" s="156"/>
      <c r="U84" s="156"/>
      <c r="V84" s="156"/>
      <c r="W84" s="156"/>
      <c r="X84" s="156"/>
      <c r="Y84" s="156"/>
      <c r="Z84" s="156"/>
    </row>
    <row r="85">
      <c r="A85" s="185">
        <v>10.0</v>
      </c>
      <c r="B85" s="186" t="s">
        <v>1121</v>
      </c>
      <c r="C85" s="187" t="s">
        <v>1075</v>
      </c>
      <c r="D85" s="160" t="s">
        <v>506</v>
      </c>
      <c r="E85" s="161"/>
      <c r="F85" s="161"/>
      <c r="G85" s="161">
        <f t="shared" ref="G85:H85" si="77">+N($D85)*N(E85)</f>
        <v>0</v>
      </c>
      <c r="H85" s="161">
        <f t="shared" si="77"/>
        <v>0</v>
      </c>
      <c r="I85" s="184">
        <f t="shared" si="3"/>
        <v>0</v>
      </c>
      <c r="J85" s="156"/>
      <c r="K85" s="156"/>
      <c r="L85" s="156"/>
      <c r="M85" s="156"/>
      <c r="N85" s="156"/>
      <c r="O85" s="156"/>
      <c r="P85" s="156"/>
      <c r="Q85" s="156"/>
      <c r="R85" s="156"/>
      <c r="S85" s="156"/>
      <c r="T85" s="156"/>
      <c r="U85" s="156"/>
      <c r="V85" s="156"/>
      <c r="W85" s="156"/>
      <c r="X85" s="156"/>
      <c r="Y85" s="156"/>
      <c r="Z85" s="156"/>
    </row>
    <row r="86">
      <c r="A86" s="185"/>
      <c r="B86" s="186"/>
      <c r="C86" s="187"/>
      <c r="D86" s="160">
        <v>0.0</v>
      </c>
      <c r="E86" s="161"/>
      <c r="F86" s="161"/>
      <c r="G86" s="161">
        <f t="shared" ref="G86:H86" si="78">+N($D86)*N(E86)</f>
        <v>0</v>
      </c>
      <c r="H86" s="161">
        <f t="shared" si="78"/>
        <v>0</v>
      </c>
      <c r="I86" s="184">
        <f t="shared" si="3"/>
        <v>0</v>
      </c>
      <c r="J86" s="156"/>
      <c r="K86" s="156"/>
      <c r="L86" s="156"/>
      <c r="M86" s="156"/>
      <c r="N86" s="156"/>
      <c r="O86" s="156"/>
      <c r="P86" s="156"/>
      <c r="Q86" s="156"/>
      <c r="R86" s="156"/>
      <c r="S86" s="156"/>
      <c r="T86" s="156"/>
      <c r="U86" s="156"/>
      <c r="V86" s="156"/>
      <c r="W86" s="156"/>
      <c r="X86" s="156"/>
      <c r="Y86" s="156"/>
      <c r="Z86" s="156"/>
    </row>
    <row r="87">
      <c r="A87" s="185">
        <v>11.0</v>
      </c>
      <c r="B87" s="186" t="s">
        <v>1122</v>
      </c>
      <c r="C87" s="187" t="s">
        <v>1066</v>
      </c>
      <c r="D87" s="160">
        <v>1.0</v>
      </c>
      <c r="E87" s="188">
        <v>6209.0</v>
      </c>
      <c r="F87" s="188">
        <v>1353.0</v>
      </c>
      <c r="G87" s="161">
        <f t="shared" ref="G87:H87" si="79">+N($D87)*N(E87)</f>
        <v>6209</v>
      </c>
      <c r="H87" s="161">
        <f t="shared" si="79"/>
        <v>1353</v>
      </c>
      <c r="I87" s="184">
        <f t="shared" si="3"/>
        <v>7562</v>
      </c>
      <c r="J87" s="156"/>
      <c r="K87" s="189"/>
      <c r="L87" s="156"/>
      <c r="M87" s="156"/>
      <c r="N87" s="156"/>
      <c r="O87" s="156"/>
      <c r="P87" s="156"/>
      <c r="Q87" s="156"/>
      <c r="R87" s="156"/>
      <c r="S87" s="156"/>
      <c r="T87" s="156"/>
      <c r="U87" s="156"/>
      <c r="V87" s="156"/>
      <c r="W87" s="156"/>
      <c r="X87" s="156"/>
      <c r="Y87" s="156"/>
      <c r="Z87" s="156"/>
    </row>
    <row r="88">
      <c r="A88" s="185"/>
      <c r="B88" s="186"/>
      <c r="C88" s="187"/>
      <c r="D88" s="160">
        <v>0.0</v>
      </c>
      <c r="E88" s="161"/>
      <c r="F88" s="161"/>
      <c r="G88" s="161">
        <f t="shared" ref="G88:H88" si="80">+N($D88)*N(E88)</f>
        <v>0</v>
      </c>
      <c r="H88" s="161">
        <f t="shared" si="80"/>
        <v>0</v>
      </c>
      <c r="I88" s="184">
        <f t="shared" si="3"/>
        <v>0</v>
      </c>
      <c r="J88" s="156"/>
      <c r="K88" s="156"/>
      <c r="L88" s="156"/>
      <c r="M88" s="156"/>
      <c r="N88" s="156"/>
      <c r="O88" s="156"/>
      <c r="P88" s="156"/>
      <c r="Q88" s="156"/>
      <c r="R88" s="156"/>
      <c r="S88" s="156"/>
      <c r="T88" s="156"/>
      <c r="U88" s="156"/>
      <c r="V88" s="156"/>
      <c r="W88" s="156"/>
      <c r="X88" s="156"/>
      <c r="Y88" s="156"/>
      <c r="Z88" s="156"/>
    </row>
    <row r="89">
      <c r="A89" s="185">
        <v>12.0</v>
      </c>
      <c r="B89" s="186" t="s">
        <v>1123</v>
      </c>
      <c r="C89" s="187"/>
      <c r="D89" s="160">
        <v>0.0</v>
      </c>
      <c r="E89" s="161"/>
      <c r="F89" s="161"/>
      <c r="G89" s="161">
        <f t="shared" ref="G89:H89" si="81">+N($D89)*N(E89)</f>
        <v>0</v>
      </c>
      <c r="H89" s="161">
        <f t="shared" si="81"/>
        <v>0</v>
      </c>
      <c r="I89" s="184">
        <f t="shared" si="3"/>
        <v>0</v>
      </c>
      <c r="J89" s="156"/>
      <c r="K89" s="156"/>
      <c r="L89" s="156"/>
      <c r="M89" s="156"/>
      <c r="N89" s="156"/>
      <c r="O89" s="156"/>
      <c r="P89" s="156"/>
      <c r="Q89" s="156"/>
      <c r="R89" s="156"/>
      <c r="S89" s="156"/>
      <c r="T89" s="156"/>
      <c r="U89" s="156"/>
      <c r="V89" s="156"/>
      <c r="W89" s="156"/>
      <c r="X89" s="156"/>
      <c r="Y89" s="156"/>
      <c r="Z89" s="156"/>
    </row>
    <row r="90">
      <c r="A90" s="185">
        <f t="shared" ref="A90:A95" si="83">A89+0.1</f>
        <v>12.1</v>
      </c>
      <c r="B90" s="186" t="s">
        <v>1124</v>
      </c>
      <c r="C90" s="187" t="s">
        <v>1000</v>
      </c>
      <c r="D90" s="160" t="s">
        <v>506</v>
      </c>
      <c r="E90" s="161"/>
      <c r="F90" s="161"/>
      <c r="G90" s="161">
        <f t="shared" ref="G90:H90" si="82">+N($D90)*N(E90)</f>
        <v>0</v>
      </c>
      <c r="H90" s="161">
        <f t="shared" si="82"/>
        <v>0</v>
      </c>
      <c r="I90" s="184">
        <f t="shared" si="3"/>
        <v>0</v>
      </c>
      <c r="J90" s="156"/>
      <c r="K90" s="156"/>
      <c r="L90" s="156"/>
      <c r="M90" s="156"/>
      <c r="N90" s="156"/>
      <c r="O90" s="156"/>
      <c r="P90" s="156"/>
      <c r="Q90" s="156"/>
      <c r="R90" s="156"/>
      <c r="S90" s="156"/>
      <c r="T90" s="156"/>
      <c r="U90" s="156"/>
      <c r="V90" s="156"/>
      <c r="W90" s="156"/>
      <c r="X90" s="156"/>
      <c r="Y90" s="156"/>
      <c r="Z90" s="156"/>
    </row>
    <row r="91">
      <c r="A91" s="185">
        <f t="shared" si="83"/>
        <v>12.2</v>
      </c>
      <c r="B91" s="186" t="s">
        <v>1125</v>
      </c>
      <c r="C91" s="187" t="s">
        <v>1000</v>
      </c>
      <c r="D91" s="160" t="s">
        <v>506</v>
      </c>
      <c r="E91" s="161"/>
      <c r="F91" s="161"/>
      <c r="G91" s="161">
        <f t="shared" ref="G91:H91" si="84">+N($D91)*N(E91)</f>
        <v>0</v>
      </c>
      <c r="H91" s="161">
        <f t="shared" si="84"/>
        <v>0</v>
      </c>
      <c r="I91" s="184">
        <f t="shared" si="3"/>
        <v>0</v>
      </c>
      <c r="J91" s="156"/>
      <c r="K91" s="156"/>
      <c r="L91" s="156"/>
      <c r="M91" s="156"/>
      <c r="N91" s="156"/>
      <c r="O91" s="156"/>
      <c r="P91" s="156"/>
      <c r="Q91" s="156"/>
      <c r="R91" s="156"/>
      <c r="S91" s="156"/>
      <c r="T91" s="156"/>
      <c r="U91" s="156"/>
      <c r="V91" s="156"/>
      <c r="W91" s="156"/>
      <c r="X91" s="156"/>
      <c r="Y91" s="156"/>
      <c r="Z91" s="156"/>
    </row>
    <row r="92">
      <c r="A92" s="185">
        <f t="shared" si="83"/>
        <v>12.3</v>
      </c>
      <c r="B92" s="186" t="s">
        <v>1126</v>
      </c>
      <c r="C92" s="187" t="s">
        <v>1000</v>
      </c>
      <c r="D92" s="160">
        <v>16.0</v>
      </c>
      <c r="E92" s="188">
        <v>2000.0</v>
      </c>
      <c r="F92" s="188">
        <v>450.0</v>
      </c>
      <c r="G92" s="161">
        <f t="shared" ref="G92:H92" si="85">+N($D92)*N(E92)</f>
        <v>32000</v>
      </c>
      <c r="H92" s="161">
        <f t="shared" si="85"/>
        <v>7200</v>
      </c>
      <c r="I92" s="184">
        <f t="shared" si="3"/>
        <v>39200</v>
      </c>
      <c r="J92" s="156"/>
      <c r="K92" s="189"/>
      <c r="L92" s="156"/>
      <c r="M92" s="156"/>
      <c r="N92" s="156"/>
      <c r="O92" s="156"/>
      <c r="P92" s="156"/>
      <c r="Q92" s="156"/>
      <c r="R92" s="156"/>
      <c r="S92" s="156"/>
      <c r="T92" s="156"/>
      <c r="U92" s="156"/>
      <c r="V92" s="156"/>
      <c r="W92" s="156"/>
      <c r="X92" s="156"/>
      <c r="Y92" s="156"/>
      <c r="Z92" s="156"/>
    </row>
    <row r="93">
      <c r="A93" s="185">
        <f t="shared" si="83"/>
        <v>12.4</v>
      </c>
      <c r="B93" s="186" t="s">
        <v>1127</v>
      </c>
      <c r="C93" s="187" t="s">
        <v>1000</v>
      </c>
      <c r="D93" s="160" t="s">
        <v>506</v>
      </c>
      <c r="E93" s="161"/>
      <c r="F93" s="161"/>
      <c r="G93" s="161">
        <f t="shared" ref="G93:H93" si="86">+N($D93)*N(E93)</f>
        <v>0</v>
      </c>
      <c r="H93" s="161">
        <f t="shared" si="86"/>
        <v>0</v>
      </c>
      <c r="I93" s="184">
        <f t="shared" si="3"/>
        <v>0</v>
      </c>
      <c r="J93" s="156"/>
      <c r="K93" s="156"/>
      <c r="L93" s="156"/>
      <c r="M93" s="156"/>
      <c r="N93" s="156"/>
      <c r="O93" s="156"/>
      <c r="P93" s="156"/>
      <c r="Q93" s="156"/>
      <c r="R93" s="156"/>
      <c r="S93" s="156"/>
      <c r="T93" s="156"/>
      <c r="U93" s="156"/>
      <c r="V93" s="156"/>
      <c r="W93" s="156"/>
      <c r="X93" s="156"/>
      <c r="Y93" s="156"/>
      <c r="Z93" s="156"/>
    </row>
    <row r="94">
      <c r="A94" s="185">
        <f t="shared" si="83"/>
        <v>12.5</v>
      </c>
      <c r="B94" s="186" t="s">
        <v>1128</v>
      </c>
      <c r="C94" s="187" t="s">
        <v>1000</v>
      </c>
      <c r="D94" s="160" t="s">
        <v>506</v>
      </c>
      <c r="E94" s="161"/>
      <c r="F94" s="161"/>
      <c r="G94" s="161">
        <f t="shared" ref="G94:H94" si="87">+N($D94)*N(E94)</f>
        <v>0</v>
      </c>
      <c r="H94" s="161">
        <f t="shared" si="87"/>
        <v>0</v>
      </c>
      <c r="I94" s="184">
        <f t="shared" si="3"/>
        <v>0</v>
      </c>
      <c r="J94" s="156"/>
      <c r="K94" s="156"/>
      <c r="L94" s="156"/>
      <c r="M94" s="156"/>
      <c r="N94" s="156"/>
      <c r="O94" s="156"/>
      <c r="P94" s="156"/>
      <c r="Q94" s="156"/>
      <c r="R94" s="156"/>
      <c r="S94" s="156"/>
      <c r="T94" s="156"/>
      <c r="U94" s="156"/>
      <c r="V94" s="156"/>
      <c r="W94" s="156"/>
      <c r="X94" s="156"/>
      <c r="Y94" s="156"/>
      <c r="Z94" s="156"/>
    </row>
    <row r="95">
      <c r="A95" s="185">
        <f t="shared" si="83"/>
        <v>12.6</v>
      </c>
      <c r="B95" s="186" t="s">
        <v>1129</v>
      </c>
      <c r="C95" s="187" t="s">
        <v>1000</v>
      </c>
      <c r="D95" s="160" t="s">
        <v>506</v>
      </c>
      <c r="E95" s="161"/>
      <c r="F95" s="161"/>
      <c r="G95" s="161">
        <f t="shared" ref="G95:H95" si="88">+N($D95)*N(E95)</f>
        <v>0</v>
      </c>
      <c r="H95" s="161">
        <f t="shared" si="88"/>
        <v>0</v>
      </c>
      <c r="I95" s="184">
        <f t="shared" si="3"/>
        <v>0</v>
      </c>
      <c r="J95" s="156"/>
      <c r="K95" s="156"/>
      <c r="L95" s="156"/>
      <c r="M95" s="156"/>
      <c r="N95" s="156"/>
      <c r="O95" s="156"/>
      <c r="P95" s="156"/>
      <c r="Q95" s="156"/>
      <c r="R95" s="156"/>
      <c r="S95" s="156"/>
      <c r="T95" s="156"/>
      <c r="U95" s="156"/>
      <c r="V95" s="156"/>
      <c r="W95" s="156"/>
      <c r="X95" s="156"/>
      <c r="Y95" s="156"/>
      <c r="Z95" s="156"/>
    </row>
    <row r="96">
      <c r="A96" s="185"/>
      <c r="B96" s="186"/>
      <c r="C96" s="187"/>
      <c r="D96" s="160">
        <v>0.0</v>
      </c>
      <c r="E96" s="161"/>
      <c r="F96" s="161"/>
      <c r="G96" s="161">
        <f t="shared" ref="G96:H96" si="89">+N($D96)*N(E96)</f>
        <v>0</v>
      </c>
      <c r="H96" s="161">
        <f t="shared" si="89"/>
        <v>0</v>
      </c>
      <c r="I96" s="184">
        <f t="shared" si="3"/>
        <v>0</v>
      </c>
      <c r="J96" s="156"/>
      <c r="K96" s="156"/>
      <c r="L96" s="156"/>
      <c r="M96" s="156"/>
      <c r="N96" s="156"/>
      <c r="O96" s="156"/>
      <c r="P96" s="156"/>
      <c r="Q96" s="156"/>
      <c r="R96" s="156"/>
      <c r="S96" s="156"/>
      <c r="T96" s="156"/>
      <c r="U96" s="156"/>
      <c r="V96" s="156"/>
      <c r="W96" s="156"/>
      <c r="X96" s="156"/>
      <c r="Y96" s="156"/>
      <c r="Z96" s="156"/>
    </row>
    <row r="97">
      <c r="A97" s="185">
        <v>13.0</v>
      </c>
      <c r="B97" s="186" t="s">
        <v>1130</v>
      </c>
      <c r="C97" s="187"/>
      <c r="D97" s="160">
        <v>0.0</v>
      </c>
      <c r="E97" s="161"/>
      <c r="F97" s="161"/>
      <c r="G97" s="161">
        <f t="shared" ref="G97:H97" si="90">+N($D97)*N(E97)</f>
        <v>0</v>
      </c>
      <c r="H97" s="161">
        <f t="shared" si="90"/>
        <v>0</v>
      </c>
      <c r="I97" s="184">
        <f t="shared" si="3"/>
        <v>0</v>
      </c>
      <c r="J97" s="156"/>
      <c r="K97" s="156"/>
      <c r="L97" s="156"/>
      <c r="M97" s="156"/>
      <c r="N97" s="156"/>
      <c r="O97" s="156"/>
      <c r="P97" s="156"/>
      <c r="Q97" s="156"/>
      <c r="R97" s="156"/>
      <c r="S97" s="156"/>
      <c r="T97" s="156"/>
      <c r="U97" s="156"/>
      <c r="V97" s="156"/>
      <c r="W97" s="156"/>
      <c r="X97" s="156"/>
      <c r="Y97" s="156"/>
      <c r="Z97" s="156"/>
    </row>
    <row r="98">
      <c r="A98" s="185">
        <f t="shared" ref="A98:A103" si="92">A97+0.1</f>
        <v>13.1</v>
      </c>
      <c r="B98" s="186" t="s">
        <v>1124</v>
      </c>
      <c r="C98" s="187" t="s">
        <v>1000</v>
      </c>
      <c r="D98" s="160" t="s">
        <v>506</v>
      </c>
      <c r="E98" s="161"/>
      <c r="F98" s="161"/>
      <c r="G98" s="161">
        <f t="shared" ref="G98:H98" si="91">+N($D98)*N(E98)</f>
        <v>0</v>
      </c>
      <c r="H98" s="161">
        <f t="shared" si="91"/>
        <v>0</v>
      </c>
      <c r="I98" s="184">
        <f t="shared" si="3"/>
        <v>0</v>
      </c>
      <c r="J98" s="156"/>
      <c r="K98" s="156"/>
      <c r="L98" s="156"/>
      <c r="M98" s="156"/>
      <c r="N98" s="156"/>
      <c r="O98" s="156"/>
      <c r="P98" s="156"/>
      <c r="Q98" s="156"/>
      <c r="R98" s="156"/>
      <c r="S98" s="156"/>
      <c r="T98" s="156"/>
      <c r="U98" s="156"/>
      <c r="V98" s="156"/>
      <c r="W98" s="156"/>
      <c r="X98" s="156"/>
      <c r="Y98" s="156"/>
      <c r="Z98" s="156"/>
    </row>
    <row r="99">
      <c r="A99" s="185">
        <f t="shared" si="92"/>
        <v>13.2</v>
      </c>
      <c r="B99" s="186" t="s">
        <v>1125</v>
      </c>
      <c r="C99" s="187" t="s">
        <v>1000</v>
      </c>
      <c r="D99" s="160" t="s">
        <v>506</v>
      </c>
      <c r="E99" s="161"/>
      <c r="F99" s="161"/>
      <c r="G99" s="161">
        <f t="shared" ref="G99:H99" si="93">+N($D99)*N(E99)</f>
        <v>0</v>
      </c>
      <c r="H99" s="161">
        <f t="shared" si="93"/>
        <v>0</v>
      </c>
      <c r="I99" s="184">
        <f t="shared" si="3"/>
        <v>0</v>
      </c>
      <c r="J99" s="156"/>
      <c r="K99" s="156"/>
      <c r="L99" s="156"/>
      <c r="M99" s="156"/>
      <c r="N99" s="156"/>
      <c r="O99" s="156"/>
      <c r="P99" s="156"/>
      <c r="Q99" s="156"/>
      <c r="R99" s="156"/>
      <c r="S99" s="156"/>
      <c r="T99" s="156"/>
      <c r="U99" s="156"/>
      <c r="V99" s="156"/>
      <c r="W99" s="156"/>
      <c r="X99" s="156"/>
      <c r="Y99" s="156"/>
      <c r="Z99" s="156"/>
    </row>
    <row r="100">
      <c r="A100" s="185">
        <f t="shared" si="92"/>
        <v>13.3</v>
      </c>
      <c r="B100" s="186" t="s">
        <v>1126</v>
      </c>
      <c r="C100" s="187" t="s">
        <v>1000</v>
      </c>
      <c r="D100" s="160">
        <v>16.0</v>
      </c>
      <c r="E100" s="192">
        <v>1400.0</v>
      </c>
      <c r="F100" s="188">
        <v>300.0</v>
      </c>
      <c r="G100" s="161">
        <f t="shared" ref="G100:H100" si="94">+N($D100)*N(E100)</f>
        <v>22400</v>
      </c>
      <c r="H100" s="161">
        <f t="shared" si="94"/>
        <v>4800</v>
      </c>
      <c r="I100" s="184">
        <f t="shared" si="3"/>
        <v>27200</v>
      </c>
      <c r="J100" s="156"/>
      <c r="K100" s="189"/>
      <c r="L100" s="156"/>
      <c r="M100" s="156"/>
      <c r="N100" s="156"/>
      <c r="O100" s="156"/>
      <c r="P100" s="156"/>
      <c r="Q100" s="156"/>
      <c r="R100" s="156"/>
      <c r="S100" s="156"/>
      <c r="T100" s="156"/>
      <c r="U100" s="156"/>
      <c r="V100" s="156"/>
      <c r="W100" s="156"/>
      <c r="X100" s="156"/>
      <c r="Y100" s="156"/>
      <c r="Z100" s="156"/>
    </row>
    <row r="101">
      <c r="A101" s="185">
        <f t="shared" si="92"/>
        <v>13.4</v>
      </c>
      <c r="B101" s="186" t="s">
        <v>1127</v>
      </c>
      <c r="C101" s="187" t="s">
        <v>1000</v>
      </c>
      <c r="D101" s="160" t="s">
        <v>506</v>
      </c>
      <c r="E101" s="161"/>
      <c r="F101" s="161"/>
      <c r="G101" s="161">
        <f t="shared" ref="G101:H101" si="95">+N($D101)*N(E101)</f>
        <v>0</v>
      </c>
      <c r="H101" s="161">
        <f t="shared" si="95"/>
        <v>0</v>
      </c>
      <c r="I101" s="184">
        <f t="shared" si="3"/>
        <v>0</v>
      </c>
      <c r="J101" s="156"/>
      <c r="K101" s="156"/>
      <c r="L101" s="156"/>
      <c r="M101" s="156"/>
      <c r="N101" s="156"/>
      <c r="O101" s="156"/>
      <c r="P101" s="156"/>
      <c r="Q101" s="156"/>
      <c r="R101" s="156"/>
      <c r="S101" s="156"/>
      <c r="T101" s="156"/>
      <c r="U101" s="156"/>
      <c r="V101" s="156"/>
      <c r="W101" s="156"/>
      <c r="X101" s="156"/>
      <c r="Y101" s="156"/>
      <c r="Z101" s="156"/>
    </row>
    <row r="102">
      <c r="A102" s="185">
        <f t="shared" si="92"/>
        <v>13.5</v>
      </c>
      <c r="B102" s="186" t="s">
        <v>1128</v>
      </c>
      <c r="C102" s="187" t="s">
        <v>1000</v>
      </c>
      <c r="D102" s="160" t="s">
        <v>506</v>
      </c>
      <c r="E102" s="161"/>
      <c r="F102" s="161"/>
      <c r="G102" s="161">
        <f t="shared" ref="G102:H102" si="96">+N($D102)*N(E102)</f>
        <v>0</v>
      </c>
      <c r="H102" s="161">
        <f t="shared" si="96"/>
        <v>0</v>
      </c>
      <c r="I102" s="184">
        <f t="shared" si="3"/>
        <v>0</v>
      </c>
      <c r="J102" s="156"/>
      <c r="K102" s="156"/>
      <c r="L102" s="156"/>
      <c r="M102" s="156"/>
      <c r="N102" s="156"/>
      <c r="O102" s="156"/>
      <c r="P102" s="156"/>
      <c r="Q102" s="156"/>
      <c r="R102" s="156"/>
      <c r="S102" s="156"/>
      <c r="T102" s="156"/>
      <c r="U102" s="156"/>
      <c r="V102" s="156"/>
      <c r="W102" s="156"/>
      <c r="X102" s="156"/>
      <c r="Y102" s="156"/>
      <c r="Z102" s="156"/>
    </row>
    <row r="103">
      <c r="A103" s="185">
        <f t="shared" si="92"/>
        <v>13.6</v>
      </c>
      <c r="B103" s="186" t="s">
        <v>1129</v>
      </c>
      <c r="C103" s="187" t="s">
        <v>1000</v>
      </c>
      <c r="D103" s="160" t="s">
        <v>506</v>
      </c>
      <c r="E103" s="161"/>
      <c r="F103" s="161"/>
      <c r="G103" s="161">
        <f t="shared" ref="G103:H103" si="97">+N($D103)*N(E103)</f>
        <v>0</v>
      </c>
      <c r="H103" s="161">
        <f t="shared" si="97"/>
        <v>0</v>
      </c>
      <c r="I103" s="184">
        <f t="shared" si="3"/>
        <v>0</v>
      </c>
      <c r="J103" s="156"/>
      <c r="K103" s="156"/>
      <c r="L103" s="156"/>
      <c r="M103" s="156"/>
      <c r="N103" s="156"/>
      <c r="O103" s="156"/>
      <c r="P103" s="156"/>
      <c r="Q103" s="156"/>
      <c r="R103" s="156"/>
      <c r="S103" s="156"/>
      <c r="T103" s="156"/>
      <c r="U103" s="156"/>
      <c r="V103" s="156"/>
      <c r="W103" s="156"/>
      <c r="X103" s="156"/>
      <c r="Y103" s="156"/>
      <c r="Z103" s="156"/>
    </row>
    <row r="104">
      <c r="A104" s="185"/>
      <c r="B104" s="186"/>
      <c r="C104" s="187"/>
      <c r="D104" s="160">
        <v>0.0</v>
      </c>
      <c r="E104" s="161"/>
      <c r="F104" s="161"/>
      <c r="G104" s="161">
        <f t="shared" ref="G104:H104" si="98">+N($D104)*N(E104)</f>
        <v>0</v>
      </c>
      <c r="H104" s="161">
        <f t="shared" si="98"/>
        <v>0</v>
      </c>
      <c r="I104" s="184">
        <f t="shared" si="3"/>
        <v>0</v>
      </c>
      <c r="J104" s="156"/>
      <c r="K104" s="156"/>
      <c r="L104" s="156"/>
      <c r="M104" s="156"/>
      <c r="N104" s="156"/>
      <c r="O104" s="156"/>
      <c r="P104" s="156"/>
      <c r="Q104" s="156"/>
      <c r="R104" s="156"/>
      <c r="S104" s="156"/>
      <c r="T104" s="156"/>
      <c r="U104" s="156"/>
      <c r="V104" s="156"/>
      <c r="W104" s="156"/>
      <c r="X104" s="156"/>
      <c r="Y104" s="156"/>
      <c r="Z104" s="156"/>
    </row>
    <row r="105">
      <c r="A105" s="185">
        <v>15.0</v>
      </c>
      <c r="B105" s="186" t="s">
        <v>1131</v>
      </c>
      <c r="C105" s="187" t="s">
        <v>1066</v>
      </c>
      <c r="D105" s="160">
        <v>8.0</v>
      </c>
      <c r="E105" s="188">
        <v>8678.0</v>
      </c>
      <c r="F105" s="188">
        <v>1760.0</v>
      </c>
      <c r="G105" s="161">
        <f t="shared" ref="G105:H105" si="99">+N($D105)*N(E105)</f>
        <v>69424</v>
      </c>
      <c r="H105" s="161">
        <f t="shared" si="99"/>
        <v>14080</v>
      </c>
      <c r="I105" s="184">
        <f t="shared" si="3"/>
        <v>83504</v>
      </c>
      <c r="J105" s="156"/>
      <c r="K105" s="189"/>
      <c r="L105" s="156"/>
      <c r="M105" s="156"/>
      <c r="N105" s="156"/>
      <c r="O105" s="156"/>
      <c r="P105" s="156"/>
      <c r="Q105" s="156"/>
      <c r="R105" s="156"/>
      <c r="S105" s="156"/>
      <c r="T105" s="156"/>
      <c r="U105" s="156"/>
      <c r="V105" s="156"/>
      <c r="W105" s="156"/>
      <c r="X105" s="156"/>
      <c r="Y105" s="156"/>
      <c r="Z105" s="156"/>
    </row>
    <row r="106">
      <c r="A106" s="185"/>
      <c r="B106" s="186"/>
      <c r="C106" s="187"/>
      <c r="D106" s="160">
        <v>0.0</v>
      </c>
      <c r="E106" s="161"/>
      <c r="F106" s="161"/>
      <c r="G106" s="161">
        <f t="shared" ref="G106:H106" si="100">+N($D106)*N(E106)</f>
        <v>0</v>
      </c>
      <c r="H106" s="161">
        <f t="shared" si="100"/>
        <v>0</v>
      </c>
      <c r="I106" s="184">
        <f t="shared" si="3"/>
        <v>0</v>
      </c>
      <c r="J106" s="156"/>
      <c r="K106" s="156"/>
      <c r="L106" s="156"/>
      <c r="M106" s="156"/>
      <c r="N106" s="156"/>
      <c r="O106" s="156"/>
      <c r="P106" s="156"/>
      <c r="Q106" s="156"/>
      <c r="R106" s="156"/>
      <c r="S106" s="156"/>
      <c r="T106" s="156"/>
      <c r="U106" s="156"/>
      <c r="V106" s="156"/>
      <c r="W106" s="156"/>
      <c r="X106" s="156"/>
      <c r="Y106" s="156"/>
      <c r="Z106" s="156"/>
    </row>
    <row r="107">
      <c r="A107" s="185">
        <v>16.0</v>
      </c>
      <c r="B107" s="186" t="s">
        <v>1132</v>
      </c>
      <c r="C107" s="187"/>
      <c r="D107" s="160">
        <v>0.0</v>
      </c>
      <c r="E107" s="161"/>
      <c r="F107" s="161"/>
      <c r="G107" s="161">
        <f t="shared" ref="G107:H107" si="101">+N($D107)*N(E107)</f>
        <v>0</v>
      </c>
      <c r="H107" s="161">
        <f t="shared" si="101"/>
        <v>0</v>
      </c>
      <c r="I107" s="184">
        <f t="shared" si="3"/>
        <v>0</v>
      </c>
      <c r="J107" s="156"/>
      <c r="K107" s="156"/>
      <c r="L107" s="156"/>
      <c r="M107" s="156"/>
      <c r="N107" s="156"/>
      <c r="O107" s="156"/>
      <c r="P107" s="156"/>
      <c r="Q107" s="156"/>
      <c r="R107" s="156"/>
      <c r="S107" s="156"/>
      <c r="T107" s="156"/>
      <c r="U107" s="156"/>
      <c r="V107" s="156"/>
      <c r="W107" s="156"/>
      <c r="X107" s="156"/>
      <c r="Y107" s="156"/>
      <c r="Z107" s="156"/>
    </row>
    <row r="108">
      <c r="A108" s="185">
        <f t="shared" ref="A108:A110" si="103">A107+0.1</f>
        <v>16.1</v>
      </c>
      <c r="B108" s="186" t="s">
        <v>1133</v>
      </c>
      <c r="C108" s="187" t="s">
        <v>1109</v>
      </c>
      <c r="D108" s="160" t="s">
        <v>506</v>
      </c>
      <c r="E108" s="161"/>
      <c r="F108" s="161"/>
      <c r="G108" s="161">
        <f t="shared" ref="G108:H108" si="102">+N($D108)*N(E108)</f>
        <v>0</v>
      </c>
      <c r="H108" s="161">
        <f t="shared" si="102"/>
        <v>0</v>
      </c>
      <c r="I108" s="184">
        <f t="shared" si="3"/>
        <v>0</v>
      </c>
      <c r="J108" s="156"/>
      <c r="K108" s="156"/>
      <c r="L108" s="156"/>
      <c r="M108" s="156"/>
      <c r="N108" s="156"/>
      <c r="O108" s="156"/>
      <c r="P108" s="156"/>
      <c r="Q108" s="156"/>
      <c r="R108" s="156"/>
      <c r="S108" s="156"/>
      <c r="T108" s="156"/>
      <c r="U108" s="156"/>
      <c r="V108" s="156"/>
      <c r="W108" s="156"/>
      <c r="X108" s="156"/>
      <c r="Y108" s="156"/>
      <c r="Z108" s="156"/>
    </row>
    <row r="109">
      <c r="A109" s="185">
        <f t="shared" si="103"/>
        <v>16.2</v>
      </c>
      <c r="B109" s="186" t="s">
        <v>1134</v>
      </c>
      <c r="C109" s="187" t="s">
        <v>1109</v>
      </c>
      <c r="D109" s="160">
        <v>12.0</v>
      </c>
      <c r="E109" s="188">
        <v>1280.0</v>
      </c>
      <c r="F109" s="188">
        <v>240.0</v>
      </c>
      <c r="G109" s="161">
        <f t="shared" ref="G109:H109" si="104">+N($D109)*N(E109)</f>
        <v>15360</v>
      </c>
      <c r="H109" s="161">
        <f t="shared" si="104"/>
        <v>2880</v>
      </c>
      <c r="I109" s="184">
        <f t="shared" si="3"/>
        <v>18240</v>
      </c>
      <c r="J109" s="156"/>
      <c r="K109" s="189"/>
      <c r="L109" s="156"/>
      <c r="M109" s="156"/>
      <c r="N109" s="156"/>
      <c r="O109" s="156"/>
      <c r="P109" s="156"/>
      <c r="Q109" s="156"/>
      <c r="R109" s="156"/>
      <c r="S109" s="156"/>
      <c r="T109" s="156"/>
      <c r="U109" s="156"/>
      <c r="V109" s="156"/>
      <c r="W109" s="156"/>
      <c r="X109" s="156"/>
      <c r="Y109" s="156"/>
      <c r="Z109" s="156"/>
    </row>
    <row r="110">
      <c r="A110" s="185">
        <f t="shared" si="103"/>
        <v>16.3</v>
      </c>
      <c r="B110" s="186" t="s">
        <v>1135</v>
      </c>
      <c r="C110" s="187" t="s">
        <v>1109</v>
      </c>
      <c r="D110" s="160" t="s">
        <v>506</v>
      </c>
      <c r="E110" s="161"/>
      <c r="F110" s="161"/>
      <c r="G110" s="161">
        <f t="shared" ref="G110:H110" si="105">+N($D110)*N(E110)</f>
        <v>0</v>
      </c>
      <c r="H110" s="161">
        <f t="shared" si="105"/>
        <v>0</v>
      </c>
      <c r="I110" s="184">
        <f t="shared" si="3"/>
        <v>0</v>
      </c>
      <c r="J110" s="156"/>
      <c r="K110" s="156"/>
      <c r="L110" s="156"/>
      <c r="M110" s="156"/>
      <c r="N110" s="156"/>
      <c r="O110" s="156"/>
      <c r="P110" s="156"/>
      <c r="Q110" s="156"/>
      <c r="R110" s="156"/>
      <c r="S110" s="156"/>
      <c r="T110" s="156"/>
      <c r="U110" s="156"/>
      <c r="V110" s="156"/>
      <c r="W110" s="156"/>
      <c r="X110" s="156"/>
      <c r="Y110" s="156"/>
      <c r="Z110" s="156"/>
    </row>
    <row r="111">
      <c r="A111" s="185"/>
      <c r="B111" s="186"/>
      <c r="C111" s="187"/>
      <c r="D111" s="160">
        <v>0.0</v>
      </c>
      <c r="E111" s="161"/>
      <c r="F111" s="161"/>
      <c r="G111" s="161">
        <f t="shared" ref="G111:H111" si="106">+N($D111)*N(E111)</f>
        <v>0</v>
      </c>
      <c r="H111" s="161">
        <f t="shared" si="106"/>
        <v>0</v>
      </c>
      <c r="I111" s="184">
        <f t="shared" si="3"/>
        <v>0</v>
      </c>
      <c r="J111" s="156"/>
      <c r="K111" s="156"/>
      <c r="L111" s="156"/>
      <c r="M111" s="156"/>
      <c r="N111" s="156"/>
      <c r="O111" s="156"/>
      <c r="P111" s="156"/>
      <c r="Q111" s="156"/>
      <c r="R111" s="156"/>
      <c r="S111" s="156"/>
      <c r="T111" s="156"/>
      <c r="U111" s="156"/>
      <c r="V111" s="156"/>
      <c r="W111" s="156"/>
      <c r="X111" s="156"/>
      <c r="Y111" s="156"/>
      <c r="Z111" s="156"/>
    </row>
    <row r="112">
      <c r="A112" s="185">
        <v>17.0</v>
      </c>
      <c r="B112" s="186" t="s">
        <v>1136</v>
      </c>
      <c r="C112" s="187"/>
      <c r="D112" s="160">
        <v>0.0</v>
      </c>
      <c r="E112" s="161"/>
      <c r="F112" s="161"/>
      <c r="G112" s="161">
        <f t="shared" ref="G112:H112" si="107">+N($D112)*N(E112)</f>
        <v>0</v>
      </c>
      <c r="H112" s="161">
        <f t="shared" si="107"/>
        <v>0</v>
      </c>
      <c r="I112" s="184">
        <f t="shared" si="3"/>
        <v>0</v>
      </c>
      <c r="J112" s="156"/>
      <c r="K112" s="156"/>
      <c r="L112" s="156"/>
      <c r="M112" s="156"/>
      <c r="N112" s="156"/>
      <c r="O112" s="156"/>
      <c r="P112" s="156"/>
      <c r="Q112" s="156"/>
      <c r="R112" s="156"/>
      <c r="S112" s="156"/>
      <c r="T112" s="156"/>
      <c r="U112" s="156"/>
      <c r="V112" s="156"/>
      <c r="W112" s="156"/>
      <c r="X112" s="156"/>
      <c r="Y112" s="156"/>
      <c r="Z112" s="156"/>
    </row>
    <row r="113">
      <c r="A113" s="185">
        <f t="shared" ref="A113:A116" si="109">A112+0.1</f>
        <v>17.1</v>
      </c>
      <c r="B113" s="186" t="s">
        <v>1137</v>
      </c>
      <c r="C113" s="187" t="s">
        <v>1000</v>
      </c>
      <c r="D113" s="160" t="s">
        <v>506</v>
      </c>
      <c r="E113" s="161"/>
      <c r="F113" s="161"/>
      <c r="G113" s="161">
        <f t="shared" ref="G113:H113" si="108">+N($D113)*N(E113)</f>
        <v>0</v>
      </c>
      <c r="H113" s="161">
        <f t="shared" si="108"/>
        <v>0</v>
      </c>
      <c r="I113" s="184">
        <f t="shared" si="3"/>
        <v>0</v>
      </c>
      <c r="J113" s="156"/>
      <c r="K113" s="156"/>
      <c r="L113" s="156"/>
      <c r="M113" s="156"/>
      <c r="N113" s="156"/>
      <c r="O113" s="156"/>
      <c r="P113" s="156"/>
      <c r="Q113" s="156"/>
      <c r="R113" s="156"/>
      <c r="S113" s="156"/>
      <c r="T113" s="156"/>
      <c r="U113" s="156"/>
      <c r="V113" s="156"/>
      <c r="W113" s="156"/>
      <c r="X113" s="156"/>
      <c r="Y113" s="156"/>
      <c r="Z113" s="156"/>
    </row>
    <row r="114">
      <c r="A114" s="185">
        <f t="shared" si="109"/>
        <v>17.2</v>
      </c>
      <c r="B114" s="186" t="s">
        <v>1111</v>
      </c>
      <c r="C114" s="187" t="s">
        <v>1000</v>
      </c>
      <c r="D114" s="160" t="s">
        <v>506</v>
      </c>
      <c r="E114" s="161"/>
      <c r="F114" s="161"/>
      <c r="G114" s="161">
        <f t="shared" ref="G114:H114" si="110">+N($D114)*N(E114)</f>
        <v>0</v>
      </c>
      <c r="H114" s="161">
        <f t="shared" si="110"/>
        <v>0</v>
      </c>
      <c r="I114" s="184">
        <f t="shared" si="3"/>
        <v>0</v>
      </c>
      <c r="J114" s="156"/>
      <c r="K114" s="156"/>
      <c r="L114" s="156"/>
      <c r="M114" s="156"/>
      <c r="N114" s="156"/>
      <c r="O114" s="156"/>
      <c r="P114" s="156"/>
      <c r="Q114" s="156"/>
      <c r="R114" s="156"/>
      <c r="S114" s="156"/>
      <c r="T114" s="156"/>
      <c r="U114" s="156"/>
      <c r="V114" s="156"/>
      <c r="W114" s="156"/>
      <c r="X114" s="156"/>
      <c r="Y114" s="156"/>
      <c r="Z114" s="156"/>
    </row>
    <row r="115">
      <c r="A115" s="185">
        <f t="shared" si="109"/>
        <v>17.3</v>
      </c>
      <c r="B115" s="186" t="s">
        <v>1110</v>
      </c>
      <c r="C115" s="187" t="s">
        <v>1000</v>
      </c>
      <c r="D115" s="160">
        <v>28.0</v>
      </c>
      <c r="E115" s="188">
        <v>1100.0</v>
      </c>
      <c r="F115" s="188">
        <v>860.0</v>
      </c>
      <c r="G115" s="161">
        <f t="shared" ref="G115:H115" si="111">+N($D115)*N(E115)</f>
        <v>30800</v>
      </c>
      <c r="H115" s="161">
        <f t="shared" si="111"/>
        <v>24080</v>
      </c>
      <c r="I115" s="184">
        <f t="shared" si="3"/>
        <v>54880</v>
      </c>
      <c r="J115" s="156"/>
      <c r="K115" s="189"/>
      <c r="L115" s="156"/>
      <c r="M115" s="156"/>
      <c r="N115" s="156"/>
      <c r="O115" s="156"/>
      <c r="P115" s="156"/>
      <c r="Q115" s="156"/>
      <c r="R115" s="156"/>
      <c r="S115" s="156"/>
      <c r="T115" s="156"/>
      <c r="U115" s="156"/>
      <c r="V115" s="156"/>
      <c r="W115" s="156"/>
      <c r="X115" s="156"/>
      <c r="Y115" s="156"/>
      <c r="Z115" s="156"/>
    </row>
    <row r="116">
      <c r="A116" s="185">
        <f t="shared" si="109"/>
        <v>17.4</v>
      </c>
      <c r="B116" s="186" t="s">
        <v>1108</v>
      </c>
      <c r="C116" s="187" t="s">
        <v>1000</v>
      </c>
      <c r="D116" s="160" t="s">
        <v>506</v>
      </c>
      <c r="E116" s="161"/>
      <c r="F116" s="161"/>
      <c r="G116" s="161">
        <f t="shared" ref="G116:H116" si="112">+N($D116)*N(E116)</f>
        <v>0</v>
      </c>
      <c r="H116" s="161">
        <f t="shared" si="112"/>
        <v>0</v>
      </c>
      <c r="I116" s="184">
        <f t="shared" si="3"/>
        <v>0</v>
      </c>
      <c r="J116" s="156"/>
      <c r="K116" s="156"/>
      <c r="L116" s="156"/>
      <c r="M116" s="156"/>
      <c r="N116" s="156"/>
      <c r="O116" s="156"/>
      <c r="P116" s="156"/>
      <c r="Q116" s="156"/>
      <c r="R116" s="156"/>
      <c r="S116" s="156"/>
      <c r="T116" s="156"/>
      <c r="U116" s="156"/>
      <c r="V116" s="156"/>
      <c r="W116" s="156"/>
      <c r="X116" s="156"/>
      <c r="Y116" s="156"/>
      <c r="Z116" s="156"/>
    </row>
    <row r="117">
      <c r="A117" s="185"/>
      <c r="B117" s="186"/>
      <c r="C117" s="187"/>
      <c r="D117" s="160">
        <v>0.0</v>
      </c>
      <c r="E117" s="161"/>
      <c r="F117" s="161"/>
      <c r="G117" s="161">
        <f t="shared" ref="G117:H117" si="113">+N($D117)*N(E117)</f>
        <v>0</v>
      </c>
      <c r="H117" s="161">
        <f t="shared" si="113"/>
        <v>0</v>
      </c>
      <c r="I117" s="184">
        <f t="shared" si="3"/>
        <v>0</v>
      </c>
      <c r="J117" s="156"/>
      <c r="K117" s="156"/>
      <c r="L117" s="156"/>
      <c r="M117" s="156"/>
      <c r="N117" s="156"/>
      <c r="O117" s="156"/>
      <c r="P117" s="156"/>
      <c r="Q117" s="156"/>
      <c r="R117" s="156"/>
      <c r="S117" s="156"/>
      <c r="T117" s="156"/>
      <c r="U117" s="156"/>
      <c r="V117" s="156"/>
      <c r="W117" s="156"/>
      <c r="X117" s="156"/>
      <c r="Y117" s="156"/>
      <c r="Z117" s="156"/>
    </row>
    <row r="118">
      <c r="A118" s="185">
        <v>18.0</v>
      </c>
      <c r="B118" s="186" t="s">
        <v>1138</v>
      </c>
      <c r="C118" s="187"/>
      <c r="D118" s="160">
        <v>0.0</v>
      </c>
      <c r="E118" s="161"/>
      <c r="F118" s="161"/>
      <c r="G118" s="161">
        <f t="shared" ref="G118:H118" si="114">+N($D118)*N(E118)</f>
        <v>0</v>
      </c>
      <c r="H118" s="161">
        <f t="shared" si="114"/>
        <v>0</v>
      </c>
      <c r="I118" s="184">
        <f t="shared" si="3"/>
        <v>0</v>
      </c>
      <c r="J118" s="156"/>
      <c r="K118" s="156"/>
      <c r="L118" s="156"/>
      <c r="M118" s="156"/>
      <c r="N118" s="156"/>
      <c r="O118" s="156"/>
      <c r="P118" s="156"/>
      <c r="Q118" s="156"/>
      <c r="R118" s="156"/>
      <c r="S118" s="156"/>
      <c r="T118" s="156"/>
      <c r="U118" s="156"/>
      <c r="V118" s="156"/>
      <c r="W118" s="156"/>
      <c r="X118" s="156"/>
      <c r="Y118" s="156"/>
      <c r="Z118" s="156"/>
    </row>
    <row r="119">
      <c r="A119" s="185">
        <f t="shared" ref="A119:A122" si="116">A118+0.1</f>
        <v>18.1</v>
      </c>
      <c r="B119" s="186" t="s">
        <v>1139</v>
      </c>
      <c r="C119" s="187" t="s">
        <v>1109</v>
      </c>
      <c r="D119" s="160" t="s">
        <v>506</v>
      </c>
      <c r="E119" s="161"/>
      <c r="F119" s="161"/>
      <c r="G119" s="161">
        <f t="shared" ref="G119:H119" si="115">+N($D119)*N(E119)</f>
        <v>0</v>
      </c>
      <c r="H119" s="161">
        <f t="shared" si="115"/>
        <v>0</v>
      </c>
      <c r="I119" s="184">
        <f t="shared" si="3"/>
        <v>0</v>
      </c>
      <c r="J119" s="156"/>
      <c r="K119" s="156"/>
      <c r="L119" s="156"/>
      <c r="M119" s="156"/>
      <c r="N119" s="156"/>
      <c r="O119" s="156"/>
      <c r="P119" s="156"/>
      <c r="Q119" s="156"/>
      <c r="R119" s="156"/>
      <c r="S119" s="156"/>
      <c r="T119" s="156"/>
      <c r="U119" s="156"/>
      <c r="V119" s="156"/>
      <c r="W119" s="156"/>
      <c r="X119" s="156"/>
      <c r="Y119" s="156"/>
      <c r="Z119" s="156"/>
    </row>
    <row r="120">
      <c r="A120" s="185">
        <f t="shared" si="116"/>
        <v>18.2</v>
      </c>
      <c r="B120" s="186" t="s">
        <v>1140</v>
      </c>
      <c r="C120" s="187" t="s">
        <v>1109</v>
      </c>
      <c r="D120" s="160" t="s">
        <v>506</v>
      </c>
      <c r="E120" s="161"/>
      <c r="F120" s="161"/>
      <c r="G120" s="161">
        <f t="shared" ref="G120:H120" si="117">+N($D120)*N(E120)</f>
        <v>0</v>
      </c>
      <c r="H120" s="161">
        <f t="shared" si="117"/>
        <v>0</v>
      </c>
      <c r="I120" s="184">
        <f t="shared" si="3"/>
        <v>0</v>
      </c>
      <c r="J120" s="156"/>
      <c r="K120" s="156"/>
      <c r="L120" s="156"/>
      <c r="M120" s="156"/>
      <c r="N120" s="156"/>
      <c r="O120" s="156"/>
      <c r="P120" s="156"/>
      <c r="Q120" s="156"/>
      <c r="R120" s="156"/>
      <c r="S120" s="156"/>
      <c r="T120" s="156"/>
      <c r="U120" s="156"/>
      <c r="V120" s="156"/>
      <c r="W120" s="156"/>
      <c r="X120" s="156"/>
      <c r="Y120" s="156"/>
      <c r="Z120" s="156"/>
    </row>
    <row r="121">
      <c r="A121" s="185">
        <f t="shared" si="116"/>
        <v>18.3</v>
      </c>
      <c r="B121" s="186" t="s">
        <v>1141</v>
      </c>
      <c r="C121" s="187" t="s">
        <v>1109</v>
      </c>
      <c r="D121" s="198">
        <f>42+3</f>
        <v>45</v>
      </c>
      <c r="E121" s="188">
        <v>550.0</v>
      </c>
      <c r="F121" s="188">
        <v>120.0</v>
      </c>
      <c r="G121" s="161">
        <f t="shared" ref="G121:H121" si="118">+N($D121)*N(E121)</f>
        <v>24750</v>
      </c>
      <c r="H121" s="161">
        <f t="shared" si="118"/>
        <v>5400</v>
      </c>
      <c r="I121" s="184">
        <f t="shared" si="3"/>
        <v>30150</v>
      </c>
      <c r="J121" s="156"/>
      <c r="K121" s="189"/>
      <c r="L121" s="156"/>
      <c r="M121" s="156"/>
      <c r="N121" s="156"/>
      <c r="O121" s="156"/>
      <c r="P121" s="156"/>
      <c r="Q121" s="156"/>
      <c r="R121" s="156"/>
      <c r="S121" s="156"/>
      <c r="T121" s="156"/>
      <c r="U121" s="156"/>
      <c r="V121" s="156"/>
      <c r="W121" s="156"/>
      <c r="X121" s="156"/>
      <c r="Y121" s="156"/>
      <c r="Z121" s="156"/>
    </row>
    <row r="122">
      <c r="A122" s="185">
        <f t="shared" si="116"/>
        <v>18.4</v>
      </c>
      <c r="B122" s="186" t="s">
        <v>1142</v>
      </c>
      <c r="C122" s="187" t="s">
        <v>1109</v>
      </c>
      <c r="D122" s="160" t="s">
        <v>506</v>
      </c>
      <c r="E122" s="161"/>
      <c r="F122" s="161"/>
      <c r="G122" s="161">
        <f t="shared" ref="G122:H122" si="119">+N($D122)*N(E122)</f>
        <v>0</v>
      </c>
      <c r="H122" s="161">
        <f t="shared" si="119"/>
        <v>0</v>
      </c>
      <c r="I122" s="184">
        <f t="shared" si="3"/>
        <v>0</v>
      </c>
      <c r="J122" s="156"/>
      <c r="K122" s="156"/>
      <c r="L122" s="156"/>
      <c r="M122" s="156"/>
      <c r="N122" s="156"/>
      <c r="O122" s="156"/>
      <c r="P122" s="156"/>
      <c r="Q122" s="156"/>
      <c r="R122" s="156"/>
      <c r="S122" s="156"/>
      <c r="T122" s="156"/>
      <c r="U122" s="156"/>
      <c r="V122" s="156"/>
      <c r="W122" s="156"/>
      <c r="X122" s="156"/>
      <c r="Y122" s="156"/>
      <c r="Z122" s="156"/>
    </row>
    <row r="123">
      <c r="A123" s="185"/>
      <c r="B123" s="186"/>
      <c r="C123" s="187"/>
      <c r="D123" s="160">
        <v>0.0</v>
      </c>
      <c r="E123" s="161"/>
      <c r="F123" s="161"/>
      <c r="G123" s="161">
        <f t="shared" ref="G123:H123" si="120">+N($D123)*N(E123)</f>
        <v>0</v>
      </c>
      <c r="H123" s="161">
        <f t="shared" si="120"/>
        <v>0</v>
      </c>
      <c r="I123" s="184">
        <f t="shared" si="3"/>
        <v>0</v>
      </c>
      <c r="J123" s="156"/>
      <c r="K123" s="156"/>
      <c r="L123" s="156"/>
      <c r="M123" s="156"/>
      <c r="N123" s="156"/>
      <c r="O123" s="156"/>
      <c r="P123" s="156"/>
      <c r="Q123" s="156"/>
      <c r="R123" s="156"/>
      <c r="S123" s="156"/>
      <c r="T123" s="156"/>
      <c r="U123" s="156"/>
      <c r="V123" s="156"/>
      <c r="W123" s="156"/>
      <c r="X123" s="156"/>
      <c r="Y123" s="156"/>
      <c r="Z123" s="156"/>
    </row>
    <row r="124">
      <c r="A124" s="202">
        <v>19.0</v>
      </c>
      <c r="B124" s="199" t="s">
        <v>1143</v>
      </c>
      <c r="C124" s="200" t="s">
        <v>1066</v>
      </c>
      <c r="D124" s="203" t="s">
        <v>506</v>
      </c>
      <c r="E124" s="161"/>
      <c r="F124" s="161"/>
      <c r="G124" s="161">
        <f t="shared" ref="G124:H124" si="121">+N($D124)*N(E124)</f>
        <v>0</v>
      </c>
      <c r="H124" s="161">
        <f t="shared" si="121"/>
        <v>0</v>
      </c>
      <c r="I124" s="184">
        <f t="shared" si="3"/>
        <v>0</v>
      </c>
      <c r="J124" s="156"/>
      <c r="K124" s="156"/>
      <c r="L124" s="156"/>
      <c r="M124" s="156"/>
      <c r="N124" s="156"/>
      <c r="O124" s="156"/>
      <c r="P124" s="156"/>
      <c r="Q124" s="156"/>
      <c r="R124" s="156"/>
      <c r="S124" s="156"/>
      <c r="T124" s="156"/>
      <c r="U124" s="156"/>
      <c r="V124" s="156"/>
      <c r="W124" s="156"/>
      <c r="X124" s="156"/>
      <c r="Y124" s="156"/>
      <c r="Z124" s="156"/>
    </row>
    <row r="125">
      <c r="A125" s="202"/>
      <c r="B125" s="199"/>
      <c r="C125" s="200"/>
      <c r="D125" s="203"/>
      <c r="E125" s="161"/>
      <c r="F125" s="161"/>
      <c r="G125" s="161"/>
      <c r="H125" s="161"/>
      <c r="I125" s="184"/>
      <c r="J125" s="156"/>
      <c r="K125" s="156"/>
      <c r="L125" s="156"/>
      <c r="M125" s="156"/>
      <c r="N125" s="156"/>
      <c r="O125" s="156"/>
      <c r="P125" s="156"/>
      <c r="Q125" s="156"/>
      <c r="R125" s="156"/>
      <c r="S125" s="156"/>
      <c r="T125" s="156"/>
      <c r="U125" s="156"/>
      <c r="V125" s="156"/>
      <c r="W125" s="156"/>
      <c r="X125" s="156"/>
      <c r="Y125" s="156"/>
      <c r="Z125" s="156"/>
    </row>
    <row r="126">
      <c r="A126" s="202" t="s">
        <v>1144</v>
      </c>
      <c r="B126" s="199" t="s">
        <v>1145</v>
      </c>
      <c r="C126" s="200" t="s">
        <v>1066</v>
      </c>
      <c r="D126" s="203">
        <v>15.0</v>
      </c>
      <c r="E126" s="188">
        <v>2028.0</v>
      </c>
      <c r="F126" s="188">
        <v>276.0</v>
      </c>
      <c r="G126" s="161">
        <f t="shared" ref="G126:H126" si="122">+N($D126)*N(E126)</f>
        <v>30420</v>
      </c>
      <c r="H126" s="161">
        <f t="shared" si="122"/>
        <v>4140</v>
      </c>
      <c r="I126" s="184">
        <f t="shared" ref="I126:I205" si="124">+SUM(G126:H126)</f>
        <v>34560</v>
      </c>
      <c r="J126" s="156"/>
      <c r="K126" s="189"/>
      <c r="L126" s="156"/>
      <c r="M126" s="156"/>
      <c r="N126" s="156"/>
      <c r="O126" s="156"/>
      <c r="P126" s="156"/>
      <c r="Q126" s="156"/>
      <c r="R126" s="156"/>
      <c r="S126" s="156"/>
      <c r="T126" s="156"/>
      <c r="U126" s="156"/>
      <c r="V126" s="156"/>
      <c r="W126" s="156"/>
      <c r="X126" s="156"/>
      <c r="Y126" s="156"/>
      <c r="Z126" s="156"/>
    </row>
    <row r="127">
      <c r="A127" s="185">
        <v>20.0</v>
      </c>
      <c r="B127" s="186" t="s">
        <v>1146</v>
      </c>
      <c r="C127" s="187"/>
      <c r="D127" s="160">
        <v>0.0</v>
      </c>
      <c r="E127" s="161"/>
      <c r="F127" s="161"/>
      <c r="G127" s="161">
        <f t="shared" ref="G127:H127" si="123">+N($D127)*N(E127)</f>
        <v>0</v>
      </c>
      <c r="H127" s="161">
        <f t="shared" si="123"/>
        <v>0</v>
      </c>
      <c r="I127" s="184">
        <f t="shared" si="124"/>
        <v>0</v>
      </c>
      <c r="J127" s="156"/>
      <c r="K127" s="156"/>
      <c r="L127" s="156"/>
      <c r="M127" s="156"/>
      <c r="N127" s="156"/>
      <c r="O127" s="156"/>
      <c r="P127" s="156"/>
      <c r="Q127" s="156"/>
      <c r="R127" s="156"/>
      <c r="S127" s="156"/>
      <c r="T127" s="156"/>
      <c r="U127" s="156"/>
      <c r="V127" s="156"/>
      <c r="W127" s="156"/>
      <c r="X127" s="156"/>
      <c r="Y127" s="156"/>
      <c r="Z127" s="156"/>
    </row>
    <row r="128">
      <c r="A128" s="185"/>
      <c r="B128" s="186" t="s">
        <v>1147</v>
      </c>
      <c r="C128" s="187" t="s">
        <v>1000</v>
      </c>
      <c r="D128" s="160" t="s">
        <v>506</v>
      </c>
      <c r="E128" s="161"/>
      <c r="F128" s="161"/>
      <c r="G128" s="161">
        <f t="shared" ref="G128:H128" si="125">+N($D128)*N(E128)</f>
        <v>0</v>
      </c>
      <c r="H128" s="161">
        <f t="shared" si="125"/>
        <v>0</v>
      </c>
      <c r="I128" s="184">
        <f t="shared" si="124"/>
        <v>0</v>
      </c>
      <c r="J128" s="156"/>
      <c r="K128" s="156"/>
      <c r="L128" s="156"/>
      <c r="M128" s="156"/>
      <c r="N128" s="156"/>
      <c r="O128" s="156"/>
      <c r="P128" s="156"/>
      <c r="Q128" s="156"/>
      <c r="R128" s="156"/>
      <c r="S128" s="156"/>
      <c r="T128" s="156"/>
      <c r="U128" s="156"/>
      <c r="V128" s="156"/>
      <c r="W128" s="156"/>
      <c r="X128" s="156"/>
      <c r="Y128" s="156"/>
      <c r="Z128" s="156"/>
    </row>
    <row r="129">
      <c r="A129" s="185"/>
      <c r="B129" s="186" t="s">
        <v>1148</v>
      </c>
      <c r="C129" s="187" t="s">
        <v>1000</v>
      </c>
      <c r="D129" s="160" t="s">
        <v>506</v>
      </c>
      <c r="E129" s="161"/>
      <c r="F129" s="161"/>
      <c r="G129" s="161">
        <f t="shared" ref="G129:H129" si="126">+N($D129)*N(E129)</f>
        <v>0</v>
      </c>
      <c r="H129" s="161">
        <f t="shared" si="126"/>
        <v>0</v>
      </c>
      <c r="I129" s="184">
        <f t="shared" si="124"/>
        <v>0</v>
      </c>
      <c r="J129" s="156"/>
      <c r="K129" s="156"/>
      <c r="L129" s="156"/>
      <c r="M129" s="156"/>
      <c r="N129" s="156"/>
      <c r="O129" s="156"/>
      <c r="P129" s="156"/>
      <c r="Q129" s="156"/>
      <c r="R129" s="156"/>
      <c r="S129" s="156"/>
      <c r="T129" s="156"/>
      <c r="U129" s="156"/>
      <c r="V129" s="156"/>
      <c r="W129" s="156"/>
      <c r="X129" s="156"/>
      <c r="Y129" s="156"/>
      <c r="Z129" s="156"/>
    </row>
    <row r="130">
      <c r="A130" s="185"/>
      <c r="B130" s="186" t="s">
        <v>1149</v>
      </c>
      <c r="C130" s="187" t="s">
        <v>1000</v>
      </c>
      <c r="D130" s="160">
        <v>12.0</v>
      </c>
      <c r="E130" s="188">
        <v>1893.0</v>
      </c>
      <c r="F130" s="188">
        <v>362.0</v>
      </c>
      <c r="G130" s="161">
        <f t="shared" ref="G130:H130" si="127">+N($D130)*N(E130)</f>
        <v>22716</v>
      </c>
      <c r="H130" s="161">
        <f t="shared" si="127"/>
        <v>4344</v>
      </c>
      <c r="I130" s="184">
        <f t="shared" si="124"/>
        <v>27060</v>
      </c>
      <c r="J130" s="156"/>
      <c r="K130" s="189"/>
      <c r="L130" s="156"/>
      <c r="M130" s="156"/>
      <c r="N130" s="156"/>
      <c r="O130" s="156"/>
      <c r="P130" s="156"/>
      <c r="Q130" s="156"/>
      <c r="R130" s="156"/>
      <c r="S130" s="156"/>
      <c r="T130" s="156"/>
      <c r="U130" s="156"/>
      <c r="V130" s="156"/>
      <c r="W130" s="156"/>
      <c r="X130" s="156"/>
      <c r="Y130" s="156"/>
      <c r="Z130" s="156"/>
    </row>
    <row r="131">
      <c r="A131" s="185"/>
      <c r="B131" s="186" t="s">
        <v>1150</v>
      </c>
      <c r="C131" s="187" t="s">
        <v>1000</v>
      </c>
      <c r="D131" s="160" t="s">
        <v>506</v>
      </c>
      <c r="E131" s="161"/>
      <c r="F131" s="161"/>
      <c r="G131" s="161">
        <f t="shared" ref="G131:H131" si="128">+N($D131)*N(E131)</f>
        <v>0</v>
      </c>
      <c r="H131" s="161">
        <f t="shared" si="128"/>
        <v>0</v>
      </c>
      <c r="I131" s="184">
        <f t="shared" si="124"/>
        <v>0</v>
      </c>
      <c r="J131" s="156"/>
      <c r="K131" s="156"/>
      <c r="L131" s="156"/>
      <c r="M131" s="156"/>
      <c r="N131" s="156"/>
      <c r="O131" s="156"/>
      <c r="P131" s="156"/>
      <c r="Q131" s="156"/>
      <c r="R131" s="156"/>
      <c r="S131" s="156"/>
      <c r="T131" s="156"/>
      <c r="U131" s="156"/>
      <c r="V131" s="156"/>
      <c r="W131" s="156"/>
      <c r="X131" s="156"/>
      <c r="Y131" s="156"/>
      <c r="Z131" s="156"/>
    </row>
    <row r="132">
      <c r="A132" s="185"/>
      <c r="B132" s="186"/>
      <c r="C132" s="187"/>
      <c r="D132" s="160"/>
      <c r="E132" s="161"/>
      <c r="F132" s="161"/>
      <c r="G132" s="161">
        <f t="shared" ref="G132:H132" si="129">+N($D132)*N(E132)</f>
        <v>0</v>
      </c>
      <c r="H132" s="161">
        <f t="shared" si="129"/>
        <v>0</v>
      </c>
      <c r="I132" s="184">
        <f t="shared" si="124"/>
        <v>0</v>
      </c>
      <c r="J132" s="156"/>
      <c r="K132" s="156"/>
      <c r="L132" s="156"/>
      <c r="M132" s="156"/>
      <c r="N132" s="156"/>
      <c r="O132" s="156"/>
      <c r="P132" s="156"/>
      <c r="Q132" s="156"/>
      <c r="R132" s="156"/>
      <c r="S132" s="156"/>
      <c r="T132" s="156"/>
      <c r="U132" s="156"/>
      <c r="V132" s="156"/>
      <c r="W132" s="156"/>
      <c r="X132" s="156"/>
      <c r="Y132" s="156"/>
      <c r="Z132" s="156"/>
    </row>
    <row r="133">
      <c r="A133" s="185">
        <v>21.0</v>
      </c>
      <c r="B133" s="204" t="s">
        <v>1151</v>
      </c>
      <c r="C133" s="187" t="s">
        <v>1075</v>
      </c>
      <c r="D133" s="160">
        <v>9.0</v>
      </c>
      <c r="E133" s="192">
        <v>9670.0</v>
      </c>
      <c r="F133" s="192">
        <v>3155.0</v>
      </c>
      <c r="G133" s="161">
        <f t="shared" ref="G133:H133" si="130">+N($D133)*N(E133)</f>
        <v>87030</v>
      </c>
      <c r="H133" s="161">
        <f t="shared" si="130"/>
        <v>28395</v>
      </c>
      <c r="I133" s="184">
        <f t="shared" si="124"/>
        <v>115425</v>
      </c>
      <c r="J133" s="156"/>
      <c r="K133" s="189"/>
      <c r="L133" s="156"/>
      <c r="M133" s="156"/>
      <c r="N133" s="156"/>
      <c r="O133" s="156"/>
      <c r="P133" s="156"/>
      <c r="Q133" s="156"/>
      <c r="R133" s="156"/>
      <c r="S133" s="156"/>
      <c r="T133" s="156"/>
      <c r="U133" s="156"/>
      <c r="V133" s="156"/>
      <c r="W133" s="156"/>
      <c r="X133" s="156"/>
      <c r="Y133" s="156"/>
      <c r="Z133" s="156"/>
    </row>
    <row r="134">
      <c r="A134" s="185"/>
      <c r="B134" s="204"/>
      <c r="C134" s="187"/>
      <c r="D134" s="160">
        <v>0.0</v>
      </c>
      <c r="E134" s="161"/>
      <c r="F134" s="161"/>
      <c r="G134" s="161">
        <f t="shared" ref="G134:H134" si="131">+N($D134)*N(E134)</f>
        <v>0</v>
      </c>
      <c r="H134" s="161">
        <f t="shared" si="131"/>
        <v>0</v>
      </c>
      <c r="I134" s="184">
        <f t="shared" si="124"/>
        <v>0</v>
      </c>
      <c r="J134" s="156"/>
      <c r="K134" s="156"/>
      <c r="L134" s="156"/>
      <c r="M134" s="156"/>
      <c r="N134" s="156"/>
      <c r="O134" s="156"/>
      <c r="P134" s="156"/>
      <c r="Q134" s="156"/>
      <c r="R134" s="156"/>
      <c r="S134" s="156"/>
      <c r="T134" s="156"/>
      <c r="U134" s="156"/>
      <c r="V134" s="156"/>
      <c r="W134" s="156"/>
      <c r="X134" s="156"/>
      <c r="Y134" s="156"/>
      <c r="Z134" s="156"/>
    </row>
    <row r="135">
      <c r="A135" s="185">
        <v>22.0</v>
      </c>
      <c r="B135" s="204" t="s">
        <v>1152</v>
      </c>
      <c r="C135" s="187" t="s">
        <v>1075</v>
      </c>
      <c r="D135" s="160" t="s">
        <v>506</v>
      </c>
      <c r="E135" s="161"/>
      <c r="F135" s="161"/>
      <c r="G135" s="161">
        <f t="shared" ref="G135:H135" si="132">+N($D135)*N(E135)</f>
        <v>0</v>
      </c>
      <c r="H135" s="161">
        <f t="shared" si="132"/>
        <v>0</v>
      </c>
      <c r="I135" s="184">
        <f t="shared" si="124"/>
        <v>0</v>
      </c>
      <c r="J135" s="156"/>
      <c r="K135" s="156"/>
      <c r="L135" s="156"/>
      <c r="M135" s="156"/>
      <c r="N135" s="156"/>
      <c r="O135" s="156"/>
      <c r="P135" s="156"/>
      <c r="Q135" s="156"/>
      <c r="R135" s="156"/>
      <c r="S135" s="156"/>
      <c r="T135" s="156"/>
      <c r="U135" s="156"/>
      <c r="V135" s="156"/>
      <c r="W135" s="156"/>
      <c r="X135" s="156"/>
      <c r="Y135" s="156"/>
      <c r="Z135" s="156"/>
    </row>
    <row r="136">
      <c r="A136" s="185"/>
      <c r="B136" s="204"/>
      <c r="C136" s="187"/>
      <c r="D136" s="160">
        <v>0.0</v>
      </c>
      <c r="E136" s="161"/>
      <c r="F136" s="161"/>
      <c r="G136" s="161">
        <f t="shared" ref="G136:H136" si="133">+N($D136)*N(E136)</f>
        <v>0</v>
      </c>
      <c r="H136" s="161">
        <f t="shared" si="133"/>
        <v>0</v>
      </c>
      <c r="I136" s="184">
        <f t="shared" si="124"/>
        <v>0</v>
      </c>
      <c r="J136" s="156"/>
      <c r="K136" s="156"/>
      <c r="L136" s="156"/>
      <c r="M136" s="156"/>
      <c r="N136" s="156"/>
      <c r="O136" s="156"/>
      <c r="P136" s="156"/>
      <c r="Q136" s="156"/>
      <c r="R136" s="156"/>
      <c r="S136" s="156"/>
      <c r="T136" s="156"/>
      <c r="U136" s="156"/>
      <c r="V136" s="156"/>
      <c r="W136" s="156"/>
      <c r="X136" s="156"/>
      <c r="Y136" s="156"/>
      <c r="Z136" s="156"/>
    </row>
    <row r="137">
      <c r="A137" s="185">
        <v>23.0</v>
      </c>
      <c r="B137" s="204" t="s">
        <v>1153</v>
      </c>
      <c r="C137" s="187"/>
      <c r="D137" s="160">
        <v>0.0</v>
      </c>
      <c r="E137" s="161"/>
      <c r="F137" s="161"/>
      <c r="G137" s="161">
        <f t="shared" ref="G137:H137" si="134">+N($D137)*N(E137)</f>
        <v>0</v>
      </c>
      <c r="H137" s="161">
        <f t="shared" si="134"/>
        <v>0</v>
      </c>
      <c r="I137" s="184">
        <f t="shared" si="124"/>
        <v>0</v>
      </c>
      <c r="J137" s="156"/>
      <c r="K137" s="156"/>
      <c r="L137" s="156"/>
      <c r="M137" s="156"/>
      <c r="N137" s="156"/>
      <c r="O137" s="156"/>
      <c r="P137" s="156"/>
      <c r="Q137" s="156"/>
      <c r="R137" s="156"/>
      <c r="S137" s="156"/>
      <c r="T137" s="156"/>
      <c r="U137" s="156"/>
      <c r="V137" s="156"/>
      <c r="W137" s="156"/>
      <c r="X137" s="156"/>
      <c r="Y137" s="156"/>
      <c r="Z137" s="156"/>
    </row>
    <row r="138">
      <c r="A138" s="185"/>
      <c r="B138" s="204" t="s">
        <v>1154</v>
      </c>
      <c r="C138" s="187"/>
      <c r="D138" s="160">
        <v>0.0</v>
      </c>
      <c r="E138" s="161"/>
      <c r="F138" s="161"/>
      <c r="G138" s="161">
        <f t="shared" ref="G138:H138" si="135">+N($D138)*N(E138)</f>
        <v>0</v>
      </c>
      <c r="H138" s="161">
        <f t="shared" si="135"/>
        <v>0</v>
      </c>
      <c r="I138" s="184">
        <f t="shared" si="124"/>
        <v>0</v>
      </c>
      <c r="J138" s="156"/>
      <c r="K138" s="156"/>
      <c r="L138" s="156"/>
      <c r="M138" s="156"/>
      <c r="N138" s="156"/>
      <c r="O138" s="156"/>
      <c r="P138" s="156"/>
      <c r="Q138" s="156"/>
      <c r="R138" s="156"/>
      <c r="S138" s="156"/>
      <c r="T138" s="156"/>
      <c r="U138" s="156"/>
      <c r="V138" s="156"/>
      <c r="W138" s="156"/>
      <c r="X138" s="156"/>
      <c r="Y138" s="156"/>
      <c r="Z138" s="156"/>
    </row>
    <row r="139">
      <c r="A139" s="185"/>
      <c r="B139" s="204" t="s">
        <v>1155</v>
      </c>
      <c r="C139" s="187" t="s">
        <v>1075</v>
      </c>
      <c r="D139" s="160" t="s">
        <v>506</v>
      </c>
      <c r="E139" s="161"/>
      <c r="F139" s="161"/>
      <c r="G139" s="161">
        <f t="shared" ref="G139:H139" si="136">+N($D139)*N(E139)</f>
        <v>0</v>
      </c>
      <c r="H139" s="161">
        <f t="shared" si="136"/>
        <v>0</v>
      </c>
      <c r="I139" s="184">
        <f t="shared" si="124"/>
        <v>0</v>
      </c>
      <c r="J139" s="156"/>
      <c r="K139" s="156"/>
      <c r="L139" s="156"/>
      <c r="M139" s="156"/>
      <c r="N139" s="156"/>
      <c r="O139" s="156"/>
      <c r="P139" s="156"/>
      <c r="Q139" s="156"/>
      <c r="R139" s="156"/>
      <c r="S139" s="156"/>
      <c r="T139" s="156"/>
      <c r="U139" s="156"/>
      <c r="V139" s="156"/>
      <c r="W139" s="156"/>
      <c r="X139" s="156"/>
      <c r="Y139" s="156"/>
      <c r="Z139" s="156"/>
    </row>
    <row r="140">
      <c r="A140" s="185"/>
      <c r="B140" s="204" t="s">
        <v>1156</v>
      </c>
      <c r="C140" s="187" t="s">
        <v>1075</v>
      </c>
      <c r="D140" s="160" t="s">
        <v>506</v>
      </c>
      <c r="E140" s="197"/>
      <c r="F140" s="197"/>
      <c r="G140" s="161">
        <f t="shared" ref="G140:H140" si="137">+N($D140)*N(E140)</f>
        <v>0</v>
      </c>
      <c r="H140" s="161">
        <f t="shared" si="137"/>
        <v>0</v>
      </c>
      <c r="I140" s="184">
        <f t="shared" si="124"/>
        <v>0</v>
      </c>
      <c r="J140" s="156"/>
      <c r="K140" s="156"/>
      <c r="L140" s="156"/>
      <c r="M140" s="156"/>
      <c r="N140" s="156"/>
      <c r="O140" s="156"/>
      <c r="P140" s="156"/>
      <c r="Q140" s="156"/>
      <c r="R140" s="156"/>
      <c r="S140" s="156"/>
      <c r="T140" s="156"/>
      <c r="U140" s="156"/>
      <c r="V140" s="156"/>
      <c r="W140" s="156"/>
      <c r="X140" s="156"/>
      <c r="Y140" s="156"/>
      <c r="Z140" s="156"/>
    </row>
    <row r="141">
      <c r="A141" s="185"/>
      <c r="B141" s="204"/>
      <c r="C141" s="187"/>
      <c r="D141" s="160"/>
      <c r="E141" s="161"/>
      <c r="F141" s="161"/>
      <c r="G141" s="161">
        <f t="shared" ref="G141:H141" si="138">+N($D141)*N(E141)</f>
        <v>0</v>
      </c>
      <c r="H141" s="161">
        <f t="shared" si="138"/>
        <v>0</v>
      </c>
      <c r="I141" s="184">
        <f t="shared" si="124"/>
        <v>0</v>
      </c>
      <c r="J141" s="156"/>
      <c r="K141" s="156"/>
      <c r="L141" s="156"/>
      <c r="M141" s="156"/>
      <c r="N141" s="156"/>
      <c r="O141" s="156"/>
      <c r="P141" s="156"/>
      <c r="Q141" s="156"/>
      <c r="R141" s="156"/>
      <c r="S141" s="156"/>
      <c r="T141" s="156"/>
      <c r="U141" s="156"/>
      <c r="V141" s="156"/>
      <c r="W141" s="156"/>
      <c r="X141" s="156"/>
      <c r="Y141" s="156"/>
      <c r="Z141" s="156"/>
    </row>
    <row r="142">
      <c r="A142" s="185">
        <v>25.0</v>
      </c>
      <c r="B142" s="204" t="s">
        <v>1157</v>
      </c>
      <c r="C142" s="187"/>
      <c r="D142" s="160">
        <v>0.0</v>
      </c>
      <c r="E142" s="161"/>
      <c r="F142" s="161"/>
      <c r="G142" s="161">
        <f t="shared" ref="G142:H142" si="139">+N($D142)*N(E142)</f>
        <v>0</v>
      </c>
      <c r="H142" s="161">
        <f t="shared" si="139"/>
        <v>0</v>
      </c>
      <c r="I142" s="184">
        <f t="shared" si="124"/>
        <v>0</v>
      </c>
      <c r="J142" s="156"/>
      <c r="K142" s="156"/>
      <c r="L142" s="156"/>
      <c r="M142" s="156"/>
      <c r="N142" s="156"/>
      <c r="O142" s="156"/>
      <c r="P142" s="156"/>
      <c r="Q142" s="156"/>
      <c r="R142" s="156"/>
      <c r="S142" s="156"/>
      <c r="T142" s="156"/>
      <c r="U142" s="156"/>
      <c r="V142" s="156"/>
      <c r="W142" s="156"/>
      <c r="X142" s="156"/>
      <c r="Y142" s="156"/>
      <c r="Z142" s="156"/>
    </row>
    <row r="143">
      <c r="A143" s="185"/>
      <c r="B143" s="204" t="s">
        <v>1158</v>
      </c>
      <c r="C143" s="187"/>
      <c r="D143" s="160">
        <v>0.0</v>
      </c>
      <c r="E143" s="161"/>
      <c r="F143" s="161"/>
      <c r="G143" s="161">
        <f t="shared" ref="G143:H143" si="140">+N($D143)*N(E143)</f>
        <v>0</v>
      </c>
      <c r="H143" s="161">
        <f t="shared" si="140"/>
        <v>0</v>
      </c>
      <c r="I143" s="184">
        <f t="shared" si="124"/>
        <v>0</v>
      </c>
      <c r="J143" s="156"/>
      <c r="K143" s="156"/>
      <c r="L143" s="156"/>
      <c r="M143" s="156"/>
      <c r="N143" s="156"/>
      <c r="O143" s="156"/>
      <c r="P143" s="156"/>
      <c r="Q143" s="156"/>
      <c r="R143" s="156"/>
      <c r="S143" s="156"/>
      <c r="T143" s="156"/>
      <c r="U143" s="156"/>
      <c r="V143" s="156"/>
      <c r="W143" s="156"/>
      <c r="X143" s="156"/>
      <c r="Y143" s="156"/>
      <c r="Z143" s="156"/>
    </row>
    <row r="144">
      <c r="A144" s="185">
        <f>A142+0.1</f>
        <v>25.1</v>
      </c>
      <c r="B144" s="204" t="s">
        <v>1159</v>
      </c>
      <c r="C144" s="187" t="s">
        <v>975</v>
      </c>
      <c r="D144" s="160" t="s">
        <v>506</v>
      </c>
      <c r="E144" s="161"/>
      <c r="F144" s="161"/>
      <c r="G144" s="161">
        <f t="shared" ref="G144:H144" si="141">+N($D144)*N(E144)</f>
        <v>0</v>
      </c>
      <c r="H144" s="161">
        <f t="shared" si="141"/>
        <v>0</v>
      </c>
      <c r="I144" s="184">
        <f t="shared" si="124"/>
        <v>0</v>
      </c>
      <c r="J144" s="156"/>
      <c r="K144" s="156"/>
      <c r="L144" s="156"/>
      <c r="M144" s="156"/>
      <c r="N144" s="156"/>
      <c r="O144" s="156"/>
      <c r="P144" s="156"/>
      <c r="Q144" s="156"/>
      <c r="R144" s="156"/>
      <c r="S144" s="156"/>
      <c r="T144" s="156"/>
      <c r="U144" s="156"/>
      <c r="V144" s="156"/>
      <c r="W144" s="156"/>
      <c r="X144" s="156"/>
      <c r="Y144" s="156"/>
      <c r="Z144" s="156"/>
    </row>
    <row r="145">
      <c r="A145" s="185">
        <f t="shared" ref="A145:A148" si="143">A144+0.1</f>
        <v>25.2</v>
      </c>
      <c r="B145" s="204" t="s">
        <v>1160</v>
      </c>
      <c r="C145" s="187" t="s">
        <v>975</v>
      </c>
      <c r="D145" s="160" t="s">
        <v>506</v>
      </c>
      <c r="E145" s="161"/>
      <c r="F145" s="161"/>
      <c r="G145" s="161">
        <f t="shared" ref="G145:H145" si="142">+N($D145)*N(E145)</f>
        <v>0</v>
      </c>
      <c r="H145" s="161">
        <f t="shared" si="142"/>
        <v>0</v>
      </c>
      <c r="I145" s="184">
        <f t="shared" si="124"/>
        <v>0</v>
      </c>
      <c r="J145" s="156"/>
      <c r="K145" s="156"/>
      <c r="L145" s="156"/>
      <c r="M145" s="156"/>
      <c r="N145" s="156"/>
      <c r="O145" s="156"/>
      <c r="P145" s="156"/>
      <c r="Q145" s="156"/>
      <c r="R145" s="156"/>
      <c r="S145" s="156"/>
      <c r="T145" s="156"/>
      <c r="U145" s="156"/>
      <c r="V145" s="156"/>
      <c r="W145" s="156"/>
      <c r="X145" s="156"/>
      <c r="Y145" s="156"/>
      <c r="Z145" s="156"/>
    </row>
    <row r="146">
      <c r="A146" s="185">
        <f t="shared" si="143"/>
        <v>25.3</v>
      </c>
      <c r="B146" s="204" t="s">
        <v>1161</v>
      </c>
      <c r="C146" s="187" t="s">
        <v>975</v>
      </c>
      <c r="D146" s="160" t="s">
        <v>506</v>
      </c>
      <c r="E146" s="161"/>
      <c r="F146" s="161"/>
      <c r="G146" s="161">
        <f t="shared" ref="G146:H146" si="144">+N($D146)*N(E146)</f>
        <v>0</v>
      </c>
      <c r="H146" s="161">
        <f t="shared" si="144"/>
        <v>0</v>
      </c>
      <c r="I146" s="184">
        <f t="shared" si="124"/>
        <v>0</v>
      </c>
      <c r="J146" s="156"/>
      <c r="K146" s="156"/>
      <c r="L146" s="156"/>
      <c r="M146" s="156"/>
      <c r="N146" s="156"/>
      <c r="O146" s="156"/>
      <c r="P146" s="156"/>
      <c r="Q146" s="156"/>
      <c r="R146" s="156"/>
      <c r="S146" s="156"/>
      <c r="T146" s="156"/>
      <c r="U146" s="156"/>
      <c r="V146" s="156"/>
      <c r="W146" s="156"/>
      <c r="X146" s="156"/>
      <c r="Y146" s="156"/>
      <c r="Z146" s="156"/>
    </row>
    <row r="147">
      <c r="A147" s="185">
        <f t="shared" si="143"/>
        <v>25.4</v>
      </c>
      <c r="B147" s="204" t="s">
        <v>1162</v>
      </c>
      <c r="C147" s="187" t="s">
        <v>975</v>
      </c>
      <c r="D147" s="160" t="s">
        <v>506</v>
      </c>
      <c r="E147" s="161"/>
      <c r="F147" s="161"/>
      <c r="G147" s="161">
        <f t="shared" ref="G147:H147" si="145">+N($D147)*N(E147)</f>
        <v>0</v>
      </c>
      <c r="H147" s="161">
        <f t="shared" si="145"/>
        <v>0</v>
      </c>
      <c r="I147" s="184">
        <f t="shared" si="124"/>
        <v>0</v>
      </c>
      <c r="J147" s="156"/>
      <c r="K147" s="156"/>
      <c r="L147" s="156"/>
      <c r="M147" s="156"/>
      <c r="N147" s="156"/>
      <c r="O147" s="156"/>
      <c r="P147" s="156"/>
      <c r="Q147" s="156"/>
      <c r="R147" s="156"/>
      <c r="S147" s="156"/>
      <c r="T147" s="156"/>
      <c r="U147" s="156"/>
      <c r="V147" s="156"/>
      <c r="W147" s="156"/>
      <c r="X147" s="156"/>
      <c r="Y147" s="156"/>
      <c r="Z147" s="156"/>
    </row>
    <row r="148">
      <c r="A148" s="185">
        <f t="shared" si="143"/>
        <v>25.5</v>
      </c>
      <c r="B148" s="204" t="s">
        <v>1163</v>
      </c>
      <c r="C148" s="187" t="s">
        <v>975</v>
      </c>
      <c r="D148" s="160" t="s">
        <v>506</v>
      </c>
      <c r="E148" s="161"/>
      <c r="F148" s="161"/>
      <c r="G148" s="161">
        <f t="shared" ref="G148:H148" si="146">+N($D148)*N(E148)</f>
        <v>0</v>
      </c>
      <c r="H148" s="161">
        <f t="shared" si="146"/>
        <v>0</v>
      </c>
      <c r="I148" s="184">
        <f t="shared" si="124"/>
        <v>0</v>
      </c>
      <c r="J148" s="156"/>
      <c r="K148" s="156"/>
      <c r="L148" s="156"/>
      <c r="M148" s="156"/>
      <c r="N148" s="156"/>
      <c r="O148" s="156"/>
      <c r="P148" s="156"/>
      <c r="Q148" s="156"/>
      <c r="R148" s="156"/>
      <c r="S148" s="156"/>
      <c r="T148" s="156"/>
      <c r="U148" s="156"/>
      <c r="V148" s="156"/>
      <c r="W148" s="156"/>
      <c r="X148" s="156"/>
      <c r="Y148" s="156"/>
      <c r="Z148" s="156"/>
    </row>
    <row r="149">
      <c r="A149" s="185"/>
      <c r="B149" s="204"/>
      <c r="C149" s="187"/>
      <c r="D149" s="160">
        <v>0.0</v>
      </c>
      <c r="E149" s="161"/>
      <c r="F149" s="161"/>
      <c r="G149" s="161">
        <f t="shared" ref="G149:H149" si="147">+N($D149)*N(E149)</f>
        <v>0</v>
      </c>
      <c r="H149" s="161">
        <f t="shared" si="147"/>
        <v>0</v>
      </c>
      <c r="I149" s="184">
        <f t="shared" si="124"/>
        <v>0</v>
      </c>
      <c r="J149" s="156"/>
      <c r="K149" s="156"/>
      <c r="L149" s="156"/>
      <c r="M149" s="156"/>
      <c r="N149" s="156"/>
      <c r="O149" s="156"/>
      <c r="P149" s="156"/>
      <c r="Q149" s="156"/>
      <c r="R149" s="156"/>
      <c r="S149" s="156"/>
      <c r="T149" s="156"/>
      <c r="U149" s="156"/>
      <c r="V149" s="156"/>
      <c r="W149" s="156"/>
      <c r="X149" s="156"/>
      <c r="Y149" s="156"/>
      <c r="Z149" s="156"/>
    </row>
    <row r="150">
      <c r="A150" s="185">
        <v>26.0</v>
      </c>
      <c r="B150" s="204" t="s">
        <v>1164</v>
      </c>
      <c r="C150" s="187"/>
      <c r="D150" s="160">
        <v>0.0</v>
      </c>
      <c r="E150" s="161"/>
      <c r="F150" s="161"/>
      <c r="G150" s="161">
        <f t="shared" ref="G150:H150" si="148">+N($D150)*N(E150)</f>
        <v>0</v>
      </c>
      <c r="H150" s="161">
        <f t="shared" si="148"/>
        <v>0</v>
      </c>
      <c r="I150" s="184">
        <f t="shared" si="124"/>
        <v>0</v>
      </c>
      <c r="J150" s="156"/>
      <c r="K150" s="156"/>
      <c r="L150" s="156"/>
      <c r="M150" s="156"/>
      <c r="N150" s="156"/>
      <c r="O150" s="156"/>
      <c r="P150" s="156"/>
      <c r="Q150" s="156"/>
      <c r="R150" s="156"/>
      <c r="S150" s="156"/>
      <c r="T150" s="156"/>
      <c r="U150" s="156"/>
      <c r="V150" s="156"/>
      <c r="W150" s="156"/>
      <c r="X150" s="156"/>
      <c r="Y150" s="156"/>
      <c r="Z150" s="156"/>
    </row>
    <row r="151">
      <c r="A151" s="185"/>
      <c r="B151" s="204" t="s">
        <v>1158</v>
      </c>
      <c r="C151" s="187"/>
      <c r="D151" s="160">
        <v>0.0</v>
      </c>
      <c r="E151" s="161"/>
      <c r="F151" s="161"/>
      <c r="G151" s="161">
        <f t="shared" ref="G151:H151" si="149">+N($D151)*N(E151)</f>
        <v>0</v>
      </c>
      <c r="H151" s="161">
        <f t="shared" si="149"/>
        <v>0</v>
      </c>
      <c r="I151" s="184">
        <f t="shared" si="124"/>
        <v>0</v>
      </c>
      <c r="J151" s="156"/>
      <c r="K151" s="156"/>
      <c r="L151" s="156"/>
      <c r="M151" s="156"/>
      <c r="N151" s="156"/>
      <c r="O151" s="156"/>
      <c r="P151" s="156"/>
      <c r="Q151" s="156"/>
      <c r="R151" s="156"/>
      <c r="S151" s="156"/>
      <c r="T151" s="156"/>
      <c r="U151" s="156"/>
      <c r="V151" s="156"/>
      <c r="W151" s="156"/>
      <c r="X151" s="156"/>
      <c r="Y151" s="156"/>
      <c r="Z151" s="156"/>
    </row>
    <row r="152">
      <c r="A152" s="185">
        <f>A150+0.1</f>
        <v>26.1</v>
      </c>
      <c r="B152" s="204" t="s">
        <v>1159</v>
      </c>
      <c r="C152" s="187" t="s">
        <v>975</v>
      </c>
      <c r="D152" s="160" t="s">
        <v>506</v>
      </c>
      <c r="E152" s="161"/>
      <c r="F152" s="161"/>
      <c r="G152" s="161">
        <f t="shared" ref="G152:H152" si="150">+N($D152)*N(E152)</f>
        <v>0</v>
      </c>
      <c r="H152" s="161">
        <f t="shared" si="150"/>
        <v>0</v>
      </c>
      <c r="I152" s="184">
        <f t="shared" si="124"/>
        <v>0</v>
      </c>
      <c r="J152" s="156"/>
      <c r="K152" s="156"/>
      <c r="L152" s="156"/>
      <c r="M152" s="156"/>
      <c r="N152" s="156"/>
      <c r="O152" s="156"/>
      <c r="P152" s="156"/>
      <c r="Q152" s="156"/>
      <c r="R152" s="156"/>
      <c r="S152" s="156"/>
      <c r="T152" s="156"/>
      <c r="U152" s="156"/>
      <c r="V152" s="156"/>
      <c r="W152" s="156"/>
      <c r="X152" s="156"/>
      <c r="Y152" s="156"/>
      <c r="Z152" s="156"/>
    </row>
    <row r="153">
      <c r="A153" s="185">
        <f t="shared" ref="A153:A156" si="152">A152+0.1</f>
        <v>26.2</v>
      </c>
      <c r="B153" s="204" t="s">
        <v>1160</v>
      </c>
      <c r="C153" s="187" t="s">
        <v>975</v>
      </c>
      <c r="D153" s="160" t="s">
        <v>506</v>
      </c>
      <c r="E153" s="161"/>
      <c r="F153" s="161"/>
      <c r="G153" s="161">
        <f t="shared" ref="G153:H153" si="151">+N($D153)*N(E153)</f>
        <v>0</v>
      </c>
      <c r="H153" s="161">
        <f t="shared" si="151"/>
        <v>0</v>
      </c>
      <c r="I153" s="184">
        <f t="shared" si="124"/>
        <v>0</v>
      </c>
      <c r="J153" s="156"/>
      <c r="K153" s="156"/>
      <c r="L153" s="156"/>
      <c r="M153" s="156"/>
      <c r="N153" s="156"/>
      <c r="O153" s="156"/>
      <c r="P153" s="156"/>
      <c r="Q153" s="156"/>
      <c r="R153" s="156"/>
      <c r="S153" s="156"/>
      <c r="T153" s="156"/>
      <c r="U153" s="156"/>
      <c r="V153" s="156"/>
      <c r="W153" s="156"/>
      <c r="X153" s="156"/>
      <c r="Y153" s="156"/>
      <c r="Z153" s="156"/>
    </row>
    <row r="154">
      <c r="A154" s="185">
        <f t="shared" si="152"/>
        <v>26.3</v>
      </c>
      <c r="B154" s="204" t="s">
        <v>1161</v>
      </c>
      <c r="C154" s="187" t="s">
        <v>975</v>
      </c>
      <c r="D154" s="160" t="s">
        <v>506</v>
      </c>
      <c r="E154" s="161"/>
      <c r="F154" s="161"/>
      <c r="G154" s="161">
        <f t="shared" ref="G154:H154" si="153">+N($D154)*N(E154)</f>
        <v>0</v>
      </c>
      <c r="H154" s="161">
        <f t="shared" si="153"/>
        <v>0</v>
      </c>
      <c r="I154" s="184">
        <f t="shared" si="124"/>
        <v>0</v>
      </c>
      <c r="J154" s="156"/>
      <c r="K154" s="156"/>
      <c r="L154" s="156"/>
      <c r="M154" s="156"/>
      <c r="N154" s="156"/>
      <c r="O154" s="156"/>
      <c r="P154" s="156"/>
      <c r="Q154" s="156"/>
      <c r="R154" s="156"/>
      <c r="S154" s="156"/>
      <c r="T154" s="156"/>
      <c r="U154" s="156"/>
      <c r="V154" s="156"/>
      <c r="W154" s="156"/>
      <c r="X154" s="156"/>
      <c r="Y154" s="156"/>
      <c r="Z154" s="156"/>
    </row>
    <row r="155">
      <c r="A155" s="185">
        <f t="shared" si="152"/>
        <v>26.4</v>
      </c>
      <c r="B155" s="204" t="s">
        <v>1162</v>
      </c>
      <c r="C155" s="187" t="s">
        <v>975</v>
      </c>
      <c r="D155" s="160" t="s">
        <v>506</v>
      </c>
      <c r="E155" s="161"/>
      <c r="F155" s="161"/>
      <c r="G155" s="161">
        <f t="shared" ref="G155:H155" si="154">+N($D155)*N(E155)</f>
        <v>0</v>
      </c>
      <c r="H155" s="161">
        <f t="shared" si="154"/>
        <v>0</v>
      </c>
      <c r="I155" s="184">
        <f t="shared" si="124"/>
        <v>0</v>
      </c>
      <c r="J155" s="156"/>
      <c r="K155" s="156"/>
      <c r="L155" s="156"/>
      <c r="M155" s="156"/>
      <c r="N155" s="156"/>
      <c r="O155" s="156"/>
      <c r="P155" s="156"/>
      <c r="Q155" s="156"/>
      <c r="R155" s="156"/>
      <c r="S155" s="156"/>
      <c r="T155" s="156"/>
      <c r="U155" s="156"/>
      <c r="V155" s="156"/>
      <c r="W155" s="156"/>
      <c r="X155" s="156"/>
      <c r="Y155" s="156"/>
      <c r="Z155" s="156"/>
    </row>
    <row r="156">
      <c r="A156" s="185">
        <f t="shared" si="152"/>
        <v>26.5</v>
      </c>
      <c r="B156" s="204" t="s">
        <v>1163</v>
      </c>
      <c r="C156" s="187" t="s">
        <v>975</v>
      </c>
      <c r="D156" s="160" t="s">
        <v>506</v>
      </c>
      <c r="E156" s="161"/>
      <c r="F156" s="161"/>
      <c r="G156" s="161">
        <f t="shared" ref="G156:H156" si="155">+N($D156)*N(E156)</f>
        <v>0</v>
      </c>
      <c r="H156" s="161">
        <f t="shared" si="155"/>
        <v>0</v>
      </c>
      <c r="I156" s="184">
        <f t="shared" si="124"/>
        <v>0</v>
      </c>
      <c r="J156" s="156"/>
      <c r="K156" s="156"/>
      <c r="L156" s="156"/>
      <c r="M156" s="156"/>
      <c r="N156" s="156"/>
      <c r="O156" s="156"/>
      <c r="P156" s="156"/>
      <c r="Q156" s="156"/>
      <c r="R156" s="156"/>
      <c r="S156" s="156"/>
      <c r="T156" s="156"/>
      <c r="U156" s="156"/>
      <c r="V156" s="156"/>
      <c r="W156" s="156"/>
      <c r="X156" s="156"/>
      <c r="Y156" s="156"/>
      <c r="Z156" s="156"/>
    </row>
    <row r="157">
      <c r="A157" s="185"/>
      <c r="B157" s="204"/>
      <c r="C157" s="187"/>
      <c r="D157" s="160">
        <v>0.0</v>
      </c>
      <c r="E157" s="161"/>
      <c r="F157" s="161"/>
      <c r="G157" s="161">
        <f t="shared" ref="G157:H157" si="156">+N($D157)*N(E157)</f>
        <v>0</v>
      </c>
      <c r="H157" s="161">
        <f t="shared" si="156"/>
        <v>0</v>
      </c>
      <c r="I157" s="184">
        <f t="shared" si="124"/>
        <v>0</v>
      </c>
      <c r="J157" s="156"/>
      <c r="K157" s="156"/>
      <c r="L157" s="156"/>
      <c r="M157" s="156"/>
      <c r="N157" s="156"/>
      <c r="O157" s="156"/>
      <c r="P157" s="156"/>
      <c r="Q157" s="156"/>
      <c r="R157" s="156"/>
      <c r="S157" s="156"/>
      <c r="T157" s="156"/>
      <c r="U157" s="156"/>
      <c r="V157" s="156"/>
      <c r="W157" s="156"/>
      <c r="X157" s="156"/>
      <c r="Y157" s="156"/>
      <c r="Z157" s="156"/>
    </row>
    <row r="158">
      <c r="A158" s="185">
        <v>27.0</v>
      </c>
      <c r="B158" s="204" t="s">
        <v>1165</v>
      </c>
      <c r="C158" s="187"/>
      <c r="D158" s="160">
        <v>0.0</v>
      </c>
      <c r="E158" s="161"/>
      <c r="F158" s="161"/>
      <c r="G158" s="161">
        <f t="shared" ref="G158:H158" si="157">+N($D158)*N(E158)</f>
        <v>0</v>
      </c>
      <c r="H158" s="161">
        <f t="shared" si="157"/>
        <v>0</v>
      </c>
      <c r="I158" s="184">
        <f t="shared" si="124"/>
        <v>0</v>
      </c>
      <c r="J158" s="156"/>
      <c r="K158" s="156"/>
      <c r="L158" s="156"/>
      <c r="M158" s="156"/>
      <c r="N158" s="156"/>
      <c r="O158" s="156"/>
      <c r="P158" s="156"/>
      <c r="Q158" s="156"/>
      <c r="R158" s="156"/>
      <c r="S158" s="156"/>
      <c r="T158" s="156"/>
      <c r="U158" s="156"/>
      <c r="V158" s="156"/>
      <c r="W158" s="156"/>
      <c r="X158" s="156"/>
      <c r="Y158" s="156"/>
      <c r="Z158" s="156"/>
    </row>
    <row r="159">
      <c r="A159" s="185">
        <f>A158+0.1</f>
        <v>27.1</v>
      </c>
      <c r="B159" s="204" t="s">
        <v>1166</v>
      </c>
      <c r="C159" s="187" t="s">
        <v>975</v>
      </c>
      <c r="D159" s="160" t="s">
        <v>506</v>
      </c>
      <c r="E159" s="161"/>
      <c r="F159" s="161"/>
      <c r="G159" s="161">
        <f t="shared" ref="G159:H159" si="158">+N($D159)*N(E159)</f>
        <v>0</v>
      </c>
      <c r="H159" s="161">
        <f t="shared" si="158"/>
        <v>0</v>
      </c>
      <c r="I159" s="184">
        <f t="shared" si="124"/>
        <v>0</v>
      </c>
      <c r="J159" s="156"/>
      <c r="K159" s="156"/>
      <c r="L159" s="156"/>
      <c r="M159" s="156"/>
      <c r="N159" s="156"/>
      <c r="O159" s="156"/>
      <c r="P159" s="156"/>
      <c r="Q159" s="156"/>
      <c r="R159" s="156"/>
      <c r="S159" s="156"/>
      <c r="T159" s="156"/>
      <c r="U159" s="156"/>
      <c r="V159" s="156"/>
      <c r="W159" s="156"/>
      <c r="X159" s="156"/>
      <c r="Y159" s="156"/>
      <c r="Z159" s="156"/>
    </row>
    <row r="160">
      <c r="A160" s="185"/>
      <c r="B160" s="204"/>
      <c r="C160" s="187"/>
      <c r="D160" s="160">
        <v>0.0</v>
      </c>
      <c r="E160" s="161"/>
      <c r="F160" s="161"/>
      <c r="G160" s="161">
        <f t="shared" ref="G160:H160" si="159">+N($D160)*N(E160)</f>
        <v>0</v>
      </c>
      <c r="H160" s="161">
        <f t="shared" si="159"/>
        <v>0</v>
      </c>
      <c r="I160" s="184">
        <f t="shared" si="124"/>
        <v>0</v>
      </c>
      <c r="J160" s="156"/>
      <c r="K160" s="156"/>
      <c r="L160" s="156"/>
      <c r="M160" s="156"/>
      <c r="N160" s="156"/>
      <c r="O160" s="156"/>
      <c r="P160" s="156"/>
      <c r="Q160" s="156"/>
      <c r="R160" s="156"/>
      <c r="S160" s="156"/>
      <c r="T160" s="156"/>
      <c r="U160" s="156"/>
      <c r="V160" s="156"/>
      <c r="W160" s="156"/>
      <c r="X160" s="156"/>
      <c r="Y160" s="156"/>
      <c r="Z160" s="156"/>
    </row>
    <row r="161">
      <c r="A161" s="185">
        <v>28.0</v>
      </c>
      <c r="B161" s="204" t="s">
        <v>1167</v>
      </c>
      <c r="C161" s="187" t="s">
        <v>1075</v>
      </c>
      <c r="D161" s="160" t="s">
        <v>506</v>
      </c>
      <c r="E161" s="161"/>
      <c r="F161" s="161"/>
      <c r="G161" s="161">
        <f t="shared" ref="G161:H161" si="160">+N($D161)*N(E161)</f>
        <v>0</v>
      </c>
      <c r="H161" s="161">
        <f t="shared" si="160"/>
        <v>0</v>
      </c>
      <c r="I161" s="184">
        <f t="shared" si="124"/>
        <v>0</v>
      </c>
      <c r="J161" s="156"/>
      <c r="K161" s="156"/>
      <c r="L161" s="156"/>
      <c r="M161" s="156"/>
      <c r="N161" s="156"/>
      <c r="O161" s="156"/>
      <c r="P161" s="156"/>
      <c r="Q161" s="156"/>
      <c r="R161" s="156"/>
      <c r="S161" s="156"/>
      <c r="T161" s="156"/>
      <c r="U161" s="156"/>
      <c r="V161" s="156"/>
      <c r="W161" s="156"/>
      <c r="X161" s="156"/>
      <c r="Y161" s="156"/>
      <c r="Z161" s="156"/>
    </row>
    <row r="162">
      <c r="A162" s="185"/>
      <c r="B162" s="204"/>
      <c r="C162" s="187"/>
      <c r="D162" s="160">
        <v>0.0</v>
      </c>
      <c r="E162" s="161"/>
      <c r="F162" s="161"/>
      <c r="G162" s="161">
        <f t="shared" ref="G162:H162" si="161">+N($D162)*N(E162)</f>
        <v>0</v>
      </c>
      <c r="H162" s="161">
        <f t="shared" si="161"/>
        <v>0</v>
      </c>
      <c r="I162" s="184">
        <f t="shared" si="124"/>
        <v>0</v>
      </c>
      <c r="J162" s="156"/>
      <c r="K162" s="156"/>
      <c r="L162" s="156"/>
      <c r="M162" s="156"/>
      <c r="N162" s="156"/>
      <c r="O162" s="156"/>
      <c r="P162" s="156"/>
      <c r="Q162" s="156"/>
      <c r="R162" s="156"/>
      <c r="S162" s="156"/>
      <c r="T162" s="156"/>
      <c r="U162" s="156"/>
      <c r="V162" s="156"/>
      <c r="W162" s="156"/>
      <c r="X162" s="156"/>
      <c r="Y162" s="156"/>
      <c r="Z162" s="156"/>
    </row>
    <row r="163">
      <c r="A163" s="185">
        <v>28.1</v>
      </c>
      <c r="B163" s="204" t="s">
        <v>1168</v>
      </c>
      <c r="C163" s="187" t="s">
        <v>1075</v>
      </c>
      <c r="D163" s="160" t="s">
        <v>506</v>
      </c>
      <c r="E163" s="161"/>
      <c r="F163" s="161"/>
      <c r="G163" s="161">
        <f t="shared" ref="G163:H163" si="162">+N($D163)*N(E163)</f>
        <v>0</v>
      </c>
      <c r="H163" s="161">
        <f t="shared" si="162"/>
        <v>0</v>
      </c>
      <c r="I163" s="184">
        <f t="shared" si="124"/>
        <v>0</v>
      </c>
      <c r="J163" s="156"/>
      <c r="K163" s="156"/>
      <c r="L163" s="156"/>
      <c r="M163" s="156"/>
      <c r="N163" s="156"/>
      <c r="O163" s="156"/>
      <c r="P163" s="156"/>
      <c r="Q163" s="156"/>
      <c r="R163" s="156"/>
      <c r="S163" s="156"/>
      <c r="T163" s="156"/>
      <c r="U163" s="156"/>
      <c r="V163" s="156"/>
      <c r="W163" s="156"/>
      <c r="X163" s="156"/>
      <c r="Y163" s="156"/>
      <c r="Z163" s="156"/>
    </row>
    <row r="164">
      <c r="A164" s="185"/>
      <c r="B164" s="204"/>
      <c r="C164" s="187"/>
      <c r="D164" s="160">
        <v>0.0</v>
      </c>
      <c r="E164" s="161"/>
      <c r="F164" s="161"/>
      <c r="G164" s="161">
        <f t="shared" ref="G164:H164" si="163">+N($D164)*N(E164)</f>
        <v>0</v>
      </c>
      <c r="H164" s="161">
        <f t="shared" si="163"/>
        <v>0</v>
      </c>
      <c r="I164" s="184">
        <f t="shared" si="124"/>
        <v>0</v>
      </c>
      <c r="J164" s="156"/>
      <c r="K164" s="156"/>
      <c r="L164" s="156"/>
      <c r="M164" s="156"/>
      <c r="N164" s="156"/>
      <c r="O164" s="156"/>
      <c r="P164" s="156"/>
      <c r="Q164" s="156"/>
      <c r="R164" s="156"/>
      <c r="S164" s="156"/>
      <c r="T164" s="156"/>
      <c r="U164" s="156"/>
      <c r="V164" s="156"/>
      <c r="W164" s="156"/>
      <c r="X164" s="156"/>
      <c r="Y164" s="156"/>
      <c r="Z164" s="156"/>
    </row>
    <row r="165">
      <c r="A165" s="185">
        <v>29.0</v>
      </c>
      <c r="B165" s="204" t="s">
        <v>1169</v>
      </c>
      <c r="C165" s="187"/>
      <c r="D165" s="160">
        <v>0.0</v>
      </c>
      <c r="E165" s="161"/>
      <c r="F165" s="161"/>
      <c r="G165" s="161">
        <f t="shared" ref="G165:H165" si="164">+N($D165)*N(E165)</f>
        <v>0</v>
      </c>
      <c r="H165" s="161">
        <f t="shared" si="164"/>
        <v>0</v>
      </c>
      <c r="I165" s="184">
        <f t="shared" si="124"/>
        <v>0</v>
      </c>
      <c r="J165" s="156"/>
      <c r="K165" s="156"/>
      <c r="L165" s="156"/>
      <c r="M165" s="156"/>
      <c r="N165" s="156"/>
      <c r="O165" s="156"/>
      <c r="P165" s="156"/>
      <c r="Q165" s="156"/>
      <c r="R165" s="156"/>
      <c r="S165" s="156"/>
      <c r="T165" s="156"/>
      <c r="U165" s="156"/>
      <c r="V165" s="156"/>
      <c r="W165" s="156"/>
      <c r="X165" s="156"/>
      <c r="Y165" s="156"/>
      <c r="Z165" s="156"/>
    </row>
    <row r="166">
      <c r="A166" s="185">
        <f t="shared" ref="A166:A168" si="166">A165+0.1</f>
        <v>29.1</v>
      </c>
      <c r="B166" s="204" t="s">
        <v>1112</v>
      </c>
      <c r="C166" s="187" t="s">
        <v>1078</v>
      </c>
      <c r="D166" s="160" t="s">
        <v>506</v>
      </c>
      <c r="E166" s="161"/>
      <c r="F166" s="161"/>
      <c r="G166" s="161">
        <f t="shared" ref="G166:H166" si="165">+N($D166)*N(E166)</f>
        <v>0</v>
      </c>
      <c r="H166" s="161">
        <f t="shared" si="165"/>
        <v>0</v>
      </c>
      <c r="I166" s="184">
        <f t="shared" si="124"/>
        <v>0</v>
      </c>
      <c r="J166" s="156"/>
      <c r="K166" s="156"/>
      <c r="L166" s="156"/>
      <c r="M166" s="156"/>
      <c r="N166" s="156"/>
      <c r="O166" s="156"/>
      <c r="P166" s="156"/>
      <c r="Q166" s="156"/>
      <c r="R166" s="156"/>
      <c r="S166" s="156"/>
      <c r="T166" s="156"/>
      <c r="U166" s="156"/>
      <c r="V166" s="156"/>
      <c r="W166" s="156"/>
      <c r="X166" s="156"/>
      <c r="Y166" s="156"/>
      <c r="Z166" s="156"/>
    </row>
    <row r="167">
      <c r="A167" s="185">
        <f t="shared" si="166"/>
        <v>29.2</v>
      </c>
      <c r="B167" s="204" t="s">
        <v>1137</v>
      </c>
      <c r="C167" s="187" t="s">
        <v>1078</v>
      </c>
      <c r="D167" s="160" t="s">
        <v>506</v>
      </c>
      <c r="E167" s="161"/>
      <c r="F167" s="161"/>
      <c r="G167" s="161">
        <f t="shared" ref="G167:H167" si="167">+N($D167)*N(E167)</f>
        <v>0</v>
      </c>
      <c r="H167" s="161">
        <f t="shared" si="167"/>
        <v>0</v>
      </c>
      <c r="I167" s="184">
        <f t="shared" si="124"/>
        <v>0</v>
      </c>
      <c r="J167" s="156"/>
      <c r="K167" s="156"/>
      <c r="L167" s="156"/>
      <c r="M167" s="156"/>
      <c r="N167" s="156"/>
      <c r="O167" s="156"/>
      <c r="P167" s="156"/>
      <c r="Q167" s="156"/>
      <c r="R167" s="156"/>
      <c r="S167" s="156"/>
      <c r="T167" s="156"/>
      <c r="U167" s="156"/>
      <c r="V167" s="156"/>
      <c r="W167" s="156"/>
      <c r="X167" s="156"/>
      <c r="Y167" s="156"/>
      <c r="Z167" s="156"/>
    </row>
    <row r="168">
      <c r="A168" s="185">
        <f t="shared" si="166"/>
        <v>29.3</v>
      </c>
      <c r="B168" s="204" t="s">
        <v>1111</v>
      </c>
      <c r="C168" s="187" t="s">
        <v>1078</v>
      </c>
      <c r="D168" s="160" t="s">
        <v>506</v>
      </c>
      <c r="E168" s="161"/>
      <c r="F168" s="161"/>
      <c r="G168" s="161">
        <f t="shared" ref="G168:H168" si="168">+N($D168)*N(E168)</f>
        <v>0</v>
      </c>
      <c r="H168" s="161">
        <f t="shared" si="168"/>
        <v>0</v>
      </c>
      <c r="I168" s="184">
        <f t="shared" si="124"/>
        <v>0</v>
      </c>
      <c r="J168" s="156"/>
      <c r="K168" s="156"/>
      <c r="L168" s="156"/>
      <c r="M168" s="156"/>
      <c r="N168" s="156"/>
      <c r="O168" s="156"/>
      <c r="P168" s="156"/>
      <c r="Q168" s="156"/>
      <c r="R168" s="156"/>
      <c r="S168" s="156"/>
      <c r="T168" s="156"/>
      <c r="U168" s="156"/>
      <c r="V168" s="156"/>
      <c r="W168" s="156"/>
      <c r="X168" s="156"/>
      <c r="Y168" s="156"/>
      <c r="Z168" s="156"/>
    </row>
    <row r="169">
      <c r="A169" s="185"/>
      <c r="B169" s="204"/>
      <c r="C169" s="187"/>
      <c r="D169" s="160">
        <v>0.0</v>
      </c>
      <c r="E169" s="161"/>
      <c r="F169" s="161"/>
      <c r="G169" s="161">
        <f t="shared" ref="G169:H169" si="169">+N($D169)*N(E169)</f>
        <v>0</v>
      </c>
      <c r="H169" s="161">
        <f t="shared" si="169"/>
        <v>0</v>
      </c>
      <c r="I169" s="184">
        <f t="shared" si="124"/>
        <v>0</v>
      </c>
      <c r="J169" s="156"/>
      <c r="K169" s="156"/>
      <c r="L169" s="156"/>
      <c r="M169" s="156"/>
      <c r="N169" s="156"/>
      <c r="O169" s="156"/>
      <c r="P169" s="156"/>
      <c r="Q169" s="156"/>
      <c r="R169" s="156"/>
      <c r="S169" s="156"/>
      <c r="T169" s="156"/>
      <c r="U169" s="156"/>
      <c r="V169" s="156"/>
      <c r="W169" s="156"/>
      <c r="X169" s="156"/>
      <c r="Y169" s="156"/>
      <c r="Z169" s="156"/>
    </row>
    <row r="170">
      <c r="A170" s="185">
        <v>30.0</v>
      </c>
      <c r="B170" s="204" t="s">
        <v>1170</v>
      </c>
      <c r="C170" s="187"/>
      <c r="D170" s="160">
        <v>0.0</v>
      </c>
      <c r="E170" s="161"/>
      <c r="F170" s="161"/>
      <c r="G170" s="161">
        <f t="shared" ref="G170:H170" si="170">+N($D170)*N(E170)</f>
        <v>0</v>
      </c>
      <c r="H170" s="161">
        <f t="shared" si="170"/>
        <v>0</v>
      </c>
      <c r="I170" s="184">
        <f t="shared" si="124"/>
        <v>0</v>
      </c>
      <c r="J170" s="156"/>
      <c r="K170" s="156"/>
      <c r="L170" s="156"/>
      <c r="M170" s="156"/>
      <c r="N170" s="156"/>
      <c r="O170" s="156"/>
      <c r="P170" s="156"/>
      <c r="Q170" s="156"/>
      <c r="R170" s="156"/>
      <c r="S170" s="156"/>
      <c r="T170" s="156"/>
      <c r="U170" s="156"/>
      <c r="V170" s="156"/>
      <c r="W170" s="156"/>
      <c r="X170" s="156"/>
      <c r="Y170" s="156"/>
      <c r="Z170" s="156"/>
    </row>
    <row r="171">
      <c r="A171" s="185">
        <f t="shared" ref="A171:A174" si="172">A170+0.1</f>
        <v>30.1</v>
      </c>
      <c r="B171" s="204" t="s">
        <v>1171</v>
      </c>
      <c r="C171" s="187" t="s">
        <v>1078</v>
      </c>
      <c r="D171" s="160" t="s">
        <v>506</v>
      </c>
      <c r="E171" s="161"/>
      <c r="F171" s="161"/>
      <c r="G171" s="161">
        <f t="shared" ref="G171:H171" si="171">+N($D171)*N(E171)</f>
        <v>0</v>
      </c>
      <c r="H171" s="161">
        <f t="shared" si="171"/>
        <v>0</v>
      </c>
      <c r="I171" s="184">
        <f t="shared" si="124"/>
        <v>0</v>
      </c>
      <c r="J171" s="156"/>
      <c r="K171" s="156"/>
      <c r="L171" s="156"/>
      <c r="M171" s="156"/>
      <c r="N171" s="156"/>
      <c r="O171" s="156"/>
      <c r="P171" s="156"/>
      <c r="Q171" s="156"/>
      <c r="R171" s="156"/>
      <c r="S171" s="156"/>
      <c r="T171" s="156"/>
      <c r="U171" s="156"/>
      <c r="V171" s="156"/>
      <c r="W171" s="156"/>
      <c r="X171" s="156"/>
      <c r="Y171" s="156"/>
      <c r="Z171" s="156"/>
    </row>
    <row r="172">
      <c r="A172" s="185">
        <f t="shared" si="172"/>
        <v>30.2</v>
      </c>
      <c r="B172" s="204" t="s">
        <v>1113</v>
      </c>
      <c r="C172" s="187" t="s">
        <v>1078</v>
      </c>
      <c r="D172" s="160" t="s">
        <v>506</v>
      </c>
      <c r="E172" s="161"/>
      <c r="F172" s="161"/>
      <c r="G172" s="161">
        <f t="shared" ref="G172:H172" si="173">+N($D172)*N(E172)</f>
        <v>0</v>
      </c>
      <c r="H172" s="161">
        <f t="shared" si="173"/>
        <v>0</v>
      </c>
      <c r="I172" s="184">
        <f t="shared" si="124"/>
        <v>0</v>
      </c>
      <c r="J172" s="156"/>
      <c r="K172" s="156"/>
      <c r="L172" s="156"/>
      <c r="M172" s="156"/>
      <c r="N172" s="156"/>
      <c r="O172" s="156"/>
      <c r="P172" s="156"/>
      <c r="Q172" s="156"/>
      <c r="R172" s="156"/>
      <c r="S172" s="156"/>
      <c r="T172" s="156"/>
      <c r="U172" s="156"/>
      <c r="V172" s="156"/>
      <c r="W172" s="156"/>
      <c r="X172" s="156"/>
      <c r="Y172" s="156"/>
      <c r="Z172" s="156"/>
    </row>
    <row r="173">
      <c r="A173" s="185">
        <f t="shared" si="172"/>
        <v>30.3</v>
      </c>
      <c r="B173" s="204" t="s">
        <v>1137</v>
      </c>
      <c r="C173" s="187" t="s">
        <v>1078</v>
      </c>
      <c r="D173" s="160" t="s">
        <v>506</v>
      </c>
      <c r="E173" s="161"/>
      <c r="F173" s="161"/>
      <c r="G173" s="161">
        <f t="shared" ref="G173:H173" si="174">+N($D173)*N(E173)</f>
        <v>0</v>
      </c>
      <c r="H173" s="161">
        <f t="shared" si="174"/>
        <v>0</v>
      </c>
      <c r="I173" s="184">
        <f t="shared" si="124"/>
        <v>0</v>
      </c>
      <c r="J173" s="156"/>
      <c r="K173" s="156"/>
      <c r="L173" s="156"/>
      <c r="M173" s="156"/>
      <c r="N173" s="156"/>
      <c r="O173" s="156"/>
      <c r="P173" s="156"/>
      <c r="Q173" s="156"/>
      <c r="R173" s="156"/>
      <c r="S173" s="156"/>
      <c r="T173" s="156"/>
      <c r="U173" s="156"/>
      <c r="V173" s="156"/>
      <c r="W173" s="156"/>
      <c r="X173" s="156"/>
      <c r="Y173" s="156"/>
      <c r="Z173" s="156"/>
    </row>
    <row r="174">
      <c r="A174" s="185">
        <f t="shared" si="172"/>
        <v>30.4</v>
      </c>
      <c r="B174" s="204" t="s">
        <v>1111</v>
      </c>
      <c r="C174" s="187" t="s">
        <v>1078</v>
      </c>
      <c r="D174" s="160" t="s">
        <v>506</v>
      </c>
      <c r="E174" s="161"/>
      <c r="F174" s="161"/>
      <c r="G174" s="161">
        <f t="shared" ref="G174:H174" si="175">+N($D174)*N(E174)</f>
        <v>0</v>
      </c>
      <c r="H174" s="161">
        <f t="shared" si="175"/>
        <v>0</v>
      </c>
      <c r="I174" s="184">
        <f t="shared" si="124"/>
        <v>0</v>
      </c>
      <c r="J174" s="156"/>
      <c r="K174" s="156"/>
      <c r="L174" s="156"/>
      <c r="M174" s="156"/>
      <c r="N174" s="156"/>
      <c r="O174" s="156"/>
      <c r="P174" s="156"/>
      <c r="Q174" s="156"/>
      <c r="R174" s="156"/>
      <c r="S174" s="156"/>
      <c r="T174" s="156"/>
      <c r="U174" s="156"/>
      <c r="V174" s="156"/>
      <c r="W174" s="156"/>
      <c r="X174" s="156"/>
      <c r="Y174" s="156"/>
      <c r="Z174" s="156"/>
    </row>
    <row r="175">
      <c r="A175" s="185"/>
      <c r="B175" s="204"/>
      <c r="C175" s="187"/>
      <c r="D175" s="160">
        <v>0.0</v>
      </c>
      <c r="E175" s="161"/>
      <c r="F175" s="161"/>
      <c r="G175" s="161">
        <f t="shared" ref="G175:H175" si="176">+N($D175)*N(E175)</f>
        <v>0</v>
      </c>
      <c r="H175" s="161">
        <f t="shared" si="176"/>
        <v>0</v>
      </c>
      <c r="I175" s="184">
        <f t="shared" si="124"/>
        <v>0</v>
      </c>
      <c r="J175" s="156"/>
      <c r="K175" s="156"/>
      <c r="L175" s="156"/>
      <c r="M175" s="156"/>
      <c r="N175" s="156"/>
      <c r="O175" s="156"/>
      <c r="P175" s="156"/>
      <c r="Q175" s="156"/>
      <c r="R175" s="156"/>
      <c r="S175" s="156"/>
      <c r="T175" s="156"/>
      <c r="U175" s="156"/>
      <c r="V175" s="156"/>
      <c r="W175" s="156"/>
      <c r="X175" s="156"/>
      <c r="Y175" s="156"/>
      <c r="Z175" s="156"/>
    </row>
    <row r="176">
      <c r="A176" s="185">
        <v>31.0</v>
      </c>
      <c r="B176" s="204" t="s">
        <v>1172</v>
      </c>
      <c r="C176" s="187"/>
      <c r="D176" s="160">
        <v>0.0</v>
      </c>
      <c r="E176" s="161"/>
      <c r="F176" s="161"/>
      <c r="G176" s="161">
        <f t="shared" ref="G176:H176" si="177">+N($D176)*N(E176)</f>
        <v>0</v>
      </c>
      <c r="H176" s="161">
        <f t="shared" si="177"/>
        <v>0</v>
      </c>
      <c r="I176" s="184">
        <f t="shared" si="124"/>
        <v>0</v>
      </c>
      <c r="J176" s="156"/>
      <c r="K176" s="156"/>
      <c r="L176" s="156"/>
      <c r="M176" s="156"/>
      <c r="N176" s="156"/>
      <c r="O176" s="156"/>
      <c r="P176" s="156"/>
      <c r="Q176" s="156"/>
      <c r="R176" s="156"/>
      <c r="S176" s="156"/>
      <c r="T176" s="156"/>
      <c r="U176" s="156"/>
      <c r="V176" s="156"/>
      <c r="W176" s="156"/>
      <c r="X176" s="156"/>
      <c r="Y176" s="156"/>
      <c r="Z176" s="156"/>
    </row>
    <row r="177">
      <c r="A177" s="185">
        <f t="shared" ref="A177:A179" si="179">A176+0.1</f>
        <v>31.1</v>
      </c>
      <c r="B177" s="204" t="s">
        <v>1160</v>
      </c>
      <c r="C177" s="187" t="s">
        <v>1078</v>
      </c>
      <c r="D177" s="160" t="s">
        <v>506</v>
      </c>
      <c r="E177" s="161"/>
      <c r="F177" s="161"/>
      <c r="G177" s="161">
        <f t="shared" ref="G177:H177" si="178">+N($D177)*N(E177)</f>
        <v>0</v>
      </c>
      <c r="H177" s="161">
        <f t="shared" si="178"/>
        <v>0</v>
      </c>
      <c r="I177" s="184">
        <f t="shared" si="124"/>
        <v>0</v>
      </c>
      <c r="J177" s="156"/>
      <c r="K177" s="156"/>
      <c r="L177" s="156"/>
      <c r="M177" s="156"/>
      <c r="N177" s="156"/>
      <c r="O177" s="156"/>
      <c r="P177" s="156"/>
      <c r="Q177" s="156"/>
      <c r="R177" s="156"/>
      <c r="S177" s="156"/>
      <c r="T177" s="156"/>
      <c r="U177" s="156"/>
      <c r="V177" s="156"/>
      <c r="W177" s="156"/>
      <c r="X177" s="156"/>
      <c r="Y177" s="156"/>
      <c r="Z177" s="156"/>
    </row>
    <row r="178">
      <c r="A178" s="185">
        <f t="shared" si="179"/>
        <v>31.2</v>
      </c>
      <c r="B178" s="204" t="s">
        <v>1161</v>
      </c>
      <c r="C178" s="187" t="s">
        <v>1078</v>
      </c>
      <c r="D178" s="160" t="s">
        <v>506</v>
      </c>
      <c r="E178" s="161"/>
      <c r="F178" s="161"/>
      <c r="G178" s="161">
        <f t="shared" ref="G178:H178" si="180">+N($D178)*N(E178)</f>
        <v>0</v>
      </c>
      <c r="H178" s="161">
        <f t="shared" si="180"/>
        <v>0</v>
      </c>
      <c r="I178" s="184">
        <f t="shared" si="124"/>
        <v>0</v>
      </c>
      <c r="J178" s="156"/>
      <c r="K178" s="156"/>
      <c r="L178" s="156"/>
      <c r="M178" s="156"/>
      <c r="N178" s="156"/>
      <c r="O178" s="156"/>
      <c r="P178" s="156"/>
      <c r="Q178" s="156"/>
      <c r="R178" s="156"/>
      <c r="S178" s="156"/>
      <c r="T178" s="156"/>
      <c r="U178" s="156"/>
      <c r="V178" s="156"/>
      <c r="W178" s="156"/>
      <c r="X178" s="156"/>
      <c r="Y178" s="156"/>
      <c r="Z178" s="156"/>
    </row>
    <row r="179">
      <c r="A179" s="185">
        <f t="shared" si="179"/>
        <v>31.3</v>
      </c>
      <c r="B179" s="204" t="s">
        <v>1173</v>
      </c>
      <c r="C179" s="187" t="s">
        <v>1078</v>
      </c>
      <c r="D179" s="160" t="s">
        <v>506</v>
      </c>
      <c r="E179" s="161"/>
      <c r="F179" s="161"/>
      <c r="G179" s="161">
        <f t="shared" ref="G179:H179" si="181">+N($D179)*N(E179)</f>
        <v>0</v>
      </c>
      <c r="H179" s="161">
        <f t="shared" si="181"/>
        <v>0</v>
      </c>
      <c r="I179" s="184">
        <f t="shared" si="124"/>
        <v>0</v>
      </c>
      <c r="J179" s="156"/>
      <c r="K179" s="156"/>
      <c r="L179" s="156"/>
      <c r="M179" s="156"/>
      <c r="N179" s="156"/>
      <c r="O179" s="156"/>
      <c r="P179" s="156"/>
      <c r="Q179" s="156"/>
      <c r="R179" s="156"/>
      <c r="S179" s="156"/>
      <c r="T179" s="156"/>
      <c r="U179" s="156"/>
      <c r="V179" s="156"/>
      <c r="W179" s="156"/>
      <c r="X179" s="156"/>
      <c r="Y179" s="156"/>
      <c r="Z179" s="156"/>
    </row>
    <row r="180">
      <c r="A180" s="185"/>
      <c r="B180" s="204" t="s">
        <v>1174</v>
      </c>
      <c r="C180" s="187"/>
      <c r="D180" s="160">
        <v>0.0</v>
      </c>
      <c r="E180" s="161"/>
      <c r="F180" s="161"/>
      <c r="G180" s="161">
        <f t="shared" ref="G180:H180" si="182">+N($D180)*N(E180)</f>
        <v>0</v>
      </c>
      <c r="H180" s="161">
        <f t="shared" si="182"/>
        <v>0</v>
      </c>
      <c r="I180" s="184">
        <f t="shared" si="124"/>
        <v>0</v>
      </c>
      <c r="J180" s="156"/>
      <c r="K180" s="156"/>
      <c r="L180" s="156"/>
      <c r="M180" s="156"/>
      <c r="N180" s="156"/>
      <c r="O180" s="156"/>
      <c r="P180" s="156"/>
      <c r="Q180" s="156"/>
      <c r="R180" s="156"/>
      <c r="S180" s="156"/>
      <c r="T180" s="156"/>
      <c r="U180" s="156"/>
      <c r="V180" s="156"/>
      <c r="W180" s="156"/>
      <c r="X180" s="156"/>
      <c r="Y180" s="156"/>
      <c r="Z180" s="156"/>
    </row>
    <row r="181">
      <c r="A181" s="185"/>
      <c r="B181" s="204"/>
      <c r="C181" s="187"/>
      <c r="D181" s="160">
        <v>0.0</v>
      </c>
      <c r="E181" s="161"/>
      <c r="F181" s="161"/>
      <c r="G181" s="161">
        <f t="shared" ref="G181:H181" si="183">+N($D181)*N(E181)</f>
        <v>0</v>
      </c>
      <c r="H181" s="161">
        <f t="shared" si="183"/>
        <v>0</v>
      </c>
      <c r="I181" s="184">
        <f t="shared" si="124"/>
        <v>0</v>
      </c>
      <c r="J181" s="156"/>
      <c r="K181" s="156"/>
      <c r="L181" s="156"/>
      <c r="M181" s="156"/>
      <c r="N181" s="156"/>
      <c r="O181" s="156"/>
      <c r="P181" s="156"/>
      <c r="Q181" s="156"/>
      <c r="R181" s="156"/>
      <c r="S181" s="156"/>
      <c r="T181" s="156"/>
      <c r="U181" s="156"/>
      <c r="V181" s="156"/>
      <c r="W181" s="156"/>
      <c r="X181" s="156"/>
      <c r="Y181" s="156"/>
      <c r="Z181" s="156"/>
    </row>
    <row r="182">
      <c r="A182" s="185">
        <v>32.0</v>
      </c>
      <c r="B182" s="186" t="s">
        <v>1175</v>
      </c>
      <c r="C182" s="187" t="s">
        <v>556</v>
      </c>
      <c r="D182" s="160">
        <v>1.0</v>
      </c>
      <c r="E182" s="188">
        <v>9652.0</v>
      </c>
      <c r="F182" s="188">
        <v>857.0</v>
      </c>
      <c r="G182" s="161">
        <f t="shared" ref="G182:H182" si="184">+N($D182)*N(E182)</f>
        <v>9652</v>
      </c>
      <c r="H182" s="161">
        <f t="shared" si="184"/>
        <v>857</v>
      </c>
      <c r="I182" s="184">
        <f t="shared" si="124"/>
        <v>10509</v>
      </c>
      <c r="J182" s="156"/>
      <c r="K182" s="189"/>
      <c r="L182" s="156"/>
      <c r="M182" s="156"/>
      <c r="N182" s="156"/>
      <c r="O182" s="156"/>
      <c r="P182" s="156"/>
      <c r="Q182" s="156"/>
      <c r="R182" s="156"/>
      <c r="S182" s="156"/>
      <c r="T182" s="156"/>
      <c r="U182" s="156"/>
      <c r="V182" s="156"/>
      <c r="W182" s="156"/>
      <c r="X182" s="156"/>
      <c r="Y182" s="156"/>
      <c r="Z182" s="156"/>
    </row>
    <row r="183">
      <c r="A183" s="185"/>
      <c r="B183" s="186"/>
      <c r="C183" s="187"/>
      <c r="D183" s="160"/>
      <c r="E183" s="161"/>
      <c r="F183" s="161"/>
      <c r="G183" s="161">
        <f t="shared" ref="G183:H183" si="185">+N($D183)*N(E183)</f>
        <v>0</v>
      </c>
      <c r="H183" s="161">
        <f t="shared" si="185"/>
        <v>0</v>
      </c>
      <c r="I183" s="184">
        <f t="shared" si="124"/>
        <v>0</v>
      </c>
      <c r="J183" s="156"/>
      <c r="K183" s="156"/>
      <c r="L183" s="156"/>
      <c r="M183" s="156"/>
      <c r="N183" s="156"/>
      <c r="O183" s="156"/>
      <c r="P183" s="156"/>
      <c r="Q183" s="156"/>
      <c r="R183" s="156"/>
      <c r="S183" s="156"/>
      <c r="T183" s="156"/>
      <c r="U183" s="156"/>
      <c r="V183" s="156"/>
      <c r="W183" s="156"/>
      <c r="X183" s="156"/>
      <c r="Y183" s="156"/>
      <c r="Z183" s="156"/>
    </row>
    <row r="184">
      <c r="A184" s="185">
        <v>33.0</v>
      </c>
      <c r="B184" s="186" t="s">
        <v>1176</v>
      </c>
      <c r="C184" s="187"/>
      <c r="D184" s="160">
        <v>0.0</v>
      </c>
      <c r="E184" s="161"/>
      <c r="F184" s="161"/>
      <c r="G184" s="161">
        <f t="shared" ref="G184:H184" si="186">+N($D184)*N(E184)</f>
        <v>0</v>
      </c>
      <c r="H184" s="161">
        <f t="shared" si="186"/>
        <v>0</v>
      </c>
      <c r="I184" s="184">
        <f t="shared" si="124"/>
        <v>0</v>
      </c>
      <c r="J184" s="156"/>
      <c r="K184" s="156"/>
      <c r="L184" s="156"/>
      <c r="M184" s="156"/>
      <c r="N184" s="156"/>
      <c r="O184" s="156"/>
      <c r="P184" s="156"/>
      <c r="Q184" s="156"/>
      <c r="R184" s="156"/>
      <c r="S184" s="156"/>
      <c r="T184" s="156"/>
      <c r="U184" s="156"/>
      <c r="V184" s="156"/>
      <c r="W184" s="156"/>
      <c r="X184" s="156"/>
      <c r="Y184" s="156"/>
      <c r="Z184" s="156"/>
    </row>
    <row r="185">
      <c r="A185" s="185">
        <v>33.1</v>
      </c>
      <c r="B185" s="186" t="s">
        <v>1177</v>
      </c>
      <c r="C185" s="187" t="s">
        <v>1066</v>
      </c>
      <c r="D185" s="198">
        <f>360+20</f>
        <v>380</v>
      </c>
      <c r="E185" s="188">
        <v>280.0</v>
      </c>
      <c r="F185" s="188">
        <v>110.0</v>
      </c>
      <c r="G185" s="161">
        <f t="shared" ref="G185:H185" si="187">+N($D185)*N(E185)</f>
        <v>106400</v>
      </c>
      <c r="H185" s="161">
        <f t="shared" si="187"/>
        <v>41800</v>
      </c>
      <c r="I185" s="184">
        <f t="shared" si="124"/>
        <v>148200</v>
      </c>
      <c r="J185" s="156"/>
      <c r="K185" s="189"/>
      <c r="L185" s="156"/>
      <c r="M185" s="156"/>
      <c r="N185" s="156"/>
      <c r="O185" s="156"/>
      <c r="P185" s="156"/>
      <c r="Q185" s="156"/>
      <c r="R185" s="156"/>
      <c r="S185" s="156"/>
      <c r="T185" s="156"/>
      <c r="U185" s="156"/>
      <c r="V185" s="156"/>
      <c r="W185" s="156"/>
      <c r="X185" s="156"/>
      <c r="Y185" s="156"/>
      <c r="Z185" s="156"/>
    </row>
    <row r="186">
      <c r="A186" s="185"/>
      <c r="B186" s="186"/>
      <c r="C186" s="187"/>
      <c r="D186" s="160">
        <v>0.0</v>
      </c>
      <c r="E186" s="161"/>
      <c r="F186" s="161"/>
      <c r="G186" s="161">
        <f t="shared" ref="G186:H186" si="188">+N($D186)*N(E186)</f>
        <v>0</v>
      </c>
      <c r="H186" s="161">
        <f t="shared" si="188"/>
        <v>0</v>
      </c>
      <c r="I186" s="184">
        <f t="shared" si="124"/>
        <v>0</v>
      </c>
      <c r="J186" s="156"/>
      <c r="K186" s="156"/>
      <c r="L186" s="156"/>
      <c r="M186" s="156"/>
      <c r="N186" s="156"/>
      <c r="O186" s="156"/>
      <c r="P186" s="156"/>
      <c r="Q186" s="156"/>
      <c r="R186" s="156"/>
      <c r="S186" s="156"/>
      <c r="T186" s="156"/>
      <c r="U186" s="156"/>
      <c r="V186" s="156"/>
      <c r="W186" s="156"/>
      <c r="X186" s="156"/>
      <c r="Y186" s="156"/>
      <c r="Z186" s="156"/>
    </row>
    <row r="187">
      <c r="A187" s="185">
        <v>33.2</v>
      </c>
      <c r="B187" s="186" t="s">
        <v>1178</v>
      </c>
      <c r="C187" s="187" t="s">
        <v>1066</v>
      </c>
      <c r="D187" s="160">
        <v>40.0</v>
      </c>
      <c r="E187" s="188">
        <v>1000.0</v>
      </c>
      <c r="F187" s="188">
        <v>140.0</v>
      </c>
      <c r="G187" s="161">
        <f t="shared" ref="G187:H187" si="189">+N($D187)*N(E187)</f>
        <v>40000</v>
      </c>
      <c r="H187" s="161">
        <f t="shared" si="189"/>
        <v>5600</v>
      </c>
      <c r="I187" s="184">
        <f t="shared" si="124"/>
        <v>45600</v>
      </c>
      <c r="J187" s="156"/>
      <c r="K187" s="189"/>
      <c r="L187" s="156"/>
      <c r="M187" s="156"/>
      <c r="N187" s="156"/>
      <c r="O187" s="156"/>
      <c r="P187" s="156"/>
      <c r="Q187" s="156"/>
      <c r="R187" s="156"/>
      <c r="S187" s="156"/>
      <c r="T187" s="156"/>
      <c r="U187" s="156"/>
      <c r="V187" s="156"/>
      <c r="W187" s="156"/>
      <c r="X187" s="156"/>
      <c r="Y187" s="156"/>
      <c r="Z187" s="156"/>
    </row>
    <row r="188">
      <c r="A188" s="185"/>
      <c r="B188" s="186"/>
      <c r="C188" s="187"/>
      <c r="D188" s="160">
        <v>0.0</v>
      </c>
      <c r="E188" s="161"/>
      <c r="F188" s="161"/>
      <c r="G188" s="161">
        <f t="shared" ref="G188:H188" si="190">+N($D188)*N(E188)</f>
        <v>0</v>
      </c>
      <c r="H188" s="161">
        <f t="shared" si="190"/>
        <v>0</v>
      </c>
      <c r="I188" s="184">
        <f t="shared" si="124"/>
        <v>0</v>
      </c>
      <c r="J188" s="156"/>
      <c r="K188" s="156"/>
      <c r="L188" s="156"/>
      <c r="M188" s="156"/>
      <c r="N188" s="156"/>
      <c r="O188" s="156"/>
      <c r="P188" s="156"/>
      <c r="Q188" s="156"/>
      <c r="R188" s="156"/>
      <c r="S188" s="156"/>
      <c r="T188" s="156"/>
      <c r="U188" s="156"/>
      <c r="V188" s="156"/>
      <c r="W188" s="156"/>
      <c r="X188" s="156"/>
      <c r="Y188" s="156"/>
      <c r="Z188" s="156"/>
    </row>
    <row r="189">
      <c r="A189" s="185">
        <v>34.0</v>
      </c>
      <c r="B189" s="204" t="s">
        <v>1179</v>
      </c>
      <c r="C189" s="159"/>
      <c r="D189" s="160">
        <v>0.0</v>
      </c>
      <c r="E189" s="161"/>
      <c r="F189" s="161"/>
      <c r="G189" s="161">
        <f t="shared" ref="G189:H189" si="191">+N($D189)*N(E189)</f>
        <v>0</v>
      </c>
      <c r="H189" s="161">
        <f t="shared" si="191"/>
        <v>0</v>
      </c>
      <c r="I189" s="184">
        <f t="shared" si="124"/>
        <v>0</v>
      </c>
      <c r="J189" s="156"/>
      <c r="K189" s="156"/>
      <c r="L189" s="156"/>
      <c r="M189" s="156"/>
      <c r="N189" s="156"/>
      <c r="O189" s="156"/>
      <c r="P189" s="156"/>
      <c r="Q189" s="156"/>
      <c r="R189" s="156"/>
      <c r="S189" s="156"/>
      <c r="T189" s="156"/>
      <c r="U189" s="156"/>
      <c r="V189" s="156"/>
      <c r="W189" s="156"/>
      <c r="X189" s="156"/>
      <c r="Y189" s="156"/>
      <c r="Z189" s="156"/>
    </row>
    <row r="190">
      <c r="A190" s="185"/>
      <c r="B190" s="204" t="s">
        <v>1180</v>
      </c>
      <c r="C190" s="187" t="s">
        <v>1000</v>
      </c>
      <c r="D190" s="160">
        <v>0.0</v>
      </c>
      <c r="E190" s="161"/>
      <c r="F190" s="161"/>
      <c r="G190" s="161">
        <f t="shared" ref="G190:H190" si="192">+N($D190)*N(E190)</f>
        <v>0</v>
      </c>
      <c r="H190" s="161">
        <f t="shared" si="192"/>
        <v>0</v>
      </c>
      <c r="I190" s="184">
        <f t="shared" si="124"/>
        <v>0</v>
      </c>
      <c r="J190" s="156"/>
      <c r="K190" s="156"/>
      <c r="L190" s="156"/>
      <c r="M190" s="156"/>
      <c r="N190" s="156"/>
      <c r="O190" s="156"/>
      <c r="P190" s="156"/>
      <c r="Q190" s="156"/>
      <c r="R190" s="156"/>
      <c r="S190" s="156"/>
      <c r="T190" s="156"/>
      <c r="U190" s="156"/>
      <c r="V190" s="156"/>
      <c r="W190" s="156"/>
      <c r="X190" s="156"/>
      <c r="Y190" s="156"/>
      <c r="Z190" s="156"/>
    </row>
    <row r="191">
      <c r="A191" s="185"/>
      <c r="B191" s="204" t="s">
        <v>947</v>
      </c>
      <c r="C191" s="187" t="s">
        <v>1000</v>
      </c>
      <c r="D191" s="160">
        <v>14.0</v>
      </c>
      <c r="E191" s="188">
        <v>632.0</v>
      </c>
      <c r="F191" s="188">
        <v>150.0</v>
      </c>
      <c r="G191" s="161">
        <f t="shared" ref="G191:H191" si="193">+N($D191)*N(E191)</f>
        <v>8848</v>
      </c>
      <c r="H191" s="161">
        <f t="shared" si="193"/>
        <v>2100</v>
      </c>
      <c r="I191" s="184">
        <f t="shared" si="124"/>
        <v>10948</v>
      </c>
      <c r="J191" s="156"/>
      <c r="K191" s="189"/>
      <c r="L191" s="156"/>
      <c r="M191" s="156"/>
      <c r="N191" s="156"/>
      <c r="O191" s="156"/>
      <c r="P191" s="156"/>
      <c r="Q191" s="156"/>
      <c r="R191" s="156"/>
      <c r="S191" s="156"/>
      <c r="T191" s="156"/>
      <c r="U191" s="156"/>
      <c r="V191" s="156"/>
      <c r="W191" s="156"/>
      <c r="X191" s="156"/>
      <c r="Y191" s="156"/>
      <c r="Z191" s="156"/>
    </row>
    <row r="192">
      <c r="A192" s="185"/>
      <c r="B192" s="204" t="s">
        <v>1181</v>
      </c>
      <c r="C192" s="187" t="s">
        <v>1109</v>
      </c>
      <c r="D192" s="160">
        <v>28.0</v>
      </c>
      <c r="E192" s="188">
        <v>217.0</v>
      </c>
      <c r="F192" s="188">
        <v>88.0</v>
      </c>
      <c r="G192" s="161">
        <f t="shared" ref="G192:H192" si="194">+N($D192)*N(E192)</f>
        <v>6076</v>
      </c>
      <c r="H192" s="161">
        <f t="shared" si="194"/>
        <v>2464</v>
      </c>
      <c r="I192" s="184">
        <f t="shared" si="124"/>
        <v>8540</v>
      </c>
      <c r="J192" s="156"/>
      <c r="K192" s="189"/>
      <c r="L192" s="156"/>
      <c r="M192" s="156"/>
      <c r="N192" s="156"/>
      <c r="O192" s="156"/>
      <c r="P192" s="156"/>
      <c r="Q192" s="156"/>
      <c r="R192" s="156"/>
      <c r="S192" s="156"/>
      <c r="T192" s="156"/>
      <c r="U192" s="156"/>
      <c r="V192" s="156"/>
      <c r="W192" s="156"/>
      <c r="X192" s="156"/>
      <c r="Y192" s="156"/>
      <c r="Z192" s="156"/>
    </row>
    <row r="193">
      <c r="A193" s="185"/>
      <c r="B193" s="204"/>
      <c r="C193" s="187"/>
      <c r="D193" s="160">
        <v>0.0</v>
      </c>
      <c r="E193" s="161"/>
      <c r="F193" s="161"/>
      <c r="G193" s="161">
        <f t="shared" ref="G193:H193" si="195">+N($D193)*N(E193)</f>
        <v>0</v>
      </c>
      <c r="H193" s="161">
        <f t="shared" si="195"/>
        <v>0</v>
      </c>
      <c r="I193" s="184">
        <f t="shared" si="124"/>
        <v>0</v>
      </c>
      <c r="J193" s="156"/>
      <c r="K193" s="156"/>
      <c r="L193" s="156"/>
      <c r="M193" s="156"/>
      <c r="N193" s="156"/>
      <c r="O193" s="156"/>
      <c r="P193" s="156"/>
      <c r="Q193" s="156"/>
      <c r="R193" s="156"/>
      <c r="S193" s="156"/>
      <c r="T193" s="156"/>
      <c r="U193" s="156"/>
      <c r="V193" s="156"/>
      <c r="W193" s="156"/>
      <c r="X193" s="156"/>
      <c r="Y193" s="156"/>
      <c r="Z193" s="156"/>
    </row>
    <row r="194">
      <c r="A194" s="185">
        <v>35.0</v>
      </c>
      <c r="B194" s="186" t="s">
        <v>1182</v>
      </c>
      <c r="C194" s="187" t="s">
        <v>1183</v>
      </c>
      <c r="D194" s="160">
        <v>1.0</v>
      </c>
      <c r="E194" s="188">
        <v>0.0</v>
      </c>
      <c r="F194" s="205">
        <v>70000.0</v>
      </c>
      <c r="G194" s="161">
        <f t="shared" ref="G194:H194" si="196">+N($D194)*N(E194)</f>
        <v>0</v>
      </c>
      <c r="H194" s="161">
        <f t="shared" si="196"/>
        <v>70000</v>
      </c>
      <c r="I194" s="184">
        <f t="shared" si="124"/>
        <v>70000</v>
      </c>
      <c r="J194" s="156"/>
      <c r="K194" s="189"/>
      <c r="L194" s="156"/>
      <c r="M194" s="156"/>
      <c r="N194" s="156"/>
      <c r="O194" s="156"/>
      <c r="P194" s="156"/>
      <c r="Q194" s="156"/>
      <c r="R194" s="156"/>
      <c r="S194" s="156"/>
      <c r="T194" s="156"/>
      <c r="U194" s="156"/>
      <c r="V194" s="156"/>
      <c r="W194" s="156"/>
      <c r="X194" s="156"/>
      <c r="Y194" s="156"/>
      <c r="Z194" s="156"/>
    </row>
    <row r="195">
      <c r="A195" s="185">
        <v>36.0</v>
      </c>
      <c r="B195" s="186" t="s">
        <v>1184</v>
      </c>
      <c r="C195" s="187" t="s">
        <v>1075</v>
      </c>
      <c r="D195" s="160">
        <v>4.0</v>
      </c>
      <c r="E195" s="188">
        <v>1623.0</v>
      </c>
      <c r="F195" s="188">
        <v>722.0</v>
      </c>
      <c r="G195" s="161">
        <f t="shared" ref="G195:H195" si="197">+N($D195)*N(E195)</f>
        <v>6492</v>
      </c>
      <c r="H195" s="161">
        <f t="shared" si="197"/>
        <v>2888</v>
      </c>
      <c r="I195" s="184">
        <f t="shared" si="124"/>
        <v>9380</v>
      </c>
      <c r="J195" s="156"/>
      <c r="K195" s="189"/>
      <c r="L195" s="156"/>
      <c r="M195" s="156"/>
      <c r="N195" s="156"/>
      <c r="O195" s="156"/>
      <c r="P195" s="156"/>
      <c r="Q195" s="156"/>
      <c r="R195" s="156"/>
      <c r="S195" s="156"/>
      <c r="T195" s="156"/>
      <c r="U195" s="156"/>
      <c r="V195" s="156"/>
      <c r="W195" s="156"/>
      <c r="X195" s="156"/>
      <c r="Y195" s="156"/>
      <c r="Z195" s="156"/>
    </row>
    <row r="196">
      <c r="A196" s="185"/>
      <c r="B196" s="204"/>
      <c r="C196" s="187"/>
      <c r="D196" s="160">
        <v>0.0</v>
      </c>
      <c r="E196" s="161"/>
      <c r="F196" s="161"/>
      <c r="G196" s="161">
        <f t="shared" ref="G196:H196" si="198">+N($D196)*N(E196)</f>
        <v>0</v>
      </c>
      <c r="H196" s="161">
        <f t="shared" si="198"/>
        <v>0</v>
      </c>
      <c r="I196" s="184">
        <f t="shared" si="124"/>
        <v>0</v>
      </c>
      <c r="J196" s="156"/>
      <c r="K196" s="156"/>
      <c r="L196" s="156"/>
      <c r="M196" s="156"/>
      <c r="N196" s="156"/>
      <c r="O196" s="156"/>
      <c r="P196" s="156"/>
      <c r="Q196" s="156"/>
      <c r="R196" s="156"/>
      <c r="S196" s="156"/>
      <c r="T196" s="156"/>
      <c r="U196" s="156"/>
      <c r="V196" s="156"/>
      <c r="W196" s="156"/>
      <c r="X196" s="156"/>
      <c r="Y196" s="156"/>
      <c r="Z196" s="156"/>
    </row>
    <row r="197">
      <c r="A197" s="185"/>
      <c r="B197" s="206" t="s">
        <v>1185</v>
      </c>
      <c r="C197" s="187"/>
      <c r="D197" s="160">
        <v>0.0</v>
      </c>
      <c r="E197" s="161"/>
      <c r="F197" s="161"/>
      <c r="G197" s="161">
        <f t="shared" ref="G197:H197" si="199">+N($D197)*N(E197)</f>
        <v>0</v>
      </c>
      <c r="H197" s="161">
        <f t="shared" si="199"/>
        <v>0</v>
      </c>
      <c r="I197" s="184">
        <f t="shared" si="124"/>
        <v>0</v>
      </c>
      <c r="J197" s="156"/>
      <c r="K197" s="156"/>
      <c r="L197" s="156"/>
      <c r="M197" s="156"/>
      <c r="N197" s="156"/>
      <c r="O197" s="156"/>
      <c r="P197" s="156"/>
      <c r="Q197" s="156"/>
      <c r="R197" s="156"/>
      <c r="S197" s="156"/>
      <c r="T197" s="156"/>
      <c r="U197" s="156"/>
      <c r="V197" s="156"/>
      <c r="W197" s="156"/>
      <c r="X197" s="156"/>
      <c r="Y197" s="156"/>
      <c r="Z197" s="156"/>
    </row>
    <row r="198">
      <c r="A198" s="185">
        <v>37.0</v>
      </c>
      <c r="B198" s="204" t="s">
        <v>1186</v>
      </c>
      <c r="C198" s="187"/>
      <c r="D198" s="160">
        <v>0.0</v>
      </c>
      <c r="E198" s="161"/>
      <c r="F198" s="161"/>
      <c r="G198" s="161">
        <f t="shared" ref="G198:H198" si="200">+N($D198)*N(E198)</f>
        <v>0</v>
      </c>
      <c r="H198" s="161">
        <f t="shared" si="200"/>
        <v>0</v>
      </c>
      <c r="I198" s="184">
        <f t="shared" si="124"/>
        <v>0</v>
      </c>
      <c r="J198" s="156"/>
      <c r="K198" s="156"/>
      <c r="L198" s="156"/>
      <c r="M198" s="156"/>
      <c r="N198" s="156"/>
      <c r="O198" s="156"/>
      <c r="P198" s="156"/>
      <c r="Q198" s="156"/>
      <c r="R198" s="156"/>
      <c r="S198" s="156"/>
      <c r="T198" s="156"/>
      <c r="U198" s="156"/>
      <c r="V198" s="156"/>
      <c r="W198" s="156"/>
      <c r="X198" s="156"/>
      <c r="Y198" s="156"/>
      <c r="Z198" s="156"/>
    </row>
    <row r="199">
      <c r="A199" s="185"/>
      <c r="B199" s="204"/>
      <c r="C199" s="187"/>
      <c r="D199" s="160"/>
      <c r="E199" s="161"/>
      <c r="F199" s="161"/>
      <c r="G199" s="161">
        <f t="shared" ref="G199:H199" si="201">+N($D199)*N(E199)</f>
        <v>0</v>
      </c>
      <c r="H199" s="161">
        <f t="shared" si="201"/>
        <v>0</v>
      </c>
      <c r="I199" s="184">
        <f t="shared" si="124"/>
        <v>0</v>
      </c>
      <c r="J199" s="156"/>
      <c r="K199" s="156"/>
      <c r="L199" s="156"/>
      <c r="M199" s="156"/>
      <c r="N199" s="156"/>
      <c r="O199" s="156"/>
      <c r="P199" s="156"/>
      <c r="Q199" s="156"/>
      <c r="R199" s="156"/>
      <c r="S199" s="156"/>
      <c r="T199" s="156"/>
      <c r="U199" s="156"/>
      <c r="V199" s="156"/>
      <c r="W199" s="156"/>
      <c r="X199" s="156"/>
      <c r="Y199" s="156"/>
      <c r="Z199" s="156"/>
    </row>
    <row r="200">
      <c r="A200" s="185">
        <f>A198+0.1</f>
        <v>37.1</v>
      </c>
      <c r="B200" s="186" t="s">
        <v>1187</v>
      </c>
      <c r="C200" s="187" t="s">
        <v>1000</v>
      </c>
      <c r="D200" s="160" t="s">
        <v>506</v>
      </c>
      <c r="E200" s="161"/>
      <c r="F200" s="161"/>
      <c r="G200" s="161">
        <f t="shared" ref="G200:H200" si="202">+N($D200)*N(E200)</f>
        <v>0</v>
      </c>
      <c r="H200" s="161">
        <f t="shared" si="202"/>
        <v>0</v>
      </c>
      <c r="I200" s="184">
        <f t="shared" si="124"/>
        <v>0</v>
      </c>
      <c r="J200" s="156"/>
      <c r="K200" s="156"/>
      <c r="L200" s="156"/>
      <c r="M200" s="156"/>
      <c r="N200" s="156"/>
      <c r="O200" s="156"/>
      <c r="P200" s="156"/>
      <c r="Q200" s="156"/>
      <c r="R200" s="156"/>
      <c r="S200" s="156"/>
      <c r="T200" s="156"/>
      <c r="U200" s="156"/>
      <c r="V200" s="156"/>
      <c r="W200" s="156"/>
      <c r="X200" s="156"/>
      <c r="Y200" s="156"/>
      <c r="Z200" s="156"/>
    </row>
    <row r="201">
      <c r="A201" s="185">
        <f>A200+0.1</f>
        <v>37.2</v>
      </c>
      <c r="B201" s="186" t="s">
        <v>1188</v>
      </c>
      <c r="C201" s="187" t="s">
        <v>1000</v>
      </c>
      <c r="D201" s="160" t="s">
        <v>506</v>
      </c>
      <c r="E201" s="161"/>
      <c r="F201" s="161"/>
      <c r="G201" s="161">
        <f t="shared" ref="G201:H201" si="203">+N($D201)*N(E201)</f>
        <v>0</v>
      </c>
      <c r="H201" s="161">
        <f t="shared" si="203"/>
        <v>0</v>
      </c>
      <c r="I201" s="184">
        <f t="shared" si="124"/>
        <v>0</v>
      </c>
      <c r="J201" s="156"/>
      <c r="K201" s="156"/>
      <c r="L201" s="156"/>
      <c r="M201" s="156"/>
      <c r="N201" s="156"/>
      <c r="O201" s="156"/>
      <c r="P201" s="156"/>
      <c r="Q201" s="156"/>
      <c r="R201" s="156"/>
      <c r="S201" s="156"/>
      <c r="T201" s="156"/>
      <c r="U201" s="156"/>
      <c r="V201" s="156"/>
      <c r="W201" s="156"/>
      <c r="X201" s="156"/>
      <c r="Y201" s="156"/>
      <c r="Z201" s="156"/>
    </row>
    <row r="202">
      <c r="A202" s="185">
        <f>A200+0.3</f>
        <v>37.4</v>
      </c>
      <c r="B202" s="204" t="s">
        <v>1189</v>
      </c>
      <c r="C202" s="187" t="s">
        <v>1000</v>
      </c>
      <c r="D202" s="160" t="s">
        <v>506</v>
      </c>
      <c r="E202" s="161"/>
      <c r="F202" s="161"/>
      <c r="G202" s="161">
        <f t="shared" ref="G202:H202" si="204">+N($D202)*N(E202)</f>
        <v>0</v>
      </c>
      <c r="H202" s="161">
        <f t="shared" si="204"/>
        <v>0</v>
      </c>
      <c r="I202" s="184">
        <f t="shared" si="124"/>
        <v>0</v>
      </c>
      <c r="J202" s="156"/>
      <c r="K202" s="156"/>
      <c r="L202" s="156"/>
      <c r="M202" s="156"/>
      <c r="N202" s="156"/>
      <c r="O202" s="156"/>
      <c r="P202" s="156"/>
      <c r="Q202" s="156"/>
      <c r="R202" s="156"/>
      <c r="S202" s="156"/>
      <c r="T202" s="156"/>
      <c r="U202" s="156"/>
      <c r="V202" s="156"/>
      <c r="W202" s="156"/>
      <c r="X202" s="156"/>
      <c r="Y202" s="156"/>
      <c r="Z202" s="156"/>
    </row>
    <row r="203">
      <c r="A203" s="185">
        <f>A202+0.4</f>
        <v>37.8</v>
      </c>
      <c r="B203" s="204" t="s">
        <v>1190</v>
      </c>
      <c r="C203" s="187" t="s">
        <v>1000</v>
      </c>
      <c r="D203" s="160">
        <v>1.0</v>
      </c>
      <c r="E203" s="188">
        <v>95181.0</v>
      </c>
      <c r="F203" s="188">
        <v>4506.0</v>
      </c>
      <c r="G203" s="161">
        <f t="shared" ref="G203:H203" si="205">+N($D203)*N(E203)</f>
        <v>95181</v>
      </c>
      <c r="H203" s="161">
        <f t="shared" si="205"/>
        <v>4506</v>
      </c>
      <c r="I203" s="184">
        <f t="shared" si="124"/>
        <v>99687</v>
      </c>
      <c r="J203" s="156"/>
      <c r="K203" s="189"/>
      <c r="L203" s="156"/>
      <c r="M203" s="156"/>
      <c r="N203" s="156"/>
      <c r="O203" s="156"/>
      <c r="P203" s="156"/>
      <c r="Q203" s="156"/>
      <c r="R203" s="156"/>
      <c r="S203" s="156"/>
      <c r="T203" s="156"/>
      <c r="U203" s="156"/>
      <c r="V203" s="156"/>
      <c r="W203" s="156"/>
      <c r="X203" s="156"/>
      <c r="Y203" s="156"/>
      <c r="Z203" s="156"/>
    </row>
    <row r="204">
      <c r="A204" s="185">
        <f>A203+0.1</f>
        <v>37.9</v>
      </c>
      <c r="B204" s="204" t="s">
        <v>1191</v>
      </c>
      <c r="C204" s="187" t="s">
        <v>1000</v>
      </c>
      <c r="D204" s="160" t="s">
        <v>506</v>
      </c>
      <c r="E204" s="161"/>
      <c r="F204" s="161"/>
      <c r="G204" s="161">
        <f t="shared" ref="G204:H204" si="206">+N($D204)*N(E204)</f>
        <v>0</v>
      </c>
      <c r="H204" s="161">
        <f t="shared" si="206"/>
        <v>0</v>
      </c>
      <c r="I204" s="184">
        <f t="shared" si="124"/>
        <v>0</v>
      </c>
      <c r="J204" s="156"/>
      <c r="K204" s="156"/>
      <c r="L204" s="156"/>
      <c r="M204" s="156"/>
      <c r="N204" s="156"/>
      <c r="O204" s="156"/>
      <c r="P204" s="156"/>
      <c r="Q204" s="156"/>
      <c r="R204" s="156"/>
      <c r="S204" s="156"/>
      <c r="T204" s="156"/>
      <c r="U204" s="156"/>
      <c r="V204" s="156"/>
      <c r="W204" s="156"/>
      <c r="X204" s="156"/>
      <c r="Y204" s="156"/>
      <c r="Z204" s="156"/>
    </row>
    <row r="205">
      <c r="A205" s="207">
        <v>37.1</v>
      </c>
      <c r="B205" s="204" t="s">
        <v>1192</v>
      </c>
      <c r="C205" s="187" t="s">
        <v>1000</v>
      </c>
      <c r="D205" s="160" t="s">
        <v>506</v>
      </c>
      <c r="E205" s="161"/>
      <c r="F205" s="161"/>
      <c r="G205" s="161">
        <f t="shared" ref="G205:H205" si="207">+N($D205)*N(E205)</f>
        <v>0</v>
      </c>
      <c r="H205" s="161">
        <f t="shared" si="207"/>
        <v>0</v>
      </c>
      <c r="I205" s="184">
        <f t="shared" si="124"/>
        <v>0</v>
      </c>
      <c r="J205" s="156"/>
      <c r="K205" s="156"/>
      <c r="L205" s="156"/>
      <c r="M205" s="156"/>
      <c r="N205" s="156"/>
      <c r="O205" s="156"/>
      <c r="P205" s="156"/>
      <c r="Q205" s="156"/>
      <c r="R205" s="156"/>
      <c r="S205" s="156"/>
      <c r="T205" s="156"/>
      <c r="U205" s="156"/>
      <c r="V205" s="156"/>
      <c r="W205" s="156"/>
      <c r="X205" s="156"/>
      <c r="Y205" s="156"/>
      <c r="Z205" s="156"/>
    </row>
    <row r="206">
      <c r="A206" s="207"/>
      <c r="B206" s="208" t="s">
        <v>1193</v>
      </c>
      <c r="C206" s="187"/>
      <c r="D206" s="160"/>
      <c r="E206" s="161"/>
      <c r="F206" s="161"/>
      <c r="G206" s="161"/>
      <c r="H206" s="161"/>
      <c r="I206" s="184"/>
      <c r="J206" s="156"/>
      <c r="K206" s="156"/>
      <c r="L206" s="156"/>
      <c r="M206" s="156"/>
      <c r="N206" s="156"/>
      <c r="O206" s="156"/>
      <c r="P206" s="156"/>
      <c r="Q206" s="156"/>
      <c r="R206" s="156"/>
      <c r="S206" s="156"/>
      <c r="T206" s="156"/>
      <c r="U206" s="156"/>
      <c r="V206" s="156"/>
      <c r="W206" s="156"/>
      <c r="X206" s="156"/>
      <c r="Y206" s="156"/>
      <c r="Z206" s="156"/>
    </row>
    <row r="207">
      <c r="A207" s="185">
        <v>37.11</v>
      </c>
      <c r="B207" s="204" t="s">
        <v>1194</v>
      </c>
      <c r="C207" s="187" t="s">
        <v>1000</v>
      </c>
      <c r="D207" s="160">
        <v>1.0</v>
      </c>
      <c r="E207" s="188">
        <v>9462.0</v>
      </c>
      <c r="F207" s="188">
        <v>1353.0</v>
      </c>
      <c r="G207" s="161">
        <f t="shared" ref="G207:H207" si="208">+N($D207)*N(E207)</f>
        <v>9462</v>
      </c>
      <c r="H207" s="161">
        <f t="shared" si="208"/>
        <v>1353</v>
      </c>
      <c r="I207" s="184">
        <f t="shared" ref="I207:I399" si="210">+SUM(G207:H207)</f>
        <v>10815</v>
      </c>
      <c r="J207" s="156"/>
      <c r="K207" s="189"/>
      <c r="L207" s="156"/>
      <c r="M207" s="156"/>
      <c r="N207" s="156"/>
      <c r="O207" s="156"/>
      <c r="P207" s="156"/>
      <c r="Q207" s="156"/>
      <c r="R207" s="156"/>
      <c r="S207" s="156"/>
      <c r="T207" s="156"/>
      <c r="U207" s="156"/>
      <c r="V207" s="156"/>
      <c r="W207" s="156"/>
      <c r="X207" s="156"/>
      <c r="Y207" s="156"/>
      <c r="Z207" s="156"/>
    </row>
    <row r="208">
      <c r="A208" s="185">
        <v>37.12</v>
      </c>
      <c r="B208" s="204" t="s">
        <v>1195</v>
      </c>
      <c r="C208" s="187" t="s">
        <v>1000</v>
      </c>
      <c r="D208" s="160" t="s">
        <v>506</v>
      </c>
      <c r="E208" s="161"/>
      <c r="F208" s="161"/>
      <c r="G208" s="161">
        <f t="shared" ref="G208:H208" si="209">+N($D208)*N(E208)</f>
        <v>0</v>
      </c>
      <c r="H208" s="161">
        <f t="shared" si="209"/>
        <v>0</v>
      </c>
      <c r="I208" s="184">
        <f t="shared" si="210"/>
        <v>0</v>
      </c>
      <c r="J208" s="156"/>
      <c r="K208" s="156"/>
      <c r="L208" s="156"/>
      <c r="M208" s="156"/>
      <c r="N208" s="156"/>
      <c r="O208" s="156"/>
      <c r="P208" s="156"/>
      <c r="Q208" s="156"/>
      <c r="R208" s="156"/>
      <c r="S208" s="156"/>
      <c r="T208" s="156"/>
      <c r="U208" s="156"/>
      <c r="V208" s="156"/>
      <c r="W208" s="156"/>
      <c r="X208" s="156"/>
      <c r="Y208" s="156"/>
      <c r="Z208" s="156"/>
    </row>
    <row r="209">
      <c r="A209" s="185">
        <v>37.13</v>
      </c>
      <c r="B209" s="204" t="s">
        <v>1196</v>
      </c>
      <c r="C209" s="187" t="s">
        <v>1000</v>
      </c>
      <c r="D209" s="160">
        <v>1.0</v>
      </c>
      <c r="E209" s="188">
        <v>14644.0</v>
      </c>
      <c r="F209" s="188">
        <v>1353.0</v>
      </c>
      <c r="G209" s="161">
        <f t="shared" ref="G209:H209" si="211">+N($D209)*N(E209)</f>
        <v>14644</v>
      </c>
      <c r="H209" s="161">
        <f t="shared" si="211"/>
        <v>1353</v>
      </c>
      <c r="I209" s="184">
        <f t="shared" si="210"/>
        <v>15997</v>
      </c>
      <c r="J209" s="156"/>
      <c r="K209" s="189"/>
      <c r="L209" s="156"/>
      <c r="M209" s="156"/>
      <c r="N209" s="156"/>
      <c r="O209" s="156"/>
      <c r="P209" s="156"/>
      <c r="Q209" s="156"/>
      <c r="R209" s="156"/>
      <c r="S209" s="156"/>
      <c r="T209" s="156"/>
      <c r="U209" s="156"/>
      <c r="V209" s="156"/>
      <c r="W209" s="156"/>
      <c r="X209" s="156"/>
      <c r="Y209" s="156"/>
      <c r="Z209" s="156"/>
    </row>
    <row r="210">
      <c r="A210" s="185">
        <v>37.13</v>
      </c>
      <c r="B210" s="204" t="s">
        <v>1197</v>
      </c>
      <c r="C210" s="187" t="s">
        <v>1000</v>
      </c>
      <c r="D210" s="160" t="s">
        <v>506</v>
      </c>
      <c r="E210" s="161"/>
      <c r="F210" s="161"/>
      <c r="G210" s="161">
        <f t="shared" ref="G210:H210" si="212">+N($D210)*N(E210)</f>
        <v>0</v>
      </c>
      <c r="H210" s="161">
        <f t="shared" si="212"/>
        <v>0</v>
      </c>
      <c r="I210" s="184">
        <f t="shared" si="210"/>
        <v>0</v>
      </c>
      <c r="J210" s="156"/>
      <c r="K210" s="156"/>
      <c r="L210" s="156"/>
      <c r="M210" s="156"/>
      <c r="N210" s="156"/>
      <c r="O210" s="156"/>
      <c r="P210" s="156"/>
      <c r="Q210" s="156"/>
      <c r="R210" s="156"/>
      <c r="S210" s="156"/>
      <c r="T210" s="156"/>
      <c r="U210" s="156"/>
      <c r="V210" s="156"/>
      <c r="W210" s="156"/>
      <c r="X210" s="156"/>
      <c r="Y210" s="156"/>
      <c r="Z210" s="156"/>
    </row>
    <row r="211">
      <c r="A211" s="185">
        <v>37.14</v>
      </c>
      <c r="B211" s="204" t="s">
        <v>1198</v>
      </c>
      <c r="C211" s="187" t="s">
        <v>1000</v>
      </c>
      <c r="D211" s="160" t="s">
        <v>506</v>
      </c>
      <c r="E211" s="161"/>
      <c r="F211" s="161"/>
      <c r="G211" s="161">
        <f t="shared" ref="G211:H211" si="213">+N($D211)*N(E211)</f>
        <v>0</v>
      </c>
      <c r="H211" s="161">
        <f t="shared" si="213"/>
        <v>0</v>
      </c>
      <c r="I211" s="184">
        <f t="shared" si="210"/>
        <v>0</v>
      </c>
      <c r="J211" s="156"/>
      <c r="K211" s="156"/>
      <c r="L211" s="156"/>
      <c r="M211" s="156"/>
      <c r="N211" s="156"/>
      <c r="O211" s="156"/>
      <c r="P211" s="156"/>
      <c r="Q211" s="156"/>
      <c r="R211" s="156"/>
      <c r="S211" s="156"/>
      <c r="T211" s="156"/>
      <c r="U211" s="156"/>
      <c r="V211" s="156"/>
      <c r="W211" s="156"/>
      <c r="X211" s="156"/>
      <c r="Y211" s="156"/>
      <c r="Z211" s="156"/>
    </row>
    <row r="212">
      <c r="A212" s="185">
        <v>37.15</v>
      </c>
      <c r="B212" s="204" t="s">
        <v>1199</v>
      </c>
      <c r="C212" s="187" t="s">
        <v>1000</v>
      </c>
      <c r="D212" s="160" t="s">
        <v>506</v>
      </c>
      <c r="E212" s="161"/>
      <c r="F212" s="161"/>
      <c r="G212" s="161">
        <f t="shared" ref="G212:H212" si="214">+N($D212)*N(E212)</f>
        <v>0</v>
      </c>
      <c r="H212" s="161">
        <f t="shared" si="214"/>
        <v>0</v>
      </c>
      <c r="I212" s="184">
        <f t="shared" si="210"/>
        <v>0</v>
      </c>
      <c r="J212" s="156"/>
      <c r="K212" s="156"/>
      <c r="L212" s="156"/>
      <c r="M212" s="156"/>
      <c r="N212" s="156"/>
      <c r="O212" s="156"/>
      <c r="P212" s="156"/>
      <c r="Q212" s="156"/>
      <c r="R212" s="156"/>
      <c r="S212" s="156"/>
      <c r="T212" s="156"/>
      <c r="U212" s="156"/>
      <c r="V212" s="156"/>
      <c r="W212" s="156"/>
      <c r="X212" s="156"/>
      <c r="Y212" s="156"/>
      <c r="Z212" s="156"/>
    </row>
    <row r="213">
      <c r="A213" s="185">
        <v>37.15</v>
      </c>
      <c r="B213" s="204" t="s">
        <v>1200</v>
      </c>
      <c r="C213" s="187" t="s">
        <v>1000</v>
      </c>
      <c r="D213" s="160" t="s">
        <v>506</v>
      </c>
      <c r="E213" s="161"/>
      <c r="F213" s="161"/>
      <c r="G213" s="161">
        <f t="shared" ref="G213:H213" si="215">+N($D213)*N(E213)</f>
        <v>0</v>
      </c>
      <c r="H213" s="161">
        <f t="shared" si="215"/>
        <v>0</v>
      </c>
      <c r="I213" s="184">
        <f t="shared" si="210"/>
        <v>0</v>
      </c>
      <c r="J213" s="156"/>
      <c r="K213" s="156"/>
      <c r="L213" s="156"/>
      <c r="M213" s="156"/>
      <c r="N213" s="156"/>
      <c r="O213" s="156"/>
      <c r="P213" s="156"/>
      <c r="Q213" s="156"/>
      <c r="R213" s="156"/>
      <c r="S213" s="156"/>
      <c r="T213" s="156"/>
      <c r="U213" s="156"/>
      <c r="V213" s="156"/>
      <c r="W213" s="156"/>
      <c r="X213" s="156"/>
      <c r="Y213" s="156"/>
      <c r="Z213" s="156"/>
    </row>
    <row r="214">
      <c r="A214" s="185">
        <v>37.16</v>
      </c>
      <c r="B214" s="204" t="s">
        <v>1201</v>
      </c>
      <c r="C214" s="187" t="s">
        <v>1000</v>
      </c>
      <c r="D214" s="160" t="s">
        <v>506</v>
      </c>
      <c r="E214" s="161"/>
      <c r="F214" s="161"/>
      <c r="G214" s="161">
        <f t="shared" ref="G214:H214" si="216">+N($D214)*N(E214)</f>
        <v>0</v>
      </c>
      <c r="H214" s="161">
        <f t="shared" si="216"/>
        <v>0</v>
      </c>
      <c r="I214" s="184">
        <f t="shared" si="210"/>
        <v>0</v>
      </c>
      <c r="J214" s="156"/>
      <c r="K214" s="156"/>
      <c r="L214" s="156"/>
      <c r="M214" s="156"/>
      <c r="N214" s="156"/>
      <c r="O214" s="156"/>
      <c r="P214" s="156"/>
      <c r="Q214" s="156"/>
      <c r="R214" s="156"/>
      <c r="S214" s="156"/>
      <c r="T214" s="156"/>
      <c r="U214" s="156"/>
      <c r="V214" s="156"/>
      <c r="W214" s="156"/>
      <c r="X214" s="156"/>
      <c r="Y214" s="156"/>
      <c r="Z214" s="156"/>
    </row>
    <row r="215">
      <c r="A215" s="185">
        <v>37.17</v>
      </c>
      <c r="B215" s="204" t="s">
        <v>1202</v>
      </c>
      <c r="C215" s="187" t="s">
        <v>1000</v>
      </c>
      <c r="D215" s="160" t="s">
        <v>506</v>
      </c>
      <c r="E215" s="161"/>
      <c r="F215" s="161"/>
      <c r="G215" s="161">
        <f t="shared" ref="G215:H215" si="217">+N($D215)*N(E215)</f>
        <v>0</v>
      </c>
      <c r="H215" s="161">
        <f t="shared" si="217"/>
        <v>0</v>
      </c>
      <c r="I215" s="184">
        <f t="shared" si="210"/>
        <v>0</v>
      </c>
      <c r="J215" s="156"/>
      <c r="K215" s="156"/>
      <c r="L215" s="156"/>
      <c r="M215" s="156"/>
      <c r="N215" s="156"/>
      <c r="O215" s="156"/>
      <c r="P215" s="156"/>
      <c r="Q215" s="156"/>
      <c r="R215" s="156"/>
      <c r="S215" s="156"/>
      <c r="T215" s="156"/>
      <c r="U215" s="156"/>
      <c r="V215" s="156"/>
      <c r="W215" s="156"/>
      <c r="X215" s="156"/>
      <c r="Y215" s="156"/>
      <c r="Z215" s="156"/>
    </row>
    <row r="216">
      <c r="A216" s="185">
        <v>37.18</v>
      </c>
      <c r="B216" s="204" t="s">
        <v>1203</v>
      </c>
      <c r="C216" s="187" t="s">
        <v>1000</v>
      </c>
      <c r="D216" s="160" t="s">
        <v>506</v>
      </c>
      <c r="E216" s="161"/>
      <c r="F216" s="161"/>
      <c r="G216" s="161">
        <f t="shared" ref="G216:H216" si="218">+N($D216)*N(E216)</f>
        <v>0</v>
      </c>
      <c r="H216" s="161">
        <f t="shared" si="218"/>
        <v>0</v>
      </c>
      <c r="I216" s="184">
        <f t="shared" si="210"/>
        <v>0</v>
      </c>
      <c r="J216" s="156"/>
      <c r="K216" s="156"/>
      <c r="L216" s="156"/>
      <c r="M216" s="156"/>
      <c r="N216" s="156"/>
      <c r="O216" s="156"/>
      <c r="P216" s="156"/>
      <c r="Q216" s="156"/>
      <c r="R216" s="156"/>
      <c r="S216" s="156"/>
      <c r="T216" s="156"/>
      <c r="U216" s="156"/>
      <c r="V216" s="156"/>
      <c r="W216" s="156"/>
      <c r="X216" s="156"/>
      <c r="Y216" s="156"/>
      <c r="Z216" s="156"/>
    </row>
    <row r="217">
      <c r="A217" s="185"/>
      <c r="B217" s="204" t="s">
        <v>1204</v>
      </c>
      <c r="C217" s="187"/>
      <c r="D217" s="160"/>
      <c r="E217" s="161"/>
      <c r="F217" s="161"/>
      <c r="G217" s="161">
        <f t="shared" ref="G217:H217" si="219">+N($D217)*N(E217)</f>
        <v>0</v>
      </c>
      <c r="H217" s="161">
        <f t="shared" si="219"/>
        <v>0</v>
      </c>
      <c r="I217" s="184">
        <f t="shared" si="210"/>
        <v>0</v>
      </c>
      <c r="J217" s="156"/>
      <c r="K217" s="156"/>
      <c r="L217" s="156"/>
      <c r="M217" s="156"/>
      <c r="N217" s="156"/>
      <c r="O217" s="156"/>
      <c r="P217" s="156"/>
      <c r="Q217" s="156"/>
      <c r="R217" s="156"/>
      <c r="S217" s="156"/>
      <c r="T217" s="156"/>
      <c r="U217" s="156"/>
      <c r="V217" s="156"/>
      <c r="W217" s="156"/>
      <c r="X217" s="156"/>
      <c r="Y217" s="156"/>
      <c r="Z217" s="156"/>
    </row>
    <row r="218">
      <c r="A218" s="185">
        <v>37.14</v>
      </c>
      <c r="B218" s="204" t="s">
        <v>1205</v>
      </c>
      <c r="C218" s="187" t="s">
        <v>1000</v>
      </c>
      <c r="D218" s="160" t="s">
        <v>506</v>
      </c>
      <c r="E218" s="161"/>
      <c r="F218" s="161"/>
      <c r="G218" s="161">
        <f t="shared" ref="G218:H218" si="220">+N($D218)*N(E218)</f>
        <v>0</v>
      </c>
      <c r="H218" s="161">
        <f t="shared" si="220"/>
        <v>0</v>
      </c>
      <c r="I218" s="184">
        <f t="shared" si="210"/>
        <v>0</v>
      </c>
      <c r="J218" s="156"/>
      <c r="K218" s="156"/>
      <c r="L218" s="156"/>
      <c r="M218" s="156"/>
      <c r="N218" s="156"/>
      <c r="O218" s="156"/>
      <c r="P218" s="156"/>
      <c r="Q218" s="156"/>
      <c r="R218" s="156"/>
      <c r="S218" s="156"/>
      <c r="T218" s="156"/>
      <c r="U218" s="156"/>
      <c r="V218" s="156"/>
      <c r="W218" s="156"/>
      <c r="X218" s="156"/>
      <c r="Y218" s="156"/>
      <c r="Z218" s="156"/>
    </row>
    <row r="219">
      <c r="A219" s="185"/>
      <c r="B219" s="204" t="s">
        <v>1206</v>
      </c>
      <c r="C219" s="187"/>
      <c r="D219" s="160"/>
      <c r="E219" s="161"/>
      <c r="F219" s="161"/>
      <c r="G219" s="161">
        <f t="shared" ref="G219:H219" si="221">+N($D219)*N(E219)</f>
        <v>0</v>
      </c>
      <c r="H219" s="161">
        <f t="shared" si="221"/>
        <v>0</v>
      </c>
      <c r="I219" s="184">
        <f t="shared" si="210"/>
        <v>0</v>
      </c>
      <c r="J219" s="156"/>
      <c r="K219" s="156"/>
      <c r="L219" s="156"/>
      <c r="M219" s="156"/>
      <c r="N219" s="156"/>
      <c r="O219" s="156"/>
      <c r="P219" s="156"/>
      <c r="Q219" s="156"/>
      <c r="R219" s="156"/>
      <c r="S219" s="156"/>
      <c r="T219" s="156"/>
      <c r="U219" s="156"/>
      <c r="V219" s="156"/>
      <c r="W219" s="156"/>
      <c r="X219" s="156"/>
      <c r="Y219" s="156"/>
      <c r="Z219" s="156"/>
    </row>
    <row r="220">
      <c r="A220" s="185"/>
      <c r="B220" s="186"/>
      <c r="C220" s="187"/>
      <c r="D220" s="160"/>
      <c r="E220" s="161"/>
      <c r="F220" s="161"/>
      <c r="G220" s="161">
        <f t="shared" ref="G220:H220" si="222">+N($D220)*N(E220)</f>
        <v>0</v>
      </c>
      <c r="H220" s="161">
        <f t="shared" si="222"/>
        <v>0</v>
      </c>
      <c r="I220" s="184">
        <f t="shared" si="210"/>
        <v>0</v>
      </c>
      <c r="J220" s="156"/>
      <c r="K220" s="156"/>
      <c r="L220" s="156"/>
      <c r="M220" s="156"/>
      <c r="N220" s="156"/>
      <c r="O220" s="156"/>
      <c r="P220" s="156"/>
      <c r="Q220" s="156"/>
      <c r="R220" s="156"/>
      <c r="S220" s="156"/>
      <c r="T220" s="156"/>
      <c r="U220" s="156"/>
      <c r="V220" s="156"/>
      <c r="W220" s="156"/>
      <c r="X220" s="156"/>
      <c r="Y220" s="156"/>
      <c r="Z220" s="156"/>
    </row>
    <row r="221">
      <c r="A221" s="185">
        <v>38.0</v>
      </c>
      <c r="B221" s="204" t="s">
        <v>1207</v>
      </c>
      <c r="C221" s="187"/>
      <c r="D221" s="160">
        <v>0.0</v>
      </c>
      <c r="E221" s="161"/>
      <c r="F221" s="161"/>
      <c r="G221" s="161">
        <f t="shared" ref="G221:H221" si="223">+N($D221)*N(E221)</f>
        <v>0</v>
      </c>
      <c r="H221" s="161">
        <f t="shared" si="223"/>
        <v>0</v>
      </c>
      <c r="I221" s="184">
        <f t="shared" si="210"/>
        <v>0</v>
      </c>
      <c r="J221" s="156"/>
      <c r="K221" s="156"/>
      <c r="L221" s="156"/>
      <c r="M221" s="156"/>
      <c r="N221" s="156"/>
      <c r="O221" s="156"/>
      <c r="P221" s="156"/>
      <c r="Q221" s="156"/>
      <c r="R221" s="156"/>
      <c r="S221" s="156"/>
      <c r="T221" s="156"/>
      <c r="U221" s="156"/>
      <c r="V221" s="156"/>
      <c r="W221" s="156"/>
      <c r="X221" s="156"/>
      <c r="Y221" s="156"/>
      <c r="Z221" s="156"/>
    </row>
    <row r="222">
      <c r="A222" s="185">
        <f t="shared" ref="A222:A230" si="225">A221+0.1</f>
        <v>38.1</v>
      </c>
      <c r="B222" s="204" t="s">
        <v>1208</v>
      </c>
      <c r="C222" s="187" t="s">
        <v>1000</v>
      </c>
      <c r="D222" s="160" t="s">
        <v>506</v>
      </c>
      <c r="E222" s="161"/>
      <c r="F222" s="161"/>
      <c r="G222" s="161">
        <f t="shared" ref="G222:H222" si="224">+N($D222)*N(E222)</f>
        <v>0</v>
      </c>
      <c r="H222" s="161">
        <f t="shared" si="224"/>
        <v>0</v>
      </c>
      <c r="I222" s="184">
        <f t="shared" si="210"/>
        <v>0</v>
      </c>
      <c r="J222" s="156"/>
      <c r="K222" s="156"/>
      <c r="L222" s="156"/>
      <c r="M222" s="156"/>
      <c r="N222" s="156"/>
      <c r="O222" s="156"/>
      <c r="P222" s="156"/>
      <c r="Q222" s="156"/>
      <c r="R222" s="156"/>
      <c r="S222" s="156"/>
      <c r="T222" s="156"/>
      <c r="U222" s="156"/>
      <c r="V222" s="156"/>
      <c r="W222" s="156"/>
      <c r="X222" s="156"/>
      <c r="Y222" s="156"/>
      <c r="Z222" s="156"/>
    </row>
    <row r="223">
      <c r="A223" s="185">
        <f t="shared" si="225"/>
        <v>38.2</v>
      </c>
      <c r="B223" s="204" t="s">
        <v>1209</v>
      </c>
      <c r="C223" s="187" t="s">
        <v>1000</v>
      </c>
      <c r="D223" s="160" t="s">
        <v>506</v>
      </c>
      <c r="E223" s="161"/>
      <c r="F223" s="161"/>
      <c r="G223" s="161">
        <f t="shared" ref="G223:H223" si="226">+N($D223)*N(E223)</f>
        <v>0</v>
      </c>
      <c r="H223" s="161">
        <f t="shared" si="226"/>
        <v>0</v>
      </c>
      <c r="I223" s="184">
        <f t="shared" si="210"/>
        <v>0</v>
      </c>
      <c r="J223" s="156"/>
      <c r="K223" s="156"/>
      <c r="L223" s="156"/>
      <c r="M223" s="156"/>
      <c r="N223" s="156"/>
      <c r="O223" s="156"/>
      <c r="P223" s="156"/>
      <c r="Q223" s="156"/>
      <c r="R223" s="156"/>
      <c r="S223" s="156"/>
      <c r="T223" s="156"/>
      <c r="U223" s="156"/>
      <c r="V223" s="156"/>
      <c r="W223" s="156"/>
      <c r="X223" s="156"/>
      <c r="Y223" s="156"/>
      <c r="Z223" s="156"/>
    </row>
    <row r="224">
      <c r="A224" s="185">
        <f t="shared" si="225"/>
        <v>38.3</v>
      </c>
      <c r="B224" s="204" t="s">
        <v>1210</v>
      </c>
      <c r="C224" s="187" t="s">
        <v>1000</v>
      </c>
      <c r="D224" s="160" t="s">
        <v>506</v>
      </c>
      <c r="E224" s="161"/>
      <c r="F224" s="161"/>
      <c r="G224" s="161">
        <f t="shared" ref="G224:H224" si="227">+N($D224)*N(E224)</f>
        <v>0</v>
      </c>
      <c r="H224" s="161">
        <f t="shared" si="227"/>
        <v>0</v>
      </c>
      <c r="I224" s="184">
        <f t="shared" si="210"/>
        <v>0</v>
      </c>
      <c r="J224" s="156"/>
      <c r="K224" s="156"/>
      <c r="L224" s="156"/>
      <c r="M224" s="156"/>
      <c r="N224" s="156"/>
      <c r="O224" s="156"/>
      <c r="P224" s="156"/>
      <c r="Q224" s="156"/>
      <c r="R224" s="156"/>
      <c r="S224" s="156"/>
      <c r="T224" s="156"/>
      <c r="U224" s="156"/>
      <c r="V224" s="156"/>
      <c r="W224" s="156"/>
      <c r="X224" s="156"/>
      <c r="Y224" s="156"/>
      <c r="Z224" s="156"/>
    </row>
    <row r="225">
      <c r="A225" s="185">
        <f t="shared" si="225"/>
        <v>38.4</v>
      </c>
      <c r="B225" s="204" t="s">
        <v>1211</v>
      </c>
      <c r="C225" s="187" t="s">
        <v>1000</v>
      </c>
      <c r="D225" s="160" t="s">
        <v>506</v>
      </c>
      <c r="E225" s="161"/>
      <c r="F225" s="161"/>
      <c r="G225" s="161">
        <f t="shared" ref="G225:H225" si="228">+N($D225)*N(E225)</f>
        <v>0</v>
      </c>
      <c r="H225" s="161">
        <f t="shared" si="228"/>
        <v>0</v>
      </c>
      <c r="I225" s="184">
        <f t="shared" si="210"/>
        <v>0</v>
      </c>
      <c r="J225" s="156"/>
      <c r="K225" s="156"/>
      <c r="L225" s="156"/>
      <c r="M225" s="156"/>
      <c r="N225" s="156"/>
      <c r="O225" s="156"/>
      <c r="P225" s="156"/>
      <c r="Q225" s="156"/>
      <c r="R225" s="156"/>
      <c r="S225" s="156"/>
      <c r="T225" s="156"/>
      <c r="U225" s="156"/>
      <c r="V225" s="156"/>
      <c r="W225" s="156"/>
      <c r="X225" s="156"/>
      <c r="Y225" s="156"/>
      <c r="Z225" s="156"/>
    </row>
    <row r="226">
      <c r="A226" s="185">
        <f t="shared" si="225"/>
        <v>38.5</v>
      </c>
      <c r="B226" s="204" t="s">
        <v>1212</v>
      </c>
      <c r="C226" s="187" t="s">
        <v>1000</v>
      </c>
      <c r="D226" s="160" t="s">
        <v>506</v>
      </c>
      <c r="E226" s="161"/>
      <c r="F226" s="161"/>
      <c r="G226" s="161">
        <f t="shared" ref="G226:H226" si="229">+N($D226)*N(E226)</f>
        <v>0</v>
      </c>
      <c r="H226" s="161">
        <f t="shared" si="229"/>
        <v>0</v>
      </c>
      <c r="I226" s="184">
        <f t="shared" si="210"/>
        <v>0</v>
      </c>
      <c r="J226" s="156"/>
      <c r="K226" s="156"/>
      <c r="L226" s="156"/>
      <c r="M226" s="156"/>
      <c r="N226" s="156"/>
      <c r="O226" s="156"/>
      <c r="P226" s="156"/>
      <c r="Q226" s="156"/>
      <c r="R226" s="156"/>
      <c r="S226" s="156"/>
      <c r="T226" s="156"/>
      <c r="U226" s="156"/>
      <c r="V226" s="156"/>
      <c r="W226" s="156"/>
      <c r="X226" s="156"/>
      <c r="Y226" s="156"/>
      <c r="Z226" s="156"/>
    </row>
    <row r="227">
      <c r="A227" s="185">
        <f t="shared" si="225"/>
        <v>38.6</v>
      </c>
      <c r="B227" s="204" t="s">
        <v>1196</v>
      </c>
      <c r="C227" s="187" t="s">
        <v>1000</v>
      </c>
      <c r="D227" s="160" t="s">
        <v>506</v>
      </c>
      <c r="E227" s="161"/>
      <c r="F227" s="161"/>
      <c r="G227" s="161">
        <f t="shared" ref="G227:H227" si="230">+N($D227)*N(E227)</f>
        <v>0</v>
      </c>
      <c r="H227" s="161">
        <f t="shared" si="230"/>
        <v>0</v>
      </c>
      <c r="I227" s="184">
        <f t="shared" si="210"/>
        <v>0</v>
      </c>
      <c r="J227" s="156"/>
      <c r="K227" s="156"/>
      <c r="L227" s="156"/>
      <c r="M227" s="156"/>
      <c r="N227" s="156"/>
      <c r="O227" s="156"/>
      <c r="P227" s="156"/>
      <c r="Q227" s="156"/>
      <c r="R227" s="156"/>
      <c r="S227" s="156"/>
      <c r="T227" s="156"/>
      <c r="U227" s="156"/>
      <c r="V227" s="156"/>
      <c r="W227" s="156"/>
      <c r="X227" s="156"/>
      <c r="Y227" s="156"/>
      <c r="Z227" s="156"/>
    </row>
    <row r="228">
      <c r="A228" s="185">
        <f t="shared" si="225"/>
        <v>38.7</v>
      </c>
      <c r="B228" s="204" t="s">
        <v>1213</v>
      </c>
      <c r="C228" s="187" t="s">
        <v>1000</v>
      </c>
      <c r="D228" s="160" t="s">
        <v>506</v>
      </c>
      <c r="E228" s="161"/>
      <c r="F228" s="161"/>
      <c r="G228" s="161">
        <f t="shared" ref="G228:H228" si="231">+N($D228)*N(E228)</f>
        <v>0</v>
      </c>
      <c r="H228" s="161">
        <f t="shared" si="231"/>
        <v>0</v>
      </c>
      <c r="I228" s="184">
        <f t="shared" si="210"/>
        <v>0</v>
      </c>
      <c r="J228" s="156"/>
      <c r="K228" s="156"/>
      <c r="L228" s="156"/>
      <c r="M228" s="156"/>
      <c r="N228" s="156"/>
      <c r="O228" s="156"/>
      <c r="P228" s="156"/>
      <c r="Q228" s="156"/>
      <c r="R228" s="156"/>
      <c r="S228" s="156"/>
      <c r="T228" s="156"/>
      <c r="U228" s="156"/>
      <c r="V228" s="156"/>
      <c r="W228" s="156"/>
      <c r="X228" s="156"/>
      <c r="Y228" s="156"/>
      <c r="Z228" s="156"/>
    </row>
    <row r="229">
      <c r="A229" s="185">
        <f t="shared" si="225"/>
        <v>38.8</v>
      </c>
      <c r="B229" s="204" t="s">
        <v>1200</v>
      </c>
      <c r="C229" s="187" t="s">
        <v>1000</v>
      </c>
      <c r="D229" s="160" t="s">
        <v>506</v>
      </c>
      <c r="E229" s="161"/>
      <c r="F229" s="161"/>
      <c r="G229" s="161">
        <f t="shared" ref="G229:H229" si="232">+N($D229)*N(E229)</f>
        <v>0</v>
      </c>
      <c r="H229" s="161">
        <f t="shared" si="232"/>
        <v>0</v>
      </c>
      <c r="I229" s="184">
        <f t="shared" si="210"/>
        <v>0</v>
      </c>
      <c r="J229" s="156"/>
      <c r="K229" s="156"/>
      <c r="L229" s="156"/>
      <c r="M229" s="156"/>
      <c r="N229" s="156"/>
      <c r="O229" s="156"/>
      <c r="P229" s="156"/>
      <c r="Q229" s="156"/>
      <c r="R229" s="156"/>
      <c r="S229" s="156"/>
      <c r="T229" s="156"/>
      <c r="U229" s="156"/>
      <c r="V229" s="156"/>
      <c r="W229" s="156"/>
      <c r="X229" s="156"/>
      <c r="Y229" s="156"/>
      <c r="Z229" s="156"/>
    </row>
    <row r="230">
      <c r="A230" s="185">
        <f t="shared" si="225"/>
        <v>38.9</v>
      </c>
      <c r="B230" s="204" t="s">
        <v>1201</v>
      </c>
      <c r="C230" s="187" t="s">
        <v>1000</v>
      </c>
      <c r="D230" s="160" t="s">
        <v>506</v>
      </c>
      <c r="E230" s="161"/>
      <c r="F230" s="161"/>
      <c r="G230" s="161">
        <f t="shared" ref="G230:H230" si="233">+N($D230)*N(E230)</f>
        <v>0</v>
      </c>
      <c r="H230" s="161">
        <f t="shared" si="233"/>
        <v>0</v>
      </c>
      <c r="I230" s="184">
        <f t="shared" si="210"/>
        <v>0</v>
      </c>
      <c r="J230" s="156"/>
      <c r="K230" s="156"/>
      <c r="L230" s="156"/>
      <c r="M230" s="156"/>
      <c r="N230" s="156"/>
      <c r="O230" s="156"/>
      <c r="P230" s="156"/>
      <c r="Q230" s="156"/>
      <c r="R230" s="156"/>
      <c r="S230" s="156"/>
      <c r="T230" s="156"/>
      <c r="U230" s="156"/>
      <c r="V230" s="156"/>
      <c r="W230" s="156"/>
      <c r="X230" s="156"/>
      <c r="Y230" s="156"/>
      <c r="Z230" s="156"/>
    </row>
    <row r="231">
      <c r="A231" s="185">
        <v>38.1</v>
      </c>
      <c r="B231" s="204" t="s">
        <v>1214</v>
      </c>
      <c r="C231" s="187" t="s">
        <v>1000</v>
      </c>
      <c r="D231" s="160" t="s">
        <v>506</v>
      </c>
      <c r="E231" s="161"/>
      <c r="F231" s="161"/>
      <c r="G231" s="161">
        <f t="shared" ref="G231:H231" si="234">+N($D231)*N(E231)</f>
        <v>0</v>
      </c>
      <c r="H231" s="161">
        <f t="shared" si="234"/>
        <v>0</v>
      </c>
      <c r="I231" s="184">
        <f t="shared" si="210"/>
        <v>0</v>
      </c>
      <c r="J231" s="156"/>
      <c r="K231" s="156"/>
      <c r="L231" s="156"/>
      <c r="M231" s="156"/>
      <c r="N231" s="156"/>
      <c r="O231" s="156"/>
      <c r="P231" s="156"/>
      <c r="Q231" s="156"/>
      <c r="R231" s="156"/>
      <c r="S231" s="156"/>
      <c r="T231" s="156"/>
      <c r="U231" s="156"/>
      <c r="V231" s="156"/>
      <c r="W231" s="156"/>
      <c r="X231" s="156"/>
      <c r="Y231" s="156"/>
      <c r="Z231" s="156"/>
    </row>
    <row r="232">
      <c r="A232" s="185"/>
      <c r="B232" s="204"/>
      <c r="C232" s="187"/>
      <c r="D232" s="160">
        <v>0.0</v>
      </c>
      <c r="E232" s="161"/>
      <c r="F232" s="161"/>
      <c r="G232" s="161">
        <f t="shared" ref="G232:H232" si="235">+N($D232)*N(E232)</f>
        <v>0</v>
      </c>
      <c r="H232" s="161">
        <f t="shared" si="235"/>
        <v>0</v>
      </c>
      <c r="I232" s="184">
        <f t="shared" si="210"/>
        <v>0</v>
      </c>
      <c r="J232" s="156"/>
      <c r="K232" s="156"/>
      <c r="L232" s="156"/>
      <c r="M232" s="156"/>
      <c r="N232" s="156"/>
      <c r="O232" s="156"/>
      <c r="P232" s="156"/>
      <c r="Q232" s="156"/>
      <c r="R232" s="156"/>
      <c r="S232" s="156"/>
      <c r="T232" s="156"/>
      <c r="U232" s="156"/>
      <c r="V232" s="156"/>
      <c r="W232" s="156"/>
      <c r="X232" s="156"/>
      <c r="Y232" s="156"/>
      <c r="Z232" s="156"/>
    </row>
    <row r="233">
      <c r="A233" s="183"/>
      <c r="B233" s="209" t="s">
        <v>1215</v>
      </c>
      <c r="C233" s="159"/>
      <c r="D233" s="160">
        <v>0.0</v>
      </c>
      <c r="E233" s="161"/>
      <c r="F233" s="161"/>
      <c r="G233" s="161">
        <f t="shared" ref="G233:H233" si="236">+N($D233)*N(E233)</f>
        <v>0</v>
      </c>
      <c r="H233" s="161">
        <f t="shared" si="236"/>
        <v>0</v>
      </c>
      <c r="I233" s="184">
        <f t="shared" si="210"/>
        <v>0</v>
      </c>
      <c r="J233" s="156"/>
      <c r="K233" s="156"/>
      <c r="L233" s="156"/>
      <c r="M233" s="156"/>
      <c r="N233" s="156"/>
      <c r="O233" s="156"/>
      <c r="P233" s="156"/>
      <c r="Q233" s="156"/>
      <c r="R233" s="156"/>
      <c r="S233" s="156"/>
      <c r="T233" s="156"/>
      <c r="U233" s="156"/>
      <c r="V233" s="156"/>
      <c r="W233" s="156"/>
      <c r="X233" s="156"/>
      <c r="Y233" s="156"/>
      <c r="Z233" s="156"/>
    </row>
    <row r="234">
      <c r="A234" s="185"/>
      <c r="B234" s="209"/>
      <c r="C234" s="159"/>
      <c r="D234" s="160"/>
      <c r="E234" s="161"/>
      <c r="F234" s="161"/>
      <c r="G234" s="161">
        <f t="shared" ref="G234:H234" si="237">+N($D234)*N(E234)</f>
        <v>0</v>
      </c>
      <c r="H234" s="161">
        <f t="shared" si="237"/>
        <v>0</v>
      </c>
      <c r="I234" s="184">
        <f t="shared" si="210"/>
        <v>0</v>
      </c>
      <c r="J234" s="156"/>
      <c r="K234" s="156"/>
      <c r="L234" s="156"/>
      <c r="M234" s="156"/>
      <c r="N234" s="156"/>
      <c r="O234" s="156"/>
      <c r="P234" s="156"/>
      <c r="Q234" s="156"/>
      <c r="R234" s="156"/>
      <c r="S234" s="156"/>
      <c r="T234" s="156"/>
      <c r="U234" s="156"/>
      <c r="V234" s="156"/>
      <c r="W234" s="156"/>
      <c r="X234" s="156"/>
      <c r="Y234" s="156"/>
      <c r="Z234" s="156"/>
    </row>
    <row r="235">
      <c r="A235" s="185">
        <v>39.0</v>
      </c>
      <c r="B235" s="204" t="s">
        <v>1216</v>
      </c>
      <c r="C235" s="159" t="s">
        <v>978</v>
      </c>
      <c r="D235" s="160" t="s">
        <v>506</v>
      </c>
      <c r="E235" s="161"/>
      <c r="F235" s="161"/>
      <c r="G235" s="161">
        <f t="shared" ref="G235:H235" si="238">+N($D235)*N(E235)</f>
        <v>0</v>
      </c>
      <c r="H235" s="161">
        <f t="shared" si="238"/>
        <v>0</v>
      </c>
      <c r="I235" s="184">
        <f t="shared" si="210"/>
        <v>0</v>
      </c>
      <c r="J235" s="156"/>
      <c r="K235" s="156"/>
      <c r="L235" s="156"/>
      <c r="M235" s="156"/>
      <c r="N235" s="156"/>
      <c r="O235" s="156"/>
      <c r="P235" s="156"/>
      <c r="Q235" s="156"/>
      <c r="R235" s="156"/>
      <c r="S235" s="156"/>
      <c r="T235" s="156"/>
      <c r="U235" s="156"/>
      <c r="V235" s="156"/>
      <c r="W235" s="156"/>
      <c r="X235" s="156"/>
      <c r="Y235" s="156"/>
      <c r="Z235" s="156"/>
    </row>
    <row r="236">
      <c r="A236" s="183"/>
      <c r="B236" s="210"/>
      <c r="C236" s="159"/>
      <c r="D236" s="160"/>
      <c r="E236" s="161"/>
      <c r="F236" s="161"/>
      <c r="G236" s="161">
        <f t="shared" ref="G236:H236" si="239">+N($D236)*N(E236)</f>
        <v>0</v>
      </c>
      <c r="H236" s="161">
        <f t="shared" si="239"/>
        <v>0</v>
      </c>
      <c r="I236" s="184">
        <f t="shared" si="210"/>
        <v>0</v>
      </c>
      <c r="J236" s="156"/>
      <c r="K236" s="156"/>
      <c r="L236" s="156"/>
      <c r="M236" s="156"/>
      <c r="N236" s="156"/>
      <c r="O236" s="156"/>
      <c r="P236" s="156"/>
      <c r="Q236" s="156"/>
      <c r="R236" s="156"/>
      <c r="S236" s="156"/>
      <c r="T236" s="156"/>
      <c r="U236" s="156"/>
      <c r="V236" s="156"/>
      <c r="W236" s="156"/>
      <c r="X236" s="156"/>
      <c r="Y236" s="156"/>
      <c r="Z236" s="156"/>
    </row>
    <row r="237">
      <c r="A237" s="185">
        <v>40.0</v>
      </c>
      <c r="B237" s="206" t="s">
        <v>1217</v>
      </c>
      <c r="C237" s="187"/>
      <c r="D237" s="160">
        <v>0.0</v>
      </c>
      <c r="E237" s="161"/>
      <c r="F237" s="161"/>
      <c r="G237" s="161">
        <f t="shared" ref="G237:H237" si="240">+N($D237)*N(E237)</f>
        <v>0</v>
      </c>
      <c r="H237" s="161">
        <f t="shared" si="240"/>
        <v>0</v>
      </c>
      <c r="I237" s="184">
        <f t="shared" si="210"/>
        <v>0</v>
      </c>
      <c r="J237" s="156"/>
      <c r="K237" s="156"/>
      <c r="L237" s="156"/>
      <c r="M237" s="156"/>
      <c r="N237" s="156"/>
      <c r="O237" s="156"/>
      <c r="P237" s="156"/>
      <c r="Q237" s="156"/>
      <c r="R237" s="156"/>
      <c r="S237" s="156"/>
      <c r="T237" s="156"/>
      <c r="U237" s="156"/>
      <c r="V237" s="156"/>
      <c r="W237" s="156"/>
      <c r="X237" s="156"/>
      <c r="Y237" s="156"/>
      <c r="Z237" s="156"/>
    </row>
    <row r="238">
      <c r="A238" s="185"/>
      <c r="B238" s="204" t="s">
        <v>1218</v>
      </c>
      <c r="C238" s="187" t="s">
        <v>1075</v>
      </c>
      <c r="D238" s="160" t="s">
        <v>506</v>
      </c>
      <c r="E238" s="161"/>
      <c r="F238" s="161"/>
      <c r="G238" s="161">
        <f t="shared" ref="G238:H238" si="241">+N($D238)*N(E238)</f>
        <v>0</v>
      </c>
      <c r="H238" s="161">
        <f t="shared" si="241"/>
        <v>0</v>
      </c>
      <c r="I238" s="184">
        <f t="shared" si="210"/>
        <v>0</v>
      </c>
      <c r="J238" s="156"/>
      <c r="K238" s="156"/>
      <c r="L238" s="156"/>
      <c r="M238" s="156"/>
      <c r="N238" s="156"/>
      <c r="O238" s="156"/>
      <c r="P238" s="156"/>
      <c r="Q238" s="156"/>
      <c r="R238" s="156"/>
      <c r="S238" s="156"/>
      <c r="T238" s="156"/>
      <c r="U238" s="156"/>
      <c r="V238" s="156"/>
      <c r="W238" s="156"/>
      <c r="X238" s="156"/>
      <c r="Y238" s="156"/>
      <c r="Z238" s="156"/>
    </row>
    <row r="239">
      <c r="A239" s="185"/>
      <c r="B239" s="204"/>
      <c r="C239" s="187"/>
      <c r="D239" s="160"/>
      <c r="E239" s="161"/>
      <c r="F239" s="161"/>
      <c r="G239" s="161">
        <f t="shared" ref="G239:H239" si="242">+N($D239)*N(E239)</f>
        <v>0</v>
      </c>
      <c r="H239" s="161">
        <f t="shared" si="242"/>
        <v>0</v>
      </c>
      <c r="I239" s="184">
        <f t="shared" si="210"/>
        <v>0</v>
      </c>
      <c r="J239" s="156"/>
      <c r="K239" s="156"/>
      <c r="L239" s="156"/>
      <c r="M239" s="156"/>
      <c r="N239" s="156"/>
      <c r="O239" s="156"/>
      <c r="P239" s="156"/>
      <c r="Q239" s="156"/>
      <c r="R239" s="156"/>
      <c r="S239" s="156"/>
      <c r="T239" s="156"/>
      <c r="U239" s="156"/>
      <c r="V239" s="156"/>
      <c r="W239" s="156"/>
      <c r="X239" s="156"/>
      <c r="Y239" s="156"/>
      <c r="Z239" s="156"/>
    </row>
    <row r="240">
      <c r="A240" s="183">
        <v>41.0</v>
      </c>
      <c r="B240" s="204" t="s">
        <v>1219</v>
      </c>
      <c r="C240" s="187" t="s">
        <v>978</v>
      </c>
      <c r="D240" s="160" t="s">
        <v>506</v>
      </c>
      <c r="E240" s="161"/>
      <c r="F240" s="161"/>
      <c r="G240" s="161">
        <f t="shared" ref="G240:H240" si="243">+N($D240)*N(E240)</f>
        <v>0</v>
      </c>
      <c r="H240" s="161">
        <f t="shared" si="243"/>
        <v>0</v>
      </c>
      <c r="I240" s="184">
        <f t="shared" si="210"/>
        <v>0</v>
      </c>
      <c r="J240" s="156"/>
      <c r="K240" s="156"/>
      <c r="L240" s="156"/>
      <c r="M240" s="156"/>
      <c r="N240" s="156"/>
      <c r="O240" s="156"/>
      <c r="P240" s="156"/>
      <c r="Q240" s="156"/>
      <c r="R240" s="156"/>
      <c r="S240" s="156"/>
      <c r="T240" s="156"/>
      <c r="U240" s="156"/>
      <c r="V240" s="156"/>
      <c r="W240" s="156"/>
      <c r="X240" s="156"/>
      <c r="Y240" s="156"/>
      <c r="Z240" s="156"/>
    </row>
    <row r="241">
      <c r="A241" s="183"/>
      <c r="B241" s="204" t="s">
        <v>1220</v>
      </c>
      <c r="C241" s="159"/>
      <c r="D241" s="160">
        <v>0.0</v>
      </c>
      <c r="E241" s="161"/>
      <c r="F241" s="161"/>
      <c r="G241" s="161">
        <f t="shared" ref="G241:H241" si="244">+N($D241)*N(E241)</f>
        <v>0</v>
      </c>
      <c r="H241" s="161">
        <f t="shared" si="244"/>
        <v>0</v>
      </c>
      <c r="I241" s="184">
        <f t="shared" si="210"/>
        <v>0</v>
      </c>
      <c r="J241" s="156"/>
      <c r="K241" s="156"/>
      <c r="L241" s="156"/>
      <c r="M241" s="156"/>
      <c r="N241" s="156"/>
      <c r="O241" s="156"/>
      <c r="P241" s="156"/>
      <c r="Q241" s="156"/>
      <c r="R241" s="156"/>
      <c r="S241" s="156"/>
      <c r="T241" s="156"/>
      <c r="U241" s="156"/>
      <c r="V241" s="156"/>
      <c r="W241" s="156"/>
      <c r="X241" s="156"/>
      <c r="Y241" s="156"/>
      <c r="Z241" s="156"/>
    </row>
    <row r="242">
      <c r="A242" s="183"/>
      <c r="B242" s="204"/>
      <c r="C242" s="159"/>
      <c r="D242" s="160"/>
      <c r="E242" s="161"/>
      <c r="F242" s="161"/>
      <c r="G242" s="161">
        <f t="shared" ref="G242:H242" si="245">+N($D242)*N(E242)</f>
        <v>0</v>
      </c>
      <c r="H242" s="161">
        <f t="shared" si="245"/>
        <v>0</v>
      </c>
      <c r="I242" s="184">
        <f t="shared" si="210"/>
        <v>0</v>
      </c>
      <c r="J242" s="156"/>
      <c r="K242" s="156"/>
      <c r="L242" s="156"/>
      <c r="M242" s="156"/>
      <c r="N242" s="156"/>
      <c r="O242" s="156"/>
      <c r="P242" s="156"/>
      <c r="Q242" s="156"/>
      <c r="R242" s="156"/>
      <c r="S242" s="156"/>
      <c r="T242" s="156"/>
      <c r="U242" s="156"/>
      <c r="V242" s="156"/>
      <c r="W242" s="156"/>
      <c r="X242" s="156"/>
      <c r="Y242" s="156"/>
      <c r="Z242" s="156"/>
    </row>
    <row r="243">
      <c r="A243" s="183">
        <v>42.0</v>
      </c>
      <c r="B243" s="211" t="s">
        <v>1221</v>
      </c>
      <c r="C243" s="159" t="s">
        <v>1075</v>
      </c>
      <c r="D243" s="160" t="s">
        <v>506</v>
      </c>
      <c r="E243" s="161"/>
      <c r="F243" s="161"/>
      <c r="G243" s="161">
        <f t="shared" ref="G243:H243" si="246">+N($D243)*N(E243)</f>
        <v>0</v>
      </c>
      <c r="H243" s="161">
        <f t="shared" si="246"/>
        <v>0</v>
      </c>
      <c r="I243" s="184">
        <f t="shared" si="210"/>
        <v>0</v>
      </c>
      <c r="J243" s="156"/>
      <c r="K243" s="156"/>
      <c r="L243" s="156"/>
      <c r="M243" s="156"/>
      <c r="N243" s="156"/>
      <c r="O243" s="156"/>
      <c r="P243" s="156"/>
      <c r="Q243" s="156"/>
      <c r="R243" s="156"/>
      <c r="S243" s="156"/>
      <c r="T243" s="156"/>
      <c r="U243" s="156"/>
      <c r="V243" s="156"/>
      <c r="W243" s="156"/>
      <c r="X243" s="156"/>
      <c r="Y243" s="156"/>
      <c r="Z243" s="156"/>
    </row>
    <row r="244">
      <c r="A244" s="183"/>
      <c r="B244" s="204"/>
      <c r="C244" s="159"/>
      <c r="D244" s="160"/>
      <c r="E244" s="161"/>
      <c r="F244" s="161"/>
      <c r="G244" s="161">
        <f t="shared" ref="G244:H244" si="247">+N($D244)*N(E244)</f>
        <v>0</v>
      </c>
      <c r="H244" s="161">
        <f t="shared" si="247"/>
        <v>0</v>
      </c>
      <c r="I244" s="184">
        <f t="shared" si="210"/>
        <v>0</v>
      </c>
      <c r="J244" s="156"/>
      <c r="K244" s="156"/>
      <c r="L244" s="156"/>
      <c r="M244" s="156"/>
      <c r="N244" s="156"/>
      <c r="O244" s="156"/>
      <c r="P244" s="156"/>
      <c r="Q244" s="156"/>
      <c r="R244" s="156"/>
      <c r="S244" s="156"/>
      <c r="T244" s="156"/>
      <c r="U244" s="156"/>
      <c r="V244" s="156"/>
      <c r="W244" s="156"/>
      <c r="X244" s="156"/>
      <c r="Y244" s="156"/>
      <c r="Z244" s="156"/>
    </row>
    <row r="245">
      <c r="A245" s="183">
        <v>43.0</v>
      </c>
      <c r="B245" s="211" t="s">
        <v>1222</v>
      </c>
      <c r="C245" s="159"/>
      <c r="D245" s="160"/>
      <c r="E245" s="161"/>
      <c r="F245" s="161"/>
      <c r="G245" s="161">
        <f t="shared" ref="G245:H245" si="248">+N($D245)*N(E245)</f>
        <v>0</v>
      </c>
      <c r="H245" s="161">
        <f t="shared" si="248"/>
        <v>0</v>
      </c>
      <c r="I245" s="184">
        <f t="shared" si="210"/>
        <v>0</v>
      </c>
      <c r="J245" s="156"/>
      <c r="K245" s="156"/>
      <c r="L245" s="156"/>
      <c r="M245" s="156"/>
      <c r="N245" s="156"/>
      <c r="O245" s="156"/>
      <c r="P245" s="156"/>
      <c r="Q245" s="156"/>
      <c r="R245" s="156"/>
      <c r="S245" s="156"/>
      <c r="T245" s="156"/>
      <c r="U245" s="156"/>
      <c r="V245" s="156"/>
      <c r="W245" s="156"/>
      <c r="X245" s="156"/>
      <c r="Y245" s="156"/>
      <c r="Z245" s="156"/>
    </row>
    <row r="246">
      <c r="A246" s="212"/>
      <c r="B246" s="204" t="s">
        <v>1223</v>
      </c>
      <c r="C246" s="187" t="s">
        <v>556</v>
      </c>
      <c r="D246" s="160" t="s">
        <v>506</v>
      </c>
      <c r="E246" s="161"/>
      <c r="F246" s="161"/>
      <c r="G246" s="161">
        <f t="shared" ref="G246:H246" si="249">+N($D246)*N(E246)</f>
        <v>0</v>
      </c>
      <c r="H246" s="161">
        <f t="shared" si="249"/>
        <v>0</v>
      </c>
      <c r="I246" s="184">
        <f t="shared" si="210"/>
        <v>0</v>
      </c>
      <c r="J246" s="156"/>
      <c r="K246" s="156"/>
      <c r="L246" s="156"/>
      <c r="M246" s="156"/>
      <c r="N246" s="156"/>
      <c r="O246" s="156"/>
      <c r="P246" s="156"/>
      <c r="Q246" s="156"/>
      <c r="R246" s="156"/>
      <c r="S246" s="156"/>
      <c r="T246" s="156"/>
      <c r="U246" s="156"/>
      <c r="V246" s="156"/>
      <c r="W246" s="156"/>
      <c r="X246" s="156"/>
      <c r="Y246" s="156"/>
      <c r="Z246" s="156"/>
    </row>
    <row r="247">
      <c r="A247" s="212"/>
      <c r="B247" s="204" t="s">
        <v>1224</v>
      </c>
      <c r="C247" s="187" t="s">
        <v>556</v>
      </c>
      <c r="D247" s="160" t="s">
        <v>506</v>
      </c>
      <c r="E247" s="161"/>
      <c r="F247" s="161"/>
      <c r="G247" s="161">
        <f t="shared" ref="G247:H247" si="250">+N($D247)*N(E247)</f>
        <v>0</v>
      </c>
      <c r="H247" s="161">
        <f t="shared" si="250"/>
        <v>0</v>
      </c>
      <c r="I247" s="184">
        <f t="shared" si="210"/>
        <v>0</v>
      </c>
      <c r="J247" s="156"/>
      <c r="K247" s="156"/>
      <c r="L247" s="156"/>
      <c r="M247" s="156"/>
      <c r="N247" s="156"/>
      <c r="O247" s="156"/>
      <c r="P247" s="156"/>
      <c r="Q247" s="156"/>
      <c r="R247" s="156"/>
      <c r="S247" s="156"/>
      <c r="T247" s="156"/>
      <c r="U247" s="156"/>
      <c r="V247" s="156"/>
      <c r="W247" s="156"/>
      <c r="X247" s="156"/>
      <c r="Y247" s="156"/>
      <c r="Z247" s="156"/>
    </row>
    <row r="248">
      <c r="A248" s="212"/>
      <c r="B248" s="204" t="s">
        <v>1225</v>
      </c>
      <c r="C248" s="187" t="s">
        <v>556</v>
      </c>
      <c r="D248" s="160" t="s">
        <v>506</v>
      </c>
      <c r="E248" s="161"/>
      <c r="F248" s="161"/>
      <c r="G248" s="161">
        <f t="shared" ref="G248:H248" si="251">+N($D248)*N(E248)</f>
        <v>0</v>
      </c>
      <c r="H248" s="161">
        <f t="shared" si="251"/>
        <v>0</v>
      </c>
      <c r="I248" s="184">
        <f t="shared" si="210"/>
        <v>0</v>
      </c>
      <c r="J248" s="156"/>
      <c r="K248" s="156"/>
      <c r="L248" s="156"/>
      <c r="M248" s="156"/>
      <c r="N248" s="156"/>
      <c r="O248" s="156"/>
      <c r="P248" s="156"/>
      <c r="Q248" s="156"/>
      <c r="R248" s="156"/>
      <c r="S248" s="156"/>
      <c r="T248" s="156"/>
      <c r="U248" s="156"/>
      <c r="V248" s="156"/>
      <c r="W248" s="156"/>
      <c r="X248" s="156"/>
      <c r="Y248" s="156"/>
      <c r="Z248" s="156"/>
    </row>
    <row r="249">
      <c r="A249" s="212"/>
      <c r="B249" s="204" t="s">
        <v>1226</v>
      </c>
      <c r="C249" s="187" t="s">
        <v>556</v>
      </c>
      <c r="D249" s="203" t="s">
        <v>506</v>
      </c>
      <c r="E249" s="161"/>
      <c r="F249" s="161"/>
      <c r="G249" s="161">
        <f t="shared" ref="G249:H249" si="252">+N($D249)*N(E249)</f>
        <v>0</v>
      </c>
      <c r="H249" s="161">
        <f t="shared" si="252"/>
        <v>0</v>
      </c>
      <c r="I249" s="184">
        <f t="shared" si="210"/>
        <v>0</v>
      </c>
      <c r="J249" s="156"/>
      <c r="K249" s="156"/>
      <c r="L249" s="156"/>
      <c r="M249" s="156"/>
      <c r="N249" s="156"/>
      <c r="O249" s="156"/>
      <c r="P249" s="156"/>
      <c r="Q249" s="156"/>
      <c r="R249" s="156"/>
      <c r="S249" s="156"/>
      <c r="T249" s="156"/>
      <c r="U249" s="156"/>
      <c r="V249" s="156"/>
      <c r="W249" s="156"/>
      <c r="X249" s="156"/>
      <c r="Y249" s="156"/>
      <c r="Z249" s="156"/>
    </row>
    <row r="250">
      <c r="A250" s="212"/>
      <c r="B250" s="204" t="s">
        <v>1227</v>
      </c>
      <c r="C250" s="187" t="s">
        <v>556</v>
      </c>
      <c r="D250" s="160" t="s">
        <v>506</v>
      </c>
      <c r="E250" s="161"/>
      <c r="F250" s="161"/>
      <c r="G250" s="161">
        <f t="shared" ref="G250:H250" si="253">+N($D250)*N(E250)</f>
        <v>0</v>
      </c>
      <c r="H250" s="161">
        <f t="shared" si="253"/>
        <v>0</v>
      </c>
      <c r="I250" s="184">
        <f t="shared" si="210"/>
        <v>0</v>
      </c>
      <c r="J250" s="156"/>
      <c r="K250" s="156"/>
      <c r="L250" s="156"/>
      <c r="M250" s="156"/>
      <c r="N250" s="156"/>
      <c r="O250" s="156"/>
      <c r="P250" s="156"/>
      <c r="Q250" s="156"/>
      <c r="R250" s="156"/>
      <c r="S250" s="156"/>
      <c r="T250" s="156"/>
      <c r="U250" s="156"/>
      <c r="V250" s="156"/>
      <c r="W250" s="156"/>
      <c r="X250" s="156"/>
      <c r="Y250" s="156"/>
      <c r="Z250" s="156"/>
    </row>
    <row r="251">
      <c r="A251" s="212"/>
      <c r="B251" s="204" t="s">
        <v>1228</v>
      </c>
      <c r="C251" s="204"/>
      <c r="D251" s="160"/>
      <c r="E251" s="161"/>
      <c r="F251" s="161"/>
      <c r="G251" s="161">
        <f t="shared" ref="G251:H251" si="254">+N($D251)*N(E251)</f>
        <v>0</v>
      </c>
      <c r="H251" s="161">
        <f t="shared" si="254"/>
        <v>0</v>
      </c>
      <c r="I251" s="184">
        <f t="shared" si="210"/>
        <v>0</v>
      </c>
      <c r="J251" s="156"/>
      <c r="K251" s="156"/>
      <c r="L251" s="156"/>
      <c r="M251" s="156"/>
      <c r="N251" s="156"/>
      <c r="O251" s="156"/>
      <c r="P251" s="156"/>
      <c r="Q251" s="156"/>
      <c r="R251" s="156"/>
      <c r="S251" s="156"/>
      <c r="T251" s="156"/>
      <c r="U251" s="156"/>
      <c r="V251" s="156"/>
      <c r="W251" s="156"/>
      <c r="X251" s="156"/>
      <c r="Y251" s="156"/>
      <c r="Z251" s="156"/>
    </row>
    <row r="252">
      <c r="A252" s="212"/>
      <c r="B252" s="204"/>
      <c r="C252" s="204"/>
      <c r="D252" s="160"/>
      <c r="E252" s="161"/>
      <c r="F252" s="161"/>
      <c r="G252" s="161">
        <f t="shared" ref="G252:H252" si="255">+N($D252)*N(E252)</f>
        <v>0</v>
      </c>
      <c r="H252" s="161">
        <f t="shared" si="255"/>
        <v>0</v>
      </c>
      <c r="I252" s="184">
        <f t="shared" si="210"/>
        <v>0</v>
      </c>
      <c r="J252" s="156"/>
      <c r="K252" s="156"/>
      <c r="L252" s="156"/>
      <c r="M252" s="156"/>
      <c r="N252" s="156"/>
      <c r="O252" s="156"/>
      <c r="P252" s="156"/>
      <c r="Q252" s="156"/>
      <c r="R252" s="156"/>
      <c r="S252" s="156"/>
      <c r="T252" s="156"/>
      <c r="U252" s="156"/>
      <c r="V252" s="156"/>
      <c r="W252" s="156"/>
      <c r="X252" s="156"/>
      <c r="Y252" s="156"/>
      <c r="Z252" s="156"/>
    </row>
    <row r="253">
      <c r="A253" s="183">
        <v>44.0</v>
      </c>
      <c r="B253" s="204" t="s">
        <v>1229</v>
      </c>
      <c r="C253" s="187" t="s">
        <v>1230</v>
      </c>
      <c r="D253" s="160" t="s">
        <v>506</v>
      </c>
      <c r="E253" s="161"/>
      <c r="F253" s="161"/>
      <c r="G253" s="161">
        <f t="shared" ref="G253:H253" si="256">+N($D253)*N(E253)</f>
        <v>0</v>
      </c>
      <c r="H253" s="161">
        <f t="shared" si="256"/>
        <v>0</v>
      </c>
      <c r="I253" s="184">
        <f t="shared" si="210"/>
        <v>0</v>
      </c>
      <c r="J253" s="156"/>
      <c r="K253" s="156"/>
      <c r="L253" s="156"/>
      <c r="M253" s="156"/>
      <c r="N253" s="156"/>
      <c r="O253" s="156"/>
      <c r="P253" s="156"/>
      <c r="Q253" s="156"/>
      <c r="R253" s="156"/>
      <c r="S253" s="156"/>
      <c r="T253" s="156"/>
      <c r="U253" s="156"/>
      <c r="V253" s="156"/>
      <c r="W253" s="156"/>
      <c r="X253" s="156"/>
      <c r="Y253" s="156"/>
      <c r="Z253" s="156"/>
    </row>
    <row r="254">
      <c r="A254" s="183"/>
      <c r="B254" s="204"/>
      <c r="C254" s="187"/>
      <c r="D254" s="160"/>
      <c r="E254" s="161"/>
      <c r="F254" s="161"/>
      <c r="G254" s="161">
        <f t="shared" ref="G254:H254" si="257">+N($D254)*N(E254)</f>
        <v>0</v>
      </c>
      <c r="H254" s="161">
        <f t="shared" si="257"/>
        <v>0</v>
      </c>
      <c r="I254" s="184">
        <f t="shared" si="210"/>
        <v>0</v>
      </c>
      <c r="J254" s="156"/>
      <c r="K254" s="156"/>
      <c r="L254" s="156"/>
      <c r="M254" s="156"/>
      <c r="N254" s="156"/>
      <c r="O254" s="156"/>
      <c r="P254" s="156"/>
      <c r="Q254" s="156"/>
      <c r="R254" s="156"/>
      <c r="S254" s="156"/>
      <c r="T254" s="156"/>
      <c r="U254" s="156"/>
      <c r="V254" s="156"/>
      <c r="W254" s="156"/>
      <c r="X254" s="156"/>
      <c r="Y254" s="156"/>
      <c r="Z254" s="156"/>
    </row>
    <row r="255">
      <c r="A255" s="183">
        <v>45.0</v>
      </c>
      <c r="B255" s="204" t="s">
        <v>1231</v>
      </c>
      <c r="C255" s="187" t="s">
        <v>1230</v>
      </c>
      <c r="D255" s="160" t="s">
        <v>506</v>
      </c>
      <c r="E255" s="161"/>
      <c r="F255" s="161"/>
      <c r="G255" s="161">
        <f t="shared" ref="G255:H255" si="258">+N($D255)*N(E255)</f>
        <v>0</v>
      </c>
      <c r="H255" s="161">
        <f t="shared" si="258"/>
        <v>0</v>
      </c>
      <c r="I255" s="184">
        <f t="shared" si="210"/>
        <v>0</v>
      </c>
      <c r="J255" s="156"/>
      <c r="K255" s="156"/>
      <c r="L255" s="156"/>
      <c r="M255" s="156"/>
      <c r="N255" s="156"/>
      <c r="O255" s="156"/>
      <c r="P255" s="156"/>
      <c r="Q255" s="156"/>
      <c r="R255" s="156"/>
      <c r="S255" s="156"/>
      <c r="T255" s="156"/>
      <c r="U255" s="156"/>
      <c r="V255" s="156"/>
      <c r="W255" s="156"/>
      <c r="X255" s="156"/>
      <c r="Y255" s="156"/>
      <c r="Z255" s="156"/>
    </row>
    <row r="256">
      <c r="A256" s="213"/>
      <c r="B256" s="191"/>
      <c r="C256" s="214"/>
      <c r="D256" s="215"/>
      <c r="E256" s="215"/>
      <c r="F256" s="216"/>
      <c r="G256" s="215">
        <f t="shared" ref="G256:H256" si="259">+N($D256)*N(E256)</f>
        <v>0</v>
      </c>
      <c r="H256" s="215">
        <f t="shared" si="259"/>
        <v>0</v>
      </c>
      <c r="I256" s="217">
        <f t="shared" si="210"/>
        <v>0</v>
      </c>
      <c r="J256" s="218"/>
      <c r="K256" s="218"/>
      <c r="L256" s="218"/>
      <c r="M256" s="218"/>
      <c r="N256" s="218"/>
      <c r="O256" s="218"/>
      <c r="P256" s="218"/>
      <c r="Q256" s="218"/>
      <c r="R256" s="218"/>
      <c r="S256" s="218"/>
      <c r="T256" s="218"/>
      <c r="U256" s="218"/>
      <c r="V256" s="218"/>
      <c r="W256" s="218"/>
      <c r="X256" s="218"/>
      <c r="Y256" s="218"/>
      <c r="Z256" s="218"/>
    </row>
    <row r="257">
      <c r="A257" s="183">
        <v>46.0</v>
      </c>
      <c r="B257" s="191" t="s">
        <v>1232</v>
      </c>
      <c r="C257" s="214"/>
      <c r="D257" s="215"/>
      <c r="E257" s="215"/>
      <c r="F257" s="216"/>
      <c r="G257" s="215">
        <f t="shared" ref="G257:H257" si="260">+N($D257)*N(E257)</f>
        <v>0</v>
      </c>
      <c r="H257" s="215">
        <f t="shared" si="260"/>
        <v>0</v>
      </c>
      <c r="I257" s="217">
        <f t="shared" si="210"/>
        <v>0</v>
      </c>
      <c r="J257" s="218"/>
      <c r="K257" s="218"/>
      <c r="L257" s="218"/>
      <c r="M257" s="218"/>
      <c r="N257" s="218"/>
      <c r="O257" s="218"/>
      <c r="P257" s="218"/>
      <c r="Q257" s="218"/>
      <c r="R257" s="218"/>
      <c r="S257" s="218"/>
      <c r="T257" s="218"/>
      <c r="U257" s="218"/>
      <c r="V257" s="218"/>
      <c r="W257" s="218"/>
      <c r="X257" s="218"/>
      <c r="Y257" s="218"/>
      <c r="Z257" s="218"/>
    </row>
    <row r="258">
      <c r="A258" s="219"/>
      <c r="B258" s="204" t="s">
        <v>1233</v>
      </c>
      <c r="C258" s="187" t="s">
        <v>1234</v>
      </c>
      <c r="D258" s="160" t="s">
        <v>506</v>
      </c>
      <c r="E258" s="215"/>
      <c r="F258" s="216"/>
      <c r="G258" s="215">
        <f t="shared" ref="G258:H258" si="261">+N($D258)*N(E258)</f>
        <v>0</v>
      </c>
      <c r="H258" s="215">
        <f t="shared" si="261"/>
        <v>0</v>
      </c>
      <c r="I258" s="217">
        <f t="shared" si="210"/>
        <v>0</v>
      </c>
      <c r="J258" s="218"/>
      <c r="K258" s="218"/>
      <c r="L258" s="218"/>
      <c r="M258" s="218"/>
      <c r="N258" s="218"/>
      <c r="O258" s="218"/>
      <c r="P258" s="218"/>
      <c r="Q258" s="218"/>
      <c r="R258" s="218"/>
      <c r="S258" s="218"/>
      <c r="T258" s="218"/>
      <c r="U258" s="218"/>
      <c r="V258" s="218"/>
      <c r="W258" s="218"/>
      <c r="X258" s="218"/>
      <c r="Y258" s="218"/>
      <c r="Z258" s="218"/>
    </row>
    <row r="259">
      <c r="A259" s="220" t="s">
        <v>1235</v>
      </c>
      <c r="B259" s="186"/>
      <c r="C259" s="187"/>
      <c r="D259" s="160">
        <v>0.0</v>
      </c>
      <c r="E259" s="161"/>
      <c r="F259" s="161"/>
      <c r="G259" s="161">
        <f t="shared" ref="G259:H259" si="262">+N($D259)*N(E259)</f>
        <v>0</v>
      </c>
      <c r="H259" s="161">
        <f t="shared" si="262"/>
        <v>0</v>
      </c>
      <c r="I259" s="184">
        <f t="shared" si="210"/>
        <v>0</v>
      </c>
      <c r="J259" s="156"/>
      <c r="K259" s="156"/>
      <c r="L259" s="156"/>
      <c r="M259" s="156"/>
      <c r="N259" s="156"/>
      <c r="O259" s="156"/>
      <c r="P259" s="156"/>
      <c r="Q259" s="156"/>
      <c r="R259" s="156"/>
      <c r="S259" s="156"/>
      <c r="T259" s="156"/>
      <c r="U259" s="156"/>
      <c r="V259" s="156"/>
      <c r="W259" s="156"/>
      <c r="X259" s="156"/>
      <c r="Y259" s="156"/>
      <c r="Z259" s="156"/>
    </row>
    <row r="260">
      <c r="A260" s="183"/>
      <c r="B260" s="209" t="s">
        <v>1236</v>
      </c>
      <c r="C260" s="159"/>
      <c r="D260" s="160"/>
      <c r="E260" s="161"/>
      <c r="F260" s="161"/>
      <c r="G260" s="161">
        <f t="shared" ref="G260:H260" si="263">+N($D260)*N(E260)</f>
        <v>0</v>
      </c>
      <c r="H260" s="161">
        <f t="shared" si="263"/>
        <v>0</v>
      </c>
      <c r="I260" s="184">
        <f t="shared" si="210"/>
        <v>0</v>
      </c>
      <c r="J260" s="156"/>
      <c r="K260" s="156"/>
      <c r="L260" s="156"/>
      <c r="M260" s="156"/>
      <c r="N260" s="156"/>
      <c r="O260" s="156"/>
      <c r="P260" s="156"/>
      <c r="Q260" s="156"/>
      <c r="R260" s="156"/>
      <c r="S260" s="156"/>
      <c r="T260" s="156"/>
      <c r="U260" s="156"/>
      <c r="V260" s="156"/>
      <c r="W260" s="156"/>
      <c r="X260" s="156"/>
      <c r="Y260" s="156"/>
      <c r="Z260" s="156"/>
    </row>
    <row r="261">
      <c r="A261" s="183"/>
      <c r="B261" s="209"/>
      <c r="C261" s="159"/>
      <c r="D261" s="160"/>
      <c r="E261" s="161"/>
      <c r="F261" s="161"/>
      <c r="G261" s="161">
        <f t="shared" ref="G261:H261" si="264">+N($D261)*N(E261)</f>
        <v>0</v>
      </c>
      <c r="H261" s="161">
        <f t="shared" si="264"/>
        <v>0</v>
      </c>
      <c r="I261" s="184">
        <f t="shared" si="210"/>
        <v>0</v>
      </c>
      <c r="J261" s="156"/>
      <c r="K261" s="156"/>
      <c r="L261" s="156"/>
      <c r="M261" s="156"/>
      <c r="N261" s="156"/>
      <c r="O261" s="156"/>
      <c r="P261" s="156"/>
      <c r="Q261" s="156"/>
      <c r="R261" s="156"/>
      <c r="S261" s="156"/>
      <c r="T261" s="156"/>
      <c r="U261" s="156"/>
      <c r="V261" s="156"/>
      <c r="W261" s="156"/>
      <c r="X261" s="156"/>
      <c r="Y261" s="156"/>
      <c r="Z261" s="156"/>
    </row>
    <row r="262">
      <c r="A262" s="183" t="s">
        <v>1237</v>
      </c>
      <c r="B262" s="158" t="s">
        <v>1238</v>
      </c>
      <c r="C262" s="159"/>
      <c r="D262" s="160"/>
      <c r="E262" s="161"/>
      <c r="F262" s="161"/>
      <c r="G262" s="161">
        <f t="shared" ref="G262:H262" si="265">+N($D262)*N(E262)</f>
        <v>0</v>
      </c>
      <c r="H262" s="161">
        <f t="shared" si="265"/>
        <v>0</v>
      </c>
      <c r="I262" s="184">
        <f t="shared" si="210"/>
        <v>0</v>
      </c>
      <c r="J262" s="156"/>
      <c r="K262" s="156"/>
      <c r="L262" s="156"/>
      <c r="M262" s="156"/>
      <c r="N262" s="156"/>
      <c r="O262" s="156"/>
      <c r="P262" s="156"/>
      <c r="Q262" s="156"/>
      <c r="R262" s="156"/>
      <c r="S262" s="156"/>
      <c r="T262" s="156"/>
      <c r="U262" s="156"/>
      <c r="V262" s="156"/>
      <c r="W262" s="156"/>
      <c r="X262" s="156"/>
      <c r="Y262" s="156"/>
      <c r="Z262" s="156"/>
    </row>
    <row r="263">
      <c r="A263" s="185"/>
      <c r="B263" s="158"/>
      <c r="C263" s="187"/>
      <c r="D263" s="160">
        <v>0.0</v>
      </c>
      <c r="E263" s="161"/>
      <c r="F263" s="161"/>
      <c r="G263" s="161">
        <f t="shared" ref="G263:H263" si="266">+N($D263)*N(E263)</f>
        <v>0</v>
      </c>
      <c r="H263" s="161">
        <f t="shared" si="266"/>
        <v>0</v>
      </c>
      <c r="I263" s="184">
        <f t="shared" si="210"/>
        <v>0</v>
      </c>
      <c r="J263" s="156"/>
      <c r="K263" s="156"/>
      <c r="L263" s="156"/>
      <c r="M263" s="156"/>
      <c r="N263" s="156"/>
      <c r="O263" s="156"/>
      <c r="P263" s="156"/>
      <c r="Q263" s="156"/>
      <c r="R263" s="156"/>
      <c r="S263" s="156"/>
      <c r="T263" s="156"/>
      <c r="U263" s="156"/>
      <c r="V263" s="156"/>
      <c r="W263" s="156"/>
      <c r="X263" s="156"/>
      <c r="Y263" s="156"/>
      <c r="Z263" s="156"/>
    </row>
    <row r="264">
      <c r="A264" s="185">
        <v>1.0</v>
      </c>
      <c r="B264" s="158" t="s">
        <v>1239</v>
      </c>
      <c r="C264" s="187"/>
      <c r="D264" s="160">
        <v>0.0</v>
      </c>
      <c r="E264" s="161"/>
      <c r="F264" s="161"/>
      <c r="G264" s="161">
        <f t="shared" ref="G264:H264" si="267">+N($D264)*N(E264)</f>
        <v>0</v>
      </c>
      <c r="H264" s="161">
        <f t="shared" si="267"/>
        <v>0</v>
      </c>
      <c r="I264" s="184">
        <f t="shared" si="210"/>
        <v>0</v>
      </c>
      <c r="J264" s="156"/>
      <c r="K264" s="156"/>
      <c r="L264" s="156"/>
      <c r="M264" s="156"/>
      <c r="N264" s="156"/>
      <c r="O264" s="156"/>
      <c r="P264" s="156"/>
      <c r="Q264" s="156"/>
      <c r="R264" s="156"/>
      <c r="S264" s="156"/>
      <c r="T264" s="156"/>
      <c r="U264" s="156"/>
      <c r="V264" s="156"/>
      <c r="W264" s="156"/>
      <c r="X264" s="156"/>
      <c r="Y264" s="156"/>
      <c r="Z264" s="156"/>
    </row>
    <row r="265">
      <c r="A265" s="185"/>
      <c r="B265" s="186" t="s">
        <v>1240</v>
      </c>
      <c r="C265" s="187"/>
      <c r="D265" s="160">
        <v>0.0</v>
      </c>
      <c r="E265" s="161"/>
      <c r="F265" s="161"/>
      <c r="G265" s="161">
        <f t="shared" ref="G265:H265" si="268">+N($D265)*N(E265)</f>
        <v>0</v>
      </c>
      <c r="H265" s="161">
        <f t="shared" si="268"/>
        <v>0</v>
      </c>
      <c r="I265" s="184">
        <f t="shared" si="210"/>
        <v>0</v>
      </c>
      <c r="J265" s="156"/>
      <c r="K265" s="156"/>
      <c r="L265" s="156"/>
      <c r="M265" s="156"/>
      <c r="N265" s="156"/>
      <c r="O265" s="156"/>
      <c r="P265" s="156"/>
      <c r="Q265" s="156"/>
      <c r="R265" s="156"/>
      <c r="S265" s="156"/>
      <c r="T265" s="156"/>
      <c r="U265" s="156"/>
      <c r="V265" s="156"/>
      <c r="W265" s="156"/>
      <c r="X265" s="156"/>
      <c r="Y265" s="156"/>
      <c r="Z265" s="156"/>
    </row>
    <row r="266">
      <c r="A266" s="185">
        <f>A264+0.1</f>
        <v>1.1</v>
      </c>
      <c r="B266" s="186" t="s">
        <v>1241</v>
      </c>
      <c r="C266" s="187" t="s">
        <v>556</v>
      </c>
      <c r="D266" s="160">
        <v>8.0</v>
      </c>
      <c r="E266" s="188">
        <v>20276.0</v>
      </c>
      <c r="F266" s="188">
        <v>2253.0</v>
      </c>
      <c r="G266" s="161">
        <f t="shared" ref="G266:H266" si="269">+N($D266)*N(E266)</f>
        <v>162208</v>
      </c>
      <c r="H266" s="161">
        <f t="shared" si="269"/>
        <v>18024</v>
      </c>
      <c r="I266" s="184">
        <f t="shared" si="210"/>
        <v>180232</v>
      </c>
      <c r="J266" s="156"/>
      <c r="K266" s="189"/>
      <c r="L266" s="156"/>
      <c r="M266" s="156"/>
      <c r="N266" s="156"/>
      <c r="O266" s="156"/>
      <c r="P266" s="156"/>
      <c r="Q266" s="156"/>
      <c r="R266" s="156"/>
      <c r="S266" s="156"/>
      <c r="T266" s="156"/>
      <c r="U266" s="156"/>
      <c r="V266" s="156"/>
      <c r="W266" s="156"/>
      <c r="X266" s="156"/>
      <c r="Y266" s="156"/>
      <c r="Z266" s="156"/>
    </row>
    <row r="267">
      <c r="A267" s="185">
        <f t="shared" ref="A267:A270" si="271">A266+0.1</f>
        <v>1.2</v>
      </c>
      <c r="B267" s="186" t="s">
        <v>1242</v>
      </c>
      <c r="C267" s="187" t="s">
        <v>556</v>
      </c>
      <c r="D267" s="160">
        <v>2.0</v>
      </c>
      <c r="E267" s="188">
        <v>20726.0</v>
      </c>
      <c r="F267" s="188">
        <v>2253.0</v>
      </c>
      <c r="G267" s="161">
        <f t="shared" ref="G267:H267" si="270">+N($D267)*N(E267)</f>
        <v>41452</v>
      </c>
      <c r="H267" s="161">
        <f t="shared" si="270"/>
        <v>4506</v>
      </c>
      <c r="I267" s="184">
        <f t="shared" si="210"/>
        <v>45958</v>
      </c>
      <c r="J267" s="156"/>
      <c r="K267" s="189"/>
      <c r="L267" s="156"/>
      <c r="M267" s="156"/>
      <c r="N267" s="156"/>
      <c r="O267" s="156"/>
      <c r="P267" s="156"/>
      <c r="Q267" s="156"/>
      <c r="R267" s="156"/>
      <c r="S267" s="156"/>
      <c r="T267" s="156"/>
      <c r="U267" s="156"/>
      <c r="V267" s="156"/>
      <c r="W267" s="156"/>
      <c r="X267" s="156"/>
      <c r="Y267" s="156"/>
      <c r="Z267" s="156"/>
    </row>
    <row r="268">
      <c r="A268" s="185">
        <f t="shared" si="271"/>
        <v>1.3</v>
      </c>
      <c r="B268" s="186" t="s">
        <v>1243</v>
      </c>
      <c r="C268" s="187" t="s">
        <v>556</v>
      </c>
      <c r="D268" s="160">
        <v>1.0</v>
      </c>
      <c r="E268" s="188">
        <v>21176.0</v>
      </c>
      <c r="F268" s="188">
        <v>2253.0</v>
      </c>
      <c r="G268" s="161">
        <f t="shared" ref="G268:H268" si="272">+N($D268)*N(E268)</f>
        <v>21176</v>
      </c>
      <c r="H268" s="161">
        <f t="shared" si="272"/>
        <v>2253</v>
      </c>
      <c r="I268" s="184">
        <f t="shared" si="210"/>
        <v>23429</v>
      </c>
      <c r="J268" s="156"/>
      <c r="K268" s="189"/>
      <c r="L268" s="156"/>
      <c r="M268" s="156"/>
      <c r="N268" s="156"/>
      <c r="O268" s="156"/>
      <c r="P268" s="156"/>
      <c r="Q268" s="156"/>
      <c r="R268" s="156"/>
      <c r="S268" s="156"/>
      <c r="T268" s="156"/>
      <c r="U268" s="156"/>
      <c r="V268" s="156"/>
      <c r="W268" s="156"/>
      <c r="X268" s="156"/>
      <c r="Y268" s="156"/>
      <c r="Z268" s="156"/>
    </row>
    <row r="269">
      <c r="A269" s="185">
        <f t="shared" si="271"/>
        <v>1.4</v>
      </c>
      <c r="B269" s="186" t="s">
        <v>1244</v>
      </c>
      <c r="C269" s="187" t="s">
        <v>556</v>
      </c>
      <c r="D269" s="160" t="s">
        <v>506</v>
      </c>
      <c r="E269" s="161"/>
      <c r="F269" s="161"/>
      <c r="G269" s="161">
        <f t="shared" ref="G269:H269" si="273">+N($D269)*N(E269)</f>
        <v>0</v>
      </c>
      <c r="H269" s="161">
        <f t="shared" si="273"/>
        <v>0</v>
      </c>
      <c r="I269" s="184">
        <f t="shared" si="210"/>
        <v>0</v>
      </c>
      <c r="J269" s="156"/>
      <c r="K269" s="156"/>
      <c r="L269" s="156"/>
      <c r="M269" s="156"/>
      <c r="N269" s="156"/>
      <c r="O269" s="156"/>
      <c r="P269" s="156"/>
      <c r="Q269" s="156"/>
      <c r="R269" s="156"/>
      <c r="S269" s="156"/>
      <c r="T269" s="156"/>
      <c r="U269" s="156"/>
      <c r="V269" s="156"/>
      <c r="W269" s="156"/>
      <c r="X269" s="156"/>
      <c r="Y269" s="156"/>
      <c r="Z269" s="156"/>
    </row>
    <row r="270">
      <c r="A270" s="185">
        <f t="shared" si="271"/>
        <v>1.5</v>
      </c>
      <c r="B270" s="186" t="s">
        <v>1245</v>
      </c>
      <c r="C270" s="187" t="s">
        <v>556</v>
      </c>
      <c r="D270" s="160" t="s">
        <v>506</v>
      </c>
      <c r="E270" s="161"/>
      <c r="F270" s="161"/>
      <c r="G270" s="161">
        <f t="shared" ref="G270:H270" si="274">+N($D270)*N(E270)</f>
        <v>0</v>
      </c>
      <c r="H270" s="161">
        <f t="shared" si="274"/>
        <v>0</v>
      </c>
      <c r="I270" s="184">
        <f t="shared" si="210"/>
        <v>0</v>
      </c>
      <c r="J270" s="156"/>
      <c r="K270" s="156"/>
      <c r="L270" s="156"/>
      <c r="M270" s="156"/>
      <c r="N270" s="156"/>
      <c r="O270" s="156"/>
      <c r="P270" s="156"/>
      <c r="Q270" s="156"/>
      <c r="R270" s="156"/>
      <c r="S270" s="156"/>
      <c r="T270" s="156"/>
      <c r="U270" s="156"/>
      <c r="V270" s="156"/>
      <c r="W270" s="156"/>
      <c r="X270" s="156"/>
      <c r="Y270" s="156"/>
      <c r="Z270" s="156"/>
    </row>
    <row r="271">
      <c r="A271" s="185"/>
      <c r="B271" s="186"/>
      <c r="C271" s="187"/>
      <c r="D271" s="160">
        <v>0.0</v>
      </c>
      <c r="E271" s="161"/>
      <c r="F271" s="161"/>
      <c r="G271" s="161">
        <f t="shared" ref="G271:H271" si="275">+N($D271)*N(E271)</f>
        <v>0</v>
      </c>
      <c r="H271" s="161">
        <f t="shared" si="275"/>
        <v>0</v>
      </c>
      <c r="I271" s="184">
        <f t="shared" si="210"/>
        <v>0</v>
      </c>
      <c r="J271" s="156"/>
      <c r="K271" s="156"/>
      <c r="L271" s="156"/>
      <c r="M271" s="156"/>
      <c r="N271" s="156"/>
      <c r="O271" s="156"/>
      <c r="P271" s="156"/>
      <c r="Q271" s="156"/>
      <c r="R271" s="156"/>
      <c r="S271" s="156"/>
      <c r="T271" s="156"/>
      <c r="U271" s="156"/>
      <c r="V271" s="156"/>
      <c r="W271" s="156"/>
      <c r="X271" s="156"/>
      <c r="Y271" s="156"/>
      <c r="Z271" s="156"/>
    </row>
    <row r="272">
      <c r="A272" s="185">
        <v>2.0</v>
      </c>
      <c r="B272" s="158" t="s">
        <v>1246</v>
      </c>
      <c r="C272" s="187"/>
      <c r="D272" s="160">
        <v>0.0</v>
      </c>
      <c r="E272" s="161"/>
      <c r="F272" s="161"/>
      <c r="G272" s="161">
        <f t="shared" ref="G272:H272" si="276">+N($D272)*N(E272)</f>
        <v>0</v>
      </c>
      <c r="H272" s="161">
        <f t="shared" si="276"/>
        <v>0</v>
      </c>
      <c r="I272" s="184">
        <f t="shared" si="210"/>
        <v>0</v>
      </c>
      <c r="J272" s="156"/>
      <c r="K272" s="156"/>
      <c r="L272" s="156"/>
      <c r="M272" s="156"/>
      <c r="N272" s="156"/>
      <c r="O272" s="156"/>
      <c r="P272" s="156"/>
      <c r="Q272" s="156"/>
      <c r="R272" s="156"/>
      <c r="S272" s="156"/>
      <c r="T272" s="156"/>
      <c r="U272" s="156"/>
      <c r="V272" s="156"/>
      <c r="W272" s="156"/>
      <c r="X272" s="156"/>
      <c r="Y272" s="156"/>
      <c r="Z272" s="156"/>
    </row>
    <row r="273">
      <c r="A273" s="185"/>
      <c r="B273" s="186" t="s">
        <v>1247</v>
      </c>
      <c r="C273" s="187"/>
      <c r="D273" s="160">
        <v>0.0</v>
      </c>
      <c r="E273" s="161"/>
      <c r="F273" s="161"/>
      <c r="G273" s="161">
        <f t="shared" ref="G273:H273" si="277">+N($D273)*N(E273)</f>
        <v>0</v>
      </c>
      <c r="H273" s="161">
        <f t="shared" si="277"/>
        <v>0</v>
      </c>
      <c r="I273" s="184">
        <f t="shared" si="210"/>
        <v>0</v>
      </c>
      <c r="J273" s="156"/>
      <c r="K273" s="156"/>
      <c r="L273" s="156"/>
      <c r="M273" s="156"/>
      <c r="N273" s="156"/>
      <c r="O273" s="156"/>
      <c r="P273" s="156"/>
      <c r="Q273" s="156"/>
      <c r="R273" s="156"/>
      <c r="S273" s="156"/>
      <c r="T273" s="156"/>
      <c r="U273" s="156"/>
      <c r="V273" s="156"/>
      <c r="W273" s="156"/>
      <c r="X273" s="156"/>
      <c r="Y273" s="156"/>
      <c r="Z273" s="156"/>
    </row>
    <row r="274">
      <c r="A274" s="185">
        <f>A272+0.1</f>
        <v>2.1</v>
      </c>
      <c r="B274" s="186" t="s">
        <v>1241</v>
      </c>
      <c r="C274" s="187" t="s">
        <v>556</v>
      </c>
      <c r="D274" s="160">
        <v>2.0</v>
      </c>
      <c r="E274" s="188">
        <v>20558.0</v>
      </c>
      <c r="F274" s="188">
        <v>2253.0</v>
      </c>
      <c r="G274" s="161">
        <f t="shared" ref="G274:H274" si="278">+N($D274)*N(E274)</f>
        <v>41116</v>
      </c>
      <c r="H274" s="161">
        <f t="shared" si="278"/>
        <v>4506</v>
      </c>
      <c r="I274" s="184">
        <f t="shared" si="210"/>
        <v>45622</v>
      </c>
      <c r="J274" s="156"/>
      <c r="K274" s="189"/>
      <c r="L274" s="156"/>
      <c r="M274" s="156"/>
      <c r="N274" s="156"/>
      <c r="O274" s="156"/>
      <c r="P274" s="156"/>
      <c r="Q274" s="156"/>
      <c r="R274" s="156"/>
      <c r="S274" s="156"/>
      <c r="T274" s="156"/>
      <c r="U274" s="156"/>
      <c r="V274" s="156"/>
      <c r="W274" s="156"/>
      <c r="X274" s="156"/>
      <c r="Y274" s="156"/>
      <c r="Z274" s="156"/>
    </row>
    <row r="275">
      <c r="A275" s="185">
        <f t="shared" ref="A275:A278" si="280">A274+0.1</f>
        <v>2.2</v>
      </c>
      <c r="B275" s="186" t="s">
        <v>1242</v>
      </c>
      <c r="C275" s="187" t="s">
        <v>556</v>
      </c>
      <c r="D275" s="160">
        <v>2.0</v>
      </c>
      <c r="E275" s="188">
        <v>21797.0</v>
      </c>
      <c r="F275" s="188">
        <v>2253.0</v>
      </c>
      <c r="G275" s="161">
        <f t="shared" ref="G275:H275" si="279">+N($D275)*N(E275)</f>
        <v>43594</v>
      </c>
      <c r="H275" s="161">
        <f t="shared" si="279"/>
        <v>4506</v>
      </c>
      <c r="I275" s="184">
        <f t="shared" si="210"/>
        <v>48100</v>
      </c>
      <c r="J275" s="156"/>
      <c r="K275" s="189"/>
      <c r="L275" s="156"/>
      <c r="M275" s="156"/>
      <c r="N275" s="156"/>
      <c r="O275" s="156"/>
      <c r="P275" s="156"/>
      <c r="Q275" s="156"/>
      <c r="R275" s="156"/>
      <c r="S275" s="156"/>
      <c r="T275" s="156"/>
      <c r="U275" s="156"/>
      <c r="V275" s="156"/>
      <c r="W275" s="156"/>
      <c r="X275" s="156"/>
      <c r="Y275" s="156"/>
      <c r="Z275" s="156"/>
    </row>
    <row r="276">
      <c r="A276" s="185">
        <f t="shared" si="280"/>
        <v>2.3</v>
      </c>
      <c r="B276" s="186" t="s">
        <v>1243</v>
      </c>
      <c r="C276" s="187" t="s">
        <v>556</v>
      </c>
      <c r="D276" s="160">
        <v>1.0</v>
      </c>
      <c r="E276" s="188">
        <v>23542.0</v>
      </c>
      <c r="F276" s="188">
        <v>2253.0</v>
      </c>
      <c r="G276" s="161">
        <f t="shared" ref="G276:H276" si="281">+N($D276)*N(E276)</f>
        <v>23542</v>
      </c>
      <c r="H276" s="161">
        <f t="shared" si="281"/>
        <v>2253</v>
      </c>
      <c r="I276" s="184">
        <f t="shared" si="210"/>
        <v>25795</v>
      </c>
      <c r="J276" s="156"/>
      <c r="K276" s="189"/>
      <c r="L276" s="156"/>
      <c r="M276" s="156"/>
      <c r="N276" s="156"/>
      <c r="O276" s="156"/>
      <c r="P276" s="156"/>
      <c r="Q276" s="156"/>
      <c r="R276" s="156"/>
      <c r="S276" s="156"/>
      <c r="T276" s="156"/>
      <c r="U276" s="156"/>
      <c r="V276" s="156"/>
      <c r="W276" s="156"/>
      <c r="X276" s="156"/>
      <c r="Y276" s="156"/>
      <c r="Z276" s="156"/>
    </row>
    <row r="277">
      <c r="A277" s="185">
        <f t="shared" si="280"/>
        <v>2.4</v>
      </c>
      <c r="B277" s="186" t="s">
        <v>1244</v>
      </c>
      <c r="C277" s="187" t="s">
        <v>556</v>
      </c>
      <c r="D277" s="160">
        <v>2.0</v>
      </c>
      <c r="E277" s="188">
        <v>25289.0</v>
      </c>
      <c r="F277" s="188">
        <v>2253.0</v>
      </c>
      <c r="G277" s="161">
        <f t="shared" ref="G277:H277" si="282">+N($D277)*N(E277)</f>
        <v>50578</v>
      </c>
      <c r="H277" s="161">
        <f t="shared" si="282"/>
        <v>4506</v>
      </c>
      <c r="I277" s="184">
        <f t="shared" si="210"/>
        <v>55084</v>
      </c>
      <c r="J277" s="156"/>
      <c r="K277" s="189"/>
      <c r="L277" s="156"/>
      <c r="M277" s="156"/>
      <c r="N277" s="156"/>
      <c r="O277" s="156"/>
      <c r="P277" s="156"/>
      <c r="Q277" s="156"/>
      <c r="R277" s="156"/>
      <c r="S277" s="156"/>
      <c r="T277" s="156"/>
      <c r="U277" s="156"/>
      <c r="V277" s="156"/>
      <c r="W277" s="156"/>
      <c r="X277" s="156"/>
      <c r="Y277" s="156"/>
      <c r="Z277" s="156"/>
    </row>
    <row r="278">
      <c r="A278" s="185">
        <f t="shared" si="280"/>
        <v>2.5</v>
      </c>
      <c r="B278" s="186" t="s">
        <v>1245</v>
      </c>
      <c r="C278" s="187" t="s">
        <v>556</v>
      </c>
      <c r="D278" s="160"/>
      <c r="E278" s="161"/>
      <c r="F278" s="161"/>
      <c r="G278" s="161">
        <f t="shared" ref="G278:H278" si="283">+N($D278)*N(E278)</f>
        <v>0</v>
      </c>
      <c r="H278" s="161">
        <f t="shared" si="283"/>
        <v>0</v>
      </c>
      <c r="I278" s="184">
        <f t="shared" si="210"/>
        <v>0</v>
      </c>
      <c r="J278" s="156"/>
      <c r="K278" s="156"/>
      <c r="L278" s="156"/>
      <c r="M278" s="156"/>
      <c r="N278" s="156"/>
      <c r="O278" s="156"/>
      <c r="P278" s="156"/>
      <c r="Q278" s="156"/>
      <c r="R278" s="156"/>
      <c r="S278" s="156"/>
      <c r="T278" s="156"/>
      <c r="U278" s="156"/>
      <c r="V278" s="156"/>
      <c r="W278" s="156"/>
      <c r="X278" s="156"/>
      <c r="Y278" s="156"/>
      <c r="Z278" s="156"/>
    </row>
    <row r="279">
      <c r="A279" s="185"/>
      <c r="B279" s="186"/>
      <c r="C279" s="187"/>
      <c r="D279" s="160">
        <v>0.0</v>
      </c>
      <c r="E279" s="161"/>
      <c r="F279" s="161"/>
      <c r="G279" s="161">
        <f t="shared" ref="G279:H279" si="284">+N($D279)*N(E279)</f>
        <v>0</v>
      </c>
      <c r="H279" s="161">
        <f t="shared" si="284"/>
        <v>0</v>
      </c>
      <c r="I279" s="184">
        <f t="shared" si="210"/>
        <v>0</v>
      </c>
      <c r="J279" s="156"/>
      <c r="K279" s="156"/>
      <c r="L279" s="156"/>
      <c r="M279" s="156"/>
      <c r="N279" s="156"/>
      <c r="O279" s="156"/>
      <c r="P279" s="156"/>
      <c r="Q279" s="156"/>
      <c r="R279" s="156"/>
      <c r="S279" s="156"/>
      <c r="T279" s="156"/>
      <c r="U279" s="156"/>
      <c r="V279" s="156"/>
      <c r="W279" s="156"/>
      <c r="X279" s="156"/>
      <c r="Y279" s="156"/>
      <c r="Z279" s="156"/>
    </row>
    <row r="280">
      <c r="A280" s="183">
        <v>3.0</v>
      </c>
      <c r="B280" s="158" t="s">
        <v>1248</v>
      </c>
      <c r="C280" s="159"/>
      <c r="D280" s="160">
        <v>0.0</v>
      </c>
      <c r="E280" s="160"/>
      <c r="F280" s="161"/>
      <c r="G280" s="161">
        <f t="shared" ref="G280:H280" si="285">+N($D280)*N(E280)</f>
        <v>0</v>
      </c>
      <c r="H280" s="161">
        <f t="shared" si="285"/>
        <v>0</v>
      </c>
      <c r="I280" s="184">
        <f t="shared" si="210"/>
        <v>0</v>
      </c>
      <c r="J280" s="221"/>
      <c r="K280" s="221"/>
      <c r="L280" s="221"/>
      <c r="M280" s="221"/>
      <c r="N280" s="221"/>
      <c r="O280" s="221"/>
      <c r="P280" s="221"/>
      <c r="Q280" s="221"/>
      <c r="R280" s="221"/>
      <c r="S280" s="221"/>
      <c r="T280" s="221"/>
      <c r="U280" s="221"/>
      <c r="V280" s="221"/>
      <c r="W280" s="221"/>
      <c r="X280" s="221"/>
      <c r="Y280" s="221"/>
      <c r="Z280" s="221"/>
    </row>
    <row r="281">
      <c r="A281" s="185">
        <f t="shared" ref="A281:A282" si="287">A280+0.1</f>
        <v>3.1</v>
      </c>
      <c r="B281" s="186" t="s">
        <v>1249</v>
      </c>
      <c r="C281" s="187" t="s">
        <v>556</v>
      </c>
      <c r="D281" s="160">
        <v>8.0</v>
      </c>
      <c r="E281" s="188">
        <v>1142.0</v>
      </c>
      <c r="F281" s="188">
        <v>451.0</v>
      </c>
      <c r="G281" s="161">
        <f t="shared" ref="G281:H281" si="286">+N($D281)*N(E281)</f>
        <v>9136</v>
      </c>
      <c r="H281" s="161">
        <f t="shared" si="286"/>
        <v>3608</v>
      </c>
      <c r="I281" s="184">
        <f t="shared" si="210"/>
        <v>12744</v>
      </c>
      <c r="J281" s="156"/>
      <c r="K281" s="189"/>
      <c r="L281" s="156"/>
      <c r="M281" s="156"/>
      <c r="N281" s="156"/>
      <c r="O281" s="156"/>
      <c r="P281" s="156"/>
      <c r="Q281" s="156"/>
      <c r="R281" s="156"/>
      <c r="S281" s="156"/>
      <c r="T281" s="156"/>
      <c r="U281" s="156"/>
      <c r="V281" s="156"/>
      <c r="W281" s="156"/>
      <c r="X281" s="156"/>
      <c r="Y281" s="156"/>
      <c r="Z281" s="156"/>
    </row>
    <row r="282">
      <c r="A282" s="185">
        <f t="shared" si="287"/>
        <v>3.2</v>
      </c>
      <c r="B282" s="186" t="s">
        <v>1250</v>
      </c>
      <c r="C282" s="187" t="s">
        <v>556</v>
      </c>
      <c r="D282" s="160">
        <v>10.0</v>
      </c>
      <c r="E282" s="188">
        <v>1142.0</v>
      </c>
      <c r="F282" s="188">
        <v>451.0</v>
      </c>
      <c r="G282" s="161">
        <f t="shared" ref="G282:H282" si="288">+N($D282)*N(E282)</f>
        <v>11420</v>
      </c>
      <c r="H282" s="161">
        <f t="shared" si="288"/>
        <v>4510</v>
      </c>
      <c r="I282" s="184">
        <f t="shared" si="210"/>
        <v>15930</v>
      </c>
      <c r="J282" s="156"/>
      <c r="K282" s="189"/>
      <c r="L282" s="156"/>
      <c r="M282" s="156"/>
      <c r="N282" s="156"/>
      <c r="O282" s="156"/>
      <c r="P282" s="156"/>
      <c r="Q282" s="156"/>
      <c r="R282" s="156"/>
      <c r="S282" s="156"/>
      <c r="T282" s="156"/>
      <c r="U282" s="156"/>
      <c r="V282" s="156"/>
      <c r="W282" s="156"/>
      <c r="X282" s="156"/>
      <c r="Y282" s="156"/>
      <c r="Z282" s="156"/>
    </row>
    <row r="283">
      <c r="A283" s="185"/>
      <c r="B283" s="186"/>
      <c r="C283" s="187"/>
      <c r="D283" s="160">
        <v>0.0</v>
      </c>
      <c r="E283" s="161"/>
      <c r="F283" s="161"/>
      <c r="G283" s="161">
        <f t="shared" ref="G283:H283" si="289">+N($D283)*N(E283)</f>
        <v>0</v>
      </c>
      <c r="H283" s="161">
        <f t="shared" si="289"/>
        <v>0</v>
      </c>
      <c r="I283" s="184">
        <f t="shared" si="210"/>
        <v>0</v>
      </c>
      <c r="J283" s="156"/>
      <c r="K283" s="156"/>
      <c r="L283" s="156"/>
      <c r="M283" s="156"/>
      <c r="N283" s="156"/>
      <c r="O283" s="156"/>
      <c r="P283" s="156"/>
      <c r="Q283" s="156"/>
      <c r="R283" s="156"/>
      <c r="S283" s="156"/>
      <c r="T283" s="156"/>
      <c r="U283" s="156"/>
      <c r="V283" s="156"/>
      <c r="W283" s="156"/>
      <c r="X283" s="156"/>
      <c r="Y283" s="156"/>
      <c r="Z283" s="156"/>
    </row>
    <row r="284">
      <c r="A284" s="185">
        <v>4.0</v>
      </c>
      <c r="B284" s="186" t="s">
        <v>1251</v>
      </c>
      <c r="C284" s="187" t="s">
        <v>1000</v>
      </c>
      <c r="D284" s="160">
        <v>1.0</v>
      </c>
      <c r="E284" s="188">
        <v>36044.0</v>
      </c>
      <c r="F284" s="188">
        <v>1353.0</v>
      </c>
      <c r="G284" s="161">
        <f t="shared" ref="G284:H284" si="290">+N($D284)*N(E284)</f>
        <v>36044</v>
      </c>
      <c r="H284" s="161">
        <f t="shared" si="290"/>
        <v>1353</v>
      </c>
      <c r="I284" s="184">
        <f t="shared" si="210"/>
        <v>37397</v>
      </c>
      <c r="J284" s="156"/>
      <c r="K284" s="189"/>
      <c r="L284" s="156"/>
      <c r="M284" s="156"/>
      <c r="N284" s="156"/>
      <c r="O284" s="156"/>
      <c r="P284" s="156"/>
      <c r="Q284" s="156"/>
      <c r="R284" s="156"/>
      <c r="S284" s="156"/>
      <c r="T284" s="156"/>
      <c r="U284" s="156"/>
      <c r="V284" s="156"/>
      <c r="W284" s="156"/>
      <c r="X284" s="156"/>
      <c r="Y284" s="156"/>
      <c r="Z284" s="156"/>
    </row>
    <row r="285">
      <c r="A285" s="185"/>
      <c r="B285" s="186" t="s">
        <v>1252</v>
      </c>
      <c r="C285" s="187"/>
      <c r="D285" s="160">
        <v>0.0</v>
      </c>
      <c r="E285" s="161"/>
      <c r="F285" s="161"/>
      <c r="G285" s="161">
        <f t="shared" ref="G285:H285" si="291">+N($D285)*N(E285)</f>
        <v>0</v>
      </c>
      <c r="H285" s="161">
        <f t="shared" si="291"/>
        <v>0</v>
      </c>
      <c r="I285" s="184">
        <f t="shared" si="210"/>
        <v>0</v>
      </c>
      <c r="J285" s="156"/>
      <c r="K285" s="156"/>
      <c r="L285" s="156"/>
      <c r="M285" s="156"/>
      <c r="N285" s="156"/>
      <c r="O285" s="156"/>
      <c r="P285" s="156"/>
      <c r="Q285" s="156"/>
      <c r="R285" s="156"/>
      <c r="S285" s="156"/>
      <c r="T285" s="156"/>
      <c r="U285" s="156"/>
      <c r="V285" s="156"/>
      <c r="W285" s="156"/>
      <c r="X285" s="156"/>
      <c r="Y285" s="156"/>
      <c r="Z285" s="156"/>
    </row>
    <row r="286">
      <c r="A286" s="185"/>
      <c r="B286" s="186"/>
      <c r="C286" s="187"/>
      <c r="D286" s="160">
        <v>0.0</v>
      </c>
      <c r="E286" s="161"/>
      <c r="F286" s="161"/>
      <c r="G286" s="161">
        <f t="shared" ref="G286:H286" si="292">+N($D286)*N(E286)</f>
        <v>0</v>
      </c>
      <c r="H286" s="161">
        <f t="shared" si="292"/>
        <v>0</v>
      </c>
      <c r="I286" s="184">
        <f t="shared" si="210"/>
        <v>0</v>
      </c>
      <c r="J286" s="156"/>
      <c r="K286" s="156"/>
      <c r="L286" s="156"/>
      <c r="M286" s="156"/>
      <c r="N286" s="156"/>
      <c r="O286" s="156"/>
      <c r="P286" s="156"/>
      <c r="Q286" s="156"/>
      <c r="R286" s="156"/>
      <c r="S286" s="156"/>
      <c r="T286" s="156"/>
      <c r="U286" s="156"/>
      <c r="V286" s="156"/>
      <c r="W286" s="156"/>
      <c r="X286" s="156"/>
      <c r="Y286" s="156"/>
      <c r="Z286" s="156"/>
    </row>
    <row r="287">
      <c r="A287" s="183">
        <v>5.0</v>
      </c>
      <c r="B287" s="158" t="s">
        <v>1253</v>
      </c>
      <c r="C287" s="159"/>
      <c r="D287" s="160">
        <v>0.0</v>
      </c>
      <c r="E287" s="160"/>
      <c r="F287" s="161"/>
      <c r="G287" s="161">
        <f t="shared" ref="G287:H287" si="293">+N($D287)*N(E287)</f>
        <v>0</v>
      </c>
      <c r="H287" s="161">
        <f t="shared" si="293"/>
        <v>0</v>
      </c>
      <c r="I287" s="184">
        <f t="shared" si="210"/>
        <v>0</v>
      </c>
      <c r="J287" s="221"/>
      <c r="K287" s="221"/>
      <c r="L287" s="221"/>
      <c r="M287" s="221"/>
      <c r="N287" s="221"/>
      <c r="O287" s="221"/>
      <c r="P287" s="221"/>
      <c r="Q287" s="221"/>
      <c r="R287" s="221"/>
      <c r="S287" s="221"/>
      <c r="T287" s="221"/>
      <c r="U287" s="221"/>
      <c r="V287" s="221"/>
      <c r="W287" s="221"/>
      <c r="X287" s="221"/>
      <c r="Y287" s="221"/>
      <c r="Z287" s="221"/>
    </row>
    <row r="288">
      <c r="A288" s="185">
        <f t="shared" ref="A288:A293" si="295">A287+0.1</f>
        <v>5.1</v>
      </c>
      <c r="B288" s="186" t="s">
        <v>1254</v>
      </c>
      <c r="C288" s="187" t="s">
        <v>1109</v>
      </c>
      <c r="D288" s="160">
        <v>270.0</v>
      </c>
      <c r="E288" s="188">
        <v>103.0</v>
      </c>
      <c r="F288" s="188">
        <v>24.0</v>
      </c>
      <c r="G288" s="161">
        <f t="shared" ref="G288:H288" si="294">+N($D288)*N(E288)</f>
        <v>27810</v>
      </c>
      <c r="H288" s="161">
        <f t="shared" si="294"/>
        <v>6480</v>
      </c>
      <c r="I288" s="184">
        <f t="shared" si="210"/>
        <v>34290</v>
      </c>
      <c r="J288" s="156"/>
      <c r="K288" s="189"/>
      <c r="L288" s="156"/>
      <c r="M288" s="156"/>
      <c r="N288" s="156"/>
      <c r="O288" s="156"/>
      <c r="P288" s="156"/>
      <c r="Q288" s="156"/>
      <c r="R288" s="156"/>
      <c r="S288" s="156"/>
      <c r="T288" s="156"/>
      <c r="U288" s="156"/>
      <c r="V288" s="156"/>
      <c r="W288" s="156"/>
      <c r="X288" s="156"/>
      <c r="Y288" s="156"/>
      <c r="Z288" s="156"/>
    </row>
    <row r="289">
      <c r="A289" s="185">
        <f t="shared" si="295"/>
        <v>5.2</v>
      </c>
      <c r="B289" s="186" t="s">
        <v>1255</v>
      </c>
      <c r="C289" s="187" t="s">
        <v>1109</v>
      </c>
      <c r="D289" s="198">
        <f>144+6</f>
        <v>150</v>
      </c>
      <c r="E289" s="188">
        <v>135.0</v>
      </c>
      <c r="F289" s="188">
        <v>32.0</v>
      </c>
      <c r="G289" s="161">
        <f t="shared" ref="G289:H289" si="296">+N($D289)*N(E289)</f>
        <v>20250</v>
      </c>
      <c r="H289" s="161">
        <f t="shared" si="296"/>
        <v>4800</v>
      </c>
      <c r="I289" s="184">
        <f t="shared" si="210"/>
        <v>25050</v>
      </c>
      <c r="J289" s="156"/>
      <c r="K289" s="189"/>
      <c r="L289" s="156"/>
      <c r="M289" s="156"/>
      <c r="N289" s="156"/>
      <c r="O289" s="156"/>
      <c r="P289" s="156"/>
      <c r="Q289" s="156"/>
      <c r="R289" s="156"/>
      <c r="S289" s="156"/>
      <c r="T289" s="156"/>
      <c r="U289" s="156"/>
      <c r="V289" s="156"/>
      <c r="W289" s="156"/>
      <c r="X289" s="156"/>
      <c r="Y289" s="156"/>
      <c r="Z289" s="156"/>
    </row>
    <row r="290">
      <c r="A290" s="185">
        <f t="shared" si="295"/>
        <v>5.3</v>
      </c>
      <c r="B290" s="186" t="s">
        <v>1256</v>
      </c>
      <c r="C290" s="187" t="s">
        <v>1109</v>
      </c>
      <c r="D290" s="160">
        <v>80.0</v>
      </c>
      <c r="E290" s="188">
        <v>105.0</v>
      </c>
      <c r="F290" s="188">
        <v>24.0</v>
      </c>
      <c r="G290" s="161">
        <f t="shared" ref="G290:H290" si="297">+N($D290)*N(E290)</f>
        <v>8400</v>
      </c>
      <c r="H290" s="161">
        <f t="shared" si="297"/>
        <v>1920</v>
      </c>
      <c r="I290" s="184">
        <f t="shared" si="210"/>
        <v>10320</v>
      </c>
      <c r="J290" s="156"/>
      <c r="K290" s="189"/>
      <c r="L290" s="156"/>
      <c r="M290" s="156"/>
      <c r="N290" s="156"/>
      <c r="O290" s="156"/>
      <c r="P290" s="156"/>
      <c r="Q290" s="156"/>
      <c r="R290" s="156"/>
      <c r="S290" s="156"/>
      <c r="T290" s="156"/>
      <c r="U290" s="156"/>
      <c r="V290" s="156"/>
      <c r="W290" s="156"/>
      <c r="X290" s="156"/>
      <c r="Y290" s="156"/>
      <c r="Z290" s="156"/>
    </row>
    <row r="291">
      <c r="A291" s="185">
        <f t="shared" si="295"/>
        <v>5.4</v>
      </c>
      <c r="B291" s="186" t="s">
        <v>1257</v>
      </c>
      <c r="C291" s="187" t="s">
        <v>1109</v>
      </c>
      <c r="D291" s="160">
        <v>100.0</v>
      </c>
      <c r="E291" s="188">
        <v>150.0</v>
      </c>
      <c r="F291" s="188">
        <v>38.0</v>
      </c>
      <c r="G291" s="161">
        <f t="shared" ref="G291:H291" si="298">+N($D291)*N(E291)</f>
        <v>15000</v>
      </c>
      <c r="H291" s="161">
        <f t="shared" si="298"/>
        <v>3800</v>
      </c>
      <c r="I291" s="184">
        <f t="shared" si="210"/>
        <v>18800</v>
      </c>
      <c r="J291" s="156"/>
      <c r="K291" s="189"/>
      <c r="L291" s="156"/>
      <c r="M291" s="156"/>
      <c r="N291" s="156"/>
      <c r="O291" s="156"/>
      <c r="P291" s="156"/>
      <c r="Q291" s="156"/>
      <c r="R291" s="156"/>
      <c r="S291" s="156"/>
      <c r="T291" s="156"/>
      <c r="U291" s="156"/>
      <c r="V291" s="156"/>
      <c r="W291" s="156"/>
      <c r="X291" s="156"/>
      <c r="Y291" s="156"/>
      <c r="Z291" s="156"/>
    </row>
    <row r="292">
      <c r="A292" s="185">
        <f t="shared" si="295"/>
        <v>5.5</v>
      </c>
      <c r="B292" s="186" t="s">
        <v>1258</v>
      </c>
      <c r="C292" s="187" t="s">
        <v>1109</v>
      </c>
      <c r="D292" s="198">
        <f>414+36</f>
        <v>450</v>
      </c>
      <c r="E292" s="188">
        <v>89.0</v>
      </c>
      <c r="F292" s="188">
        <v>20.0</v>
      </c>
      <c r="G292" s="161">
        <f t="shared" ref="G292:H292" si="299">+N($D292)*N(E292)</f>
        <v>40050</v>
      </c>
      <c r="H292" s="161">
        <f t="shared" si="299"/>
        <v>9000</v>
      </c>
      <c r="I292" s="184">
        <f t="shared" si="210"/>
        <v>49050</v>
      </c>
      <c r="J292" s="156"/>
      <c r="K292" s="189"/>
      <c r="L292" s="156"/>
      <c r="M292" s="156"/>
      <c r="N292" s="156"/>
      <c r="O292" s="156"/>
      <c r="P292" s="156"/>
      <c r="Q292" s="156"/>
      <c r="R292" s="156"/>
      <c r="S292" s="156"/>
      <c r="T292" s="156"/>
      <c r="U292" s="156"/>
      <c r="V292" s="156"/>
      <c r="W292" s="156"/>
      <c r="X292" s="156"/>
      <c r="Y292" s="156"/>
      <c r="Z292" s="156"/>
    </row>
    <row r="293">
      <c r="A293" s="185">
        <f t="shared" si="295"/>
        <v>5.6</v>
      </c>
      <c r="B293" s="204" t="s">
        <v>1259</v>
      </c>
      <c r="C293" s="187" t="s">
        <v>1109</v>
      </c>
      <c r="D293" s="160">
        <v>100.0</v>
      </c>
      <c r="E293" s="188">
        <v>118.0</v>
      </c>
      <c r="F293" s="188">
        <v>20.0</v>
      </c>
      <c r="G293" s="161">
        <f t="shared" ref="G293:H293" si="300">+N($D293)*N(E293)</f>
        <v>11800</v>
      </c>
      <c r="H293" s="161">
        <f t="shared" si="300"/>
        <v>2000</v>
      </c>
      <c r="I293" s="184">
        <f t="shared" si="210"/>
        <v>13800</v>
      </c>
      <c r="J293" s="156"/>
      <c r="K293" s="189"/>
      <c r="L293" s="156"/>
      <c r="M293" s="156"/>
      <c r="N293" s="156"/>
      <c r="O293" s="156"/>
      <c r="P293" s="156"/>
      <c r="Q293" s="156"/>
      <c r="R293" s="156"/>
      <c r="S293" s="156"/>
      <c r="T293" s="156"/>
      <c r="U293" s="156"/>
      <c r="V293" s="156"/>
      <c r="W293" s="156"/>
      <c r="X293" s="156"/>
      <c r="Y293" s="156"/>
      <c r="Z293" s="156"/>
    </row>
    <row r="294">
      <c r="A294" s="183">
        <v>7.0</v>
      </c>
      <c r="B294" s="186" t="s">
        <v>1260</v>
      </c>
      <c r="C294" s="187"/>
      <c r="D294" s="160"/>
      <c r="E294" s="161"/>
      <c r="F294" s="161"/>
      <c r="G294" s="161">
        <f t="shared" ref="G294:H294" si="301">+N($D294)*N(E294)</f>
        <v>0</v>
      </c>
      <c r="H294" s="161">
        <f t="shared" si="301"/>
        <v>0</v>
      </c>
      <c r="I294" s="184">
        <f t="shared" si="210"/>
        <v>0</v>
      </c>
      <c r="J294" s="156"/>
      <c r="K294" s="156"/>
      <c r="L294" s="156"/>
      <c r="M294" s="156"/>
      <c r="N294" s="156"/>
      <c r="O294" s="156"/>
      <c r="P294" s="156"/>
      <c r="Q294" s="156"/>
      <c r="R294" s="156"/>
      <c r="S294" s="156"/>
      <c r="T294" s="156"/>
      <c r="U294" s="156"/>
      <c r="V294" s="156"/>
      <c r="W294" s="156"/>
      <c r="X294" s="156"/>
      <c r="Y294" s="156"/>
      <c r="Z294" s="156"/>
    </row>
    <row r="295">
      <c r="A295" s="183"/>
      <c r="B295" s="186" t="s">
        <v>1261</v>
      </c>
      <c r="C295" s="222" t="s">
        <v>1109</v>
      </c>
      <c r="D295" s="223">
        <v>50.0</v>
      </c>
      <c r="E295" s="188">
        <v>659.0</v>
      </c>
      <c r="F295" s="188">
        <v>96.0</v>
      </c>
      <c r="G295" s="161">
        <f t="shared" ref="G295:H295" si="302">+N($D295)*N(E295)</f>
        <v>32950</v>
      </c>
      <c r="H295" s="161">
        <f t="shared" si="302"/>
        <v>4800</v>
      </c>
      <c r="I295" s="184">
        <f t="shared" si="210"/>
        <v>37750</v>
      </c>
      <c r="J295" s="156"/>
      <c r="K295" s="189"/>
      <c r="L295" s="156"/>
      <c r="M295" s="156"/>
      <c r="N295" s="156"/>
      <c r="O295" s="156"/>
      <c r="P295" s="156"/>
      <c r="Q295" s="156"/>
      <c r="R295" s="156"/>
      <c r="S295" s="156"/>
      <c r="T295" s="156"/>
      <c r="U295" s="156"/>
      <c r="V295" s="156"/>
      <c r="W295" s="156"/>
      <c r="X295" s="156"/>
      <c r="Y295" s="156"/>
      <c r="Z295" s="156"/>
    </row>
    <row r="296">
      <c r="A296" s="183"/>
      <c r="B296" s="186" t="s">
        <v>1262</v>
      </c>
      <c r="C296" s="222" t="s">
        <v>1109</v>
      </c>
      <c r="D296" s="223">
        <v>35.0</v>
      </c>
      <c r="E296" s="188">
        <v>767.0</v>
      </c>
      <c r="F296" s="188">
        <v>110.0</v>
      </c>
      <c r="G296" s="161">
        <f t="shared" ref="G296:H296" si="303">+N($D296)*N(E296)</f>
        <v>26845</v>
      </c>
      <c r="H296" s="161">
        <f t="shared" si="303"/>
        <v>3850</v>
      </c>
      <c r="I296" s="184">
        <f t="shared" si="210"/>
        <v>30695</v>
      </c>
      <c r="J296" s="156"/>
      <c r="K296" s="189"/>
      <c r="L296" s="156"/>
      <c r="M296" s="156"/>
      <c r="N296" s="156"/>
      <c r="O296" s="156"/>
      <c r="P296" s="156"/>
      <c r="Q296" s="156"/>
      <c r="R296" s="156"/>
      <c r="S296" s="156"/>
      <c r="T296" s="156"/>
      <c r="U296" s="156"/>
      <c r="V296" s="156"/>
      <c r="W296" s="156"/>
      <c r="X296" s="156"/>
      <c r="Y296" s="156"/>
      <c r="Z296" s="156"/>
    </row>
    <row r="297">
      <c r="A297" s="183"/>
      <c r="B297" s="186" t="s">
        <v>1263</v>
      </c>
      <c r="C297" s="222" t="s">
        <v>1109</v>
      </c>
      <c r="D297" s="160" t="s">
        <v>506</v>
      </c>
      <c r="E297" s="161"/>
      <c r="F297" s="161"/>
      <c r="G297" s="161">
        <f t="shared" ref="G297:H297" si="304">+N($D297)*N(E297)</f>
        <v>0</v>
      </c>
      <c r="H297" s="161">
        <f t="shared" si="304"/>
        <v>0</v>
      </c>
      <c r="I297" s="184">
        <f t="shared" si="210"/>
        <v>0</v>
      </c>
      <c r="J297" s="156"/>
      <c r="K297" s="156"/>
      <c r="L297" s="156"/>
      <c r="M297" s="156"/>
      <c r="N297" s="156"/>
      <c r="O297" s="156"/>
      <c r="P297" s="156"/>
      <c r="Q297" s="156"/>
      <c r="R297" s="156"/>
      <c r="S297" s="156"/>
      <c r="T297" s="156"/>
      <c r="U297" s="156"/>
      <c r="V297" s="156"/>
      <c r="W297" s="156"/>
      <c r="X297" s="156"/>
      <c r="Y297" s="156"/>
      <c r="Z297" s="156"/>
    </row>
    <row r="298">
      <c r="A298" s="183"/>
      <c r="B298" s="186" t="s">
        <v>1264</v>
      </c>
      <c r="C298" s="222" t="s">
        <v>1109</v>
      </c>
      <c r="D298" s="160" t="s">
        <v>506</v>
      </c>
      <c r="E298" s="161"/>
      <c r="F298" s="161"/>
      <c r="G298" s="224">
        <f t="shared" ref="G298:H298" si="305">+N($D298)*N(E298)</f>
        <v>0</v>
      </c>
      <c r="H298" s="224">
        <f t="shared" si="305"/>
        <v>0</v>
      </c>
      <c r="I298" s="225">
        <f t="shared" si="210"/>
        <v>0</v>
      </c>
      <c r="J298" s="156"/>
      <c r="K298" s="156"/>
      <c r="L298" s="156"/>
      <c r="M298" s="156"/>
      <c r="N298" s="156"/>
      <c r="O298" s="156"/>
      <c r="P298" s="156"/>
      <c r="Q298" s="156"/>
      <c r="R298" s="156"/>
      <c r="S298" s="156"/>
      <c r="T298" s="156"/>
      <c r="U298" s="156"/>
      <c r="V298" s="156"/>
      <c r="W298" s="156"/>
      <c r="X298" s="156"/>
      <c r="Y298" s="156"/>
      <c r="Z298" s="156"/>
    </row>
    <row r="299">
      <c r="A299" s="185"/>
      <c r="B299" s="204"/>
      <c r="C299" s="187"/>
      <c r="D299" s="160"/>
      <c r="E299" s="161"/>
      <c r="F299" s="161"/>
      <c r="G299" s="161">
        <f t="shared" ref="G299:H299" si="306">+N($D299)*N(E299)</f>
        <v>0</v>
      </c>
      <c r="H299" s="161">
        <f t="shared" si="306"/>
        <v>0</v>
      </c>
      <c r="I299" s="184">
        <f t="shared" si="210"/>
        <v>0</v>
      </c>
      <c r="J299" s="156"/>
      <c r="K299" s="156"/>
      <c r="L299" s="156"/>
      <c r="M299" s="156"/>
      <c r="N299" s="156"/>
      <c r="O299" s="156"/>
      <c r="P299" s="156"/>
      <c r="Q299" s="156"/>
      <c r="R299" s="156"/>
      <c r="S299" s="156"/>
      <c r="T299" s="156"/>
      <c r="U299" s="156"/>
      <c r="V299" s="156"/>
      <c r="W299" s="156"/>
      <c r="X299" s="156"/>
      <c r="Y299" s="156"/>
      <c r="Z299" s="156"/>
    </row>
    <row r="300">
      <c r="A300" s="183"/>
      <c r="B300" s="209" t="s">
        <v>1265</v>
      </c>
      <c r="C300" s="159"/>
      <c r="D300" s="160">
        <v>0.0</v>
      </c>
      <c r="E300" s="161"/>
      <c r="F300" s="161"/>
      <c r="G300" s="161">
        <f t="shared" ref="G300:H300" si="307">+N($D300)*N(E300)</f>
        <v>0</v>
      </c>
      <c r="H300" s="161">
        <f t="shared" si="307"/>
        <v>0</v>
      </c>
      <c r="I300" s="184">
        <f t="shared" si="210"/>
        <v>0</v>
      </c>
      <c r="J300" s="156"/>
      <c r="K300" s="156"/>
      <c r="L300" s="156"/>
      <c r="M300" s="156"/>
      <c r="N300" s="156"/>
      <c r="O300" s="156"/>
      <c r="P300" s="156"/>
      <c r="Q300" s="156"/>
      <c r="R300" s="156"/>
      <c r="S300" s="156"/>
      <c r="T300" s="156"/>
      <c r="U300" s="156"/>
      <c r="V300" s="156"/>
      <c r="W300" s="156"/>
      <c r="X300" s="156"/>
      <c r="Y300" s="156"/>
      <c r="Z300" s="156"/>
    </row>
    <row r="301">
      <c r="A301" s="185"/>
      <c r="B301" s="186"/>
      <c r="C301" s="187"/>
      <c r="D301" s="160">
        <v>0.0</v>
      </c>
      <c r="E301" s="161"/>
      <c r="F301" s="161"/>
      <c r="G301" s="161">
        <f t="shared" ref="G301:H301" si="308">+N($D301)*N(E301)</f>
        <v>0</v>
      </c>
      <c r="H301" s="161">
        <f t="shared" si="308"/>
        <v>0</v>
      </c>
      <c r="I301" s="184">
        <f t="shared" si="210"/>
        <v>0</v>
      </c>
      <c r="J301" s="156"/>
      <c r="K301" s="156"/>
      <c r="L301" s="156"/>
      <c r="M301" s="156"/>
      <c r="N301" s="156"/>
      <c r="O301" s="156"/>
      <c r="P301" s="156"/>
      <c r="Q301" s="156"/>
      <c r="R301" s="156"/>
      <c r="S301" s="156"/>
      <c r="T301" s="156"/>
      <c r="U301" s="156"/>
      <c r="V301" s="156"/>
      <c r="W301" s="156"/>
      <c r="X301" s="156"/>
      <c r="Y301" s="156"/>
      <c r="Z301" s="156"/>
    </row>
    <row r="302">
      <c r="A302" s="183" t="s">
        <v>1266</v>
      </c>
      <c r="B302" s="158" t="s">
        <v>1267</v>
      </c>
      <c r="C302" s="159"/>
      <c r="D302" s="160">
        <v>0.0</v>
      </c>
      <c r="E302" s="161"/>
      <c r="F302" s="161"/>
      <c r="G302" s="161">
        <f t="shared" ref="G302:H302" si="309">+N($D302)*N(E302)</f>
        <v>0</v>
      </c>
      <c r="H302" s="161">
        <f t="shared" si="309"/>
        <v>0</v>
      </c>
      <c r="I302" s="184">
        <f t="shared" si="210"/>
        <v>0</v>
      </c>
      <c r="J302" s="156"/>
      <c r="K302" s="156"/>
      <c r="L302" s="156"/>
      <c r="M302" s="156"/>
      <c r="N302" s="156"/>
      <c r="O302" s="156"/>
      <c r="P302" s="156"/>
      <c r="Q302" s="156"/>
      <c r="R302" s="156"/>
      <c r="S302" s="156"/>
      <c r="T302" s="156"/>
      <c r="U302" s="156"/>
      <c r="V302" s="156"/>
      <c r="W302" s="156"/>
      <c r="X302" s="156"/>
      <c r="Y302" s="156"/>
      <c r="Z302" s="156"/>
    </row>
    <row r="303">
      <c r="A303" s="185"/>
      <c r="B303" s="186"/>
      <c r="C303" s="187"/>
      <c r="D303" s="160">
        <v>0.0</v>
      </c>
      <c r="E303" s="161"/>
      <c r="F303" s="161"/>
      <c r="G303" s="161">
        <f t="shared" ref="G303:H303" si="310">+N($D303)*N(E303)</f>
        <v>0</v>
      </c>
      <c r="H303" s="161">
        <f t="shared" si="310"/>
        <v>0</v>
      </c>
      <c r="I303" s="184">
        <f t="shared" si="210"/>
        <v>0</v>
      </c>
      <c r="J303" s="156"/>
      <c r="K303" s="156"/>
      <c r="L303" s="156"/>
      <c r="M303" s="156"/>
      <c r="N303" s="156"/>
      <c r="O303" s="156"/>
      <c r="P303" s="156"/>
      <c r="Q303" s="156"/>
      <c r="R303" s="156"/>
      <c r="S303" s="156"/>
      <c r="T303" s="156"/>
      <c r="U303" s="156"/>
      <c r="V303" s="156"/>
      <c r="W303" s="156"/>
      <c r="X303" s="156"/>
      <c r="Y303" s="156"/>
      <c r="Z303" s="156"/>
    </row>
    <row r="304">
      <c r="A304" s="185">
        <v>1.0</v>
      </c>
      <c r="B304" s="194" t="s">
        <v>1268</v>
      </c>
      <c r="C304" s="159"/>
      <c r="D304" s="160">
        <v>0.0</v>
      </c>
      <c r="E304" s="161"/>
      <c r="F304" s="161"/>
      <c r="G304" s="161">
        <f t="shared" ref="G304:H304" si="311">+N($D304)*N(E304)</f>
        <v>0</v>
      </c>
      <c r="H304" s="161">
        <f t="shared" si="311"/>
        <v>0</v>
      </c>
      <c r="I304" s="184">
        <f t="shared" si="210"/>
        <v>0</v>
      </c>
      <c r="J304" s="156"/>
      <c r="K304" s="156"/>
      <c r="L304" s="156"/>
      <c r="M304" s="156"/>
      <c r="N304" s="156"/>
      <c r="O304" s="156"/>
      <c r="P304" s="156"/>
      <c r="Q304" s="156"/>
      <c r="R304" s="156"/>
      <c r="S304" s="156"/>
      <c r="T304" s="156"/>
      <c r="U304" s="156"/>
      <c r="V304" s="156"/>
      <c r="W304" s="156"/>
      <c r="X304" s="156"/>
      <c r="Y304" s="156"/>
      <c r="Z304" s="156"/>
    </row>
    <row r="305">
      <c r="A305" s="183"/>
      <c r="B305" s="186" t="s">
        <v>1269</v>
      </c>
      <c r="C305" s="159"/>
      <c r="D305" s="160">
        <v>0.0</v>
      </c>
      <c r="E305" s="161"/>
      <c r="F305" s="161"/>
      <c r="G305" s="161">
        <f t="shared" ref="G305:H305" si="312">+N($D305)*N(E305)</f>
        <v>0</v>
      </c>
      <c r="H305" s="161">
        <f t="shared" si="312"/>
        <v>0</v>
      </c>
      <c r="I305" s="184">
        <f t="shared" si="210"/>
        <v>0</v>
      </c>
      <c r="J305" s="156"/>
      <c r="K305" s="156"/>
      <c r="L305" s="156"/>
      <c r="M305" s="156"/>
      <c r="N305" s="156"/>
      <c r="O305" s="156"/>
      <c r="P305" s="156"/>
      <c r="Q305" s="156"/>
      <c r="R305" s="156"/>
      <c r="S305" s="156"/>
      <c r="T305" s="156"/>
      <c r="U305" s="156"/>
      <c r="V305" s="156"/>
      <c r="W305" s="156"/>
      <c r="X305" s="156"/>
      <c r="Y305" s="156"/>
      <c r="Z305" s="156"/>
    </row>
    <row r="306">
      <c r="A306" s="185"/>
      <c r="B306" s="186" t="s">
        <v>1270</v>
      </c>
      <c r="C306" s="187"/>
      <c r="D306" s="160">
        <v>0.0</v>
      </c>
      <c r="E306" s="161"/>
      <c r="F306" s="161"/>
      <c r="G306" s="161">
        <f t="shared" ref="G306:H306" si="313">+N($D306)*N(E306)</f>
        <v>0</v>
      </c>
      <c r="H306" s="161">
        <f t="shared" si="313"/>
        <v>0</v>
      </c>
      <c r="I306" s="184">
        <f t="shared" si="210"/>
        <v>0</v>
      </c>
      <c r="J306" s="156"/>
      <c r="K306" s="156"/>
      <c r="L306" s="156"/>
      <c r="M306" s="156"/>
      <c r="N306" s="156"/>
      <c r="O306" s="156"/>
      <c r="P306" s="156"/>
      <c r="Q306" s="156"/>
      <c r="R306" s="156"/>
      <c r="S306" s="156"/>
      <c r="T306" s="156"/>
      <c r="U306" s="156"/>
      <c r="V306" s="156"/>
      <c r="W306" s="156"/>
      <c r="X306" s="156"/>
      <c r="Y306" s="156"/>
      <c r="Z306" s="156"/>
    </row>
    <row r="307">
      <c r="A307" s="185">
        <v>1.1</v>
      </c>
      <c r="B307" s="186" t="s">
        <v>1271</v>
      </c>
      <c r="C307" s="187" t="s">
        <v>1000</v>
      </c>
      <c r="D307" s="160" t="s">
        <v>506</v>
      </c>
      <c r="E307" s="161"/>
      <c r="F307" s="161"/>
      <c r="G307" s="161">
        <f t="shared" ref="G307:H307" si="314">+N($D307)*N(E307)</f>
        <v>0</v>
      </c>
      <c r="H307" s="161">
        <f t="shared" si="314"/>
        <v>0</v>
      </c>
      <c r="I307" s="184">
        <f t="shared" si="210"/>
        <v>0</v>
      </c>
      <c r="J307" s="156"/>
      <c r="K307" s="156"/>
      <c r="L307" s="156"/>
      <c r="M307" s="156"/>
      <c r="N307" s="156"/>
      <c r="O307" s="156"/>
      <c r="P307" s="156"/>
      <c r="Q307" s="156"/>
      <c r="R307" s="156"/>
      <c r="S307" s="156"/>
      <c r="T307" s="156"/>
      <c r="U307" s="156"/>
      <c r="V307" s="156"/>
      <c r="W307" s="156"/>
      <c r="X307" s="156"/>
      <c r="Y307" s="156"/>
      <c r="Z307" s="156"/>
    </row>
    <row r="308">
      <c r="A308" s="185">
        <v>1.2</v>
      </c>
      <c r="B308" s="186" t="s">
        <v>1272</v>
      </c>
      <c r="C308" s="187" t="s">
        <v>1000</v>
      </c>
      <c r="D308" s="160" t="s">
        <v>506</v>
      </c>
      <c r="E308" s="161"/>
      <c r="F308" s="161"/>
      <c r="G308" s="161">
        <f t="shared" ref="G308:H308" si="315">+N($D308)*N(E308)</f>
        <v>0</v>
      </c>
      <c r="H308" s="161">
        <f t="shared" si="315"/>
        <v>0</v>
      </c>
      <c r="I308" s="184">
        <f t="shared" si="210"/>
        <v>0</v>
      </c>
      <c r="J308" s="156"/>
      <c r="K308" s="156"/>
      <c r="L308" s="156"/>
      <c r="M308" s="156"/>
      <c r="N308" s="156"/>
      <c r="O308" s="156"/>
      <c r="P308" s="156"/>
      <c r="Q308" s="156"/>
      <c r="R308" s="156"/>
      <c r="S308" s="156"/>
      <c r="T308" s="156"/>
      <c r="U308" s="156"/>
      <c r="V308" s="156"/>
      <c r="W308" s="156"/>
      <c r="X308" s="156"/>
      <c r="Y308" s="156"/>
      <c r="Z308" s="156"/>
    </row>
    <row r="309">
      <c r="A309" s="185">
        <v>1.3</v>
      </c>
      <c r="B309" s="186" t="s">
        <v>1273</v>
      </c>
      <c r="C309" s="187" t="s">
        <v>1000</v>
      </c>
      <c r="D309" s="160" t="s">
        <v>506</v>
      </c>
      <c r="E309" s="161"/>
      <c r="F309" s="161"/>
      <c r="G309" s="161">
        <f t="shared" ref="G309:H309" si="316">+N($D309)*N(E309)</f>
        <v>0</v>
      </c>
      <c r="H309" s="161">
        <f t="shared" si="316"/>
        <v>0</v>
      </c>
      <c r="I309" s="184">
        <f t="shared" si="210"/>
        <v>0</v>
      </c>
      <c r="J309" s="156"/>
      <c r="K309" s="156"/>
      <c r="L309" s="156"/>
      <c r="M309" s="156"/>
      <c r="N309" s="156"/>
      <c r="O309" s="156"/>
      <c r="P309" s="156"/>
      <c r="Q309" s="156"/>
      <c r="R309" s="156"/>
      <c r="S309" s="156"/>
      <c r="T309" s="156"/>
      <c r="U309" s="156"/>
      <c r="V309" s="156"/>
      <c r="W309" s="156"/>
      <c r="X309" s="156"/>
      <c r="Y309" s="156"/>
      <c r="Z309" s="156"/>
    </row>
    <row r="310">
      <c r="A310" s="185"/>
      <c r="B310" s="186"/>
      <c r="C310" s="187"/>
      <c r="D310" s="160">
        <v>0.0</v>
      </c>
      <c r="E310" s="161"/>
      <c r="F310" s="161"/>
      <c r="G310" s="161">
        <f t="shared" ref="G310:H310" si="317">+N($D310)*N(E310)</f>
        <v>0</v>
      </c>
      <c r="H310" s="161">
        <f t="shared" si="317"/>
        <v>0</v>
      </c>
      <c r="I310" s="184">
        <f t="shared" si="210"/>
        <v>0</v>
      </c>
      <c r="J310" s="156"/>
      <c r="K310" s="156"/>
      <c r="L310" s="156"/>
      <c r="M310" s="156"/>
      <c r="N310" s="156"/>
      <c r="O310" s="156"/>
      <c r="P310" s="156"/>
      <c r="Q310" s="156"/>
      <c r="R310" s="156"/>
      <c r="S310" s="156"/>
      <c r="T310" s="156"/>
      <c r="U310" s="156"/>
      <c r="V310" s="156"/>
      <c r="W310" s="156"/>
      <c r="X310" s="156"/>
      <c r="Y310" s="156"/>
      <c r="Z310" s="156"/>
    </row>
    <row r="311">
      <c r="A311" s="185">
        <v>2.0</v>
      </c>
      <c r="B311" s="186" t="s">
        <v>1274</v>
      </c>
      <c r="C311" s="187" t="s">
        <v>1000</v>
      </c>
      <c r="D311" s="160">
        <v>3.0</v>
      </c>
      <c r="E311" s="188">
        <v>20276.0</v>
      </c>
      <c r="F311" s="188">
        <v>2253.0</v>
      </c>
      <c r="G311" s="161">
        <f t="shared" ref="G311:H311" si="318">+N($D311)*N(E311)</f>
        <v>60828</v>
      </c>
      <c r="H311" s="161">
        <f t="shared" si="318"/>
        <v>6759</v>
      </c>
      <c r="I311" s="184">
        <f t="shared" si="210"/>
        <v>67587</v>
      </c>
      <c r="J311" s="156"/>
      <c r="K311" s="189"/>
      <c r="L311" s="156"/>
      <c r="M311" s="156"/>
      <c r="N311" s="156"/>
      <c r="O311" s="156"/>
      <c r="P311" s="156"/>
      <c r="Q311" s="156"/>
      <c r="R311" s="156"/>
      <c r="S311" s="156"/>
      <c r="T311" s="156"/>
      <c r="U311" s="156"/>
      <c r="V311" s="156"/>
      <c r="W311" s="156"/>
      <c r="X311" s="156"/>
      <c r="Y311" s="156"/>
      <c r="Z311" s="156"/>
    </row>
    <row r="312">
      <c r="A312" s="185"/>
      <c r="B312" s="186"/>
      <c r="C312" s="187"/>
      <c r="D312" s="160">
        <v>0.0</v>
      </c>
      <c r="E312" s="161"/>
      <c r="F312" s="161"/>
      <c r="G312" s="161">
        <f t="shared" ref="G312:H312" si="319">+N($D312)*N(E312)</f>
        <v>0</v>
      </c>
      <c r="H312" s="161">
        <f t="shared" si="319"/>
        <v>0</v>
      </c>
      <c r="I312" s="184">
        <f t="shared" si="210"/>
        <v>0</v>
      </c>
      <c r="J312" s="156"/>
      <c r="K312" s="156"/>
      <c r="L312" s="156"/>
      <c r="M312" s="156"/>
      <c r="N312" s="156"/>
      <c r="O312" s="156"/>
      <c r="P312" s="156"/>
      <c r="Q312" s="156"/>
      <c r="R312" s="156"/>
      <c r="S312" s="156"/>
      <c r="T312" s="156"/>
      <c r="U312" s="156"/>
      <c r="V312" s="156"/>
      <c r="W312" s="156"/>
      <c r="X312" s="156"/>
      <c r="Y312" s="156"/>
      <c r="Z312" s="156"/>
    </row>
    <row r="313">
      <c r="A313" s="183"/>
      <c r="B313" s="209" t="s">
        <v>1275</v>
      </c>
      <c r="C313" s="159"/>
      <c r="D313" s="160">
        <v>0.0</v>
      </c>
      <c r="E313" s="161"/>
      <c r="F313" s="161"/>
      <c r="G313" s="161">
        <f t="shared" ref="G313:H313" si="320">+N($D313)*N(E313)</f>
        <v>0</v>
      </c>
      <c r="H313" s="161">
        <f t="shared" si="320"/>
        <v>0</v>
      </c>
      <c r="I313" s="184">
        <f t="shared" si="210"/>
        <v>0</v>
      </c>
      <c r="J313" s="156"/>
      <c r="K313" s="156"/>
      <c r="L313" s="156"/>
      <c r="M313" s="156"/>
      <c r="N313" s="156"/>
      <c r="O313" s="156"/>
      <c r="P313" s="156"/>
      <c r="Q313" s="156"/>
      <c r="R313" s="156"/>
      <c r="S313" s="156"/>
      <c r="T313" s="156"/>
      <c r="U313" s="156"/>
      <c r="V313" s="156"/>
      <c r="W313" s="156"/>
      <c r="X313" s="156"/>
      <c r="Y313" s="156"/>
      <c r="Z313" s="156"/>
    </row>
    <row r="314">
      <c r="A314" s="183"/>
      <c r="B314" s="209"/>
      <c r="C314" s="159"/>
      <c r="D314" s="160">
        <v>0.0</v>
      </c>
      <c r="E314" s="161"/>
      <c r="F314" s="161"/>
      <c r="G314" s="161">
        <f t="shared" ref="G314:H314" si="321">+N($D314)*N(E314)</f>
        <v>0</v>
      </c>
      <c r="H314" s="161">
        <f t="shared" si="321"/>
        <v>0</v>
      </c>
      <c r="I314" s="184">
        <f t="shared" si="210"/>
        <v>0</v>
      </c>
      <c r="J314" s="156"/>
      <c r="K314" s="156"/>
      <c r="L314" s="156"/>
      <c r="M314" s="156"/>
      <c r="N314" s="156"/>
      <c r="O314" s="156"/>
      <c r="P314" s="156"/>
      <c r="Q314" s="156"/>
      <c r="R314" s="156"/>
      <c r="S314" s="156"/>
      <c r="T314" s="156"/>
      <c r="U314" s="156"/>
      <c r="V314" s="156"/>
      <c r="W314" s="156"/>
      <c r="X314" s="156"/>
      <c r="Y314" s="156"/>
      <c r="Z314" s="156"/>
    </row>
    <row r="315">
      <c r="A315" s="183" t="s">
        <v>1276</v>
      </c>
      <c r="B315" s="226" t="s">
        <v>1277</v>
      </c>
      <c r="C315" s="159"/>
      <c r="D315" s="160">
        <v>0.0</v>
      </c>
      <c r="E315" s="161"/>
      <c r="F315" s="161"/>
      <c r="G315" s="161">
        <f t="shared" ref="G315:H315" si="322">+N($D315)*N(E315)</f>
        <v>0</v>
      </c>
      <c r="H315" s="161">
        <f t="shared" si="322"/>
        <v>0</v>
      </c>
      <c r="I315" s="184">
        <f t="shared" si="210"/>
        <v>0</v>
      </c>
      <c r="J315" s="156"/>
      <c r="K315" s="156"/>
      <c r="L315" s="156"/>
      <c r="M315" s="156"/>
      <c r="N315" s="156"/>
      <c r="O315" s="156"/>
      <c r="P315" s="156"/>
      <c r="Q315" s="156"/>
      <c r="R315" s="156"/>
      <c r="S315" s="156"/>
      <c r="T315" s="156"/>
      <c r="U315" s="156"/>
      <c r="V315" s="156"/>
      <c r="W315" s="156"/>
      <c r="X315" s="156"/>
      <c r="Y315" s="156"/>
      <c r="Z315" s="156"/>
    </row>
    <row r="316">
      <c r="A316" s="183"/>
      <c r="B316" s="209"/>
      <c r="C316" s="159"/>
      <c r="D316" s="160">
        <v>0.0</v>
      </c>
      <c r="E316" s="161"/>
      <c r="F316" s="161"/>
      <c r="G316" s="161">
        <f t="shared" ref="G316:H316" si="323">+N($D316)*N(E316)</f>
        <v>0</v>
      </c>
      <c r="H316" s="161">
        <f t="shared" si="323"/>
        <v>0</v>
      </c>
      <c r="I316" s="184">
        <f t="shared" si="210"/>
        <v>0</v>
      </c>
      <c r="J316" s="156"/>
      <c r="K316" s="156"/>
      <c r="L316" s="156"/>
      <c r="M316" s="156"/>
      <c r="N316" s="156"/>
      <c r="O316" s="156"/>
      <c r="P316" s="156"/>
      <c r="Q316" s="156"/>
      <c r="R316" s="156"/>
      <c r="S316" s="156"/>
      <c r="T316" s="156"/>
      <c r="U316" s="156"/>
      <c r="V316" s="156"/>
      <c r="W316" s="156"/>
      <c r="X316" s="156"/>
      <c r="Y316" s="156"/>
      <c r="Z316" s="156"/>
    </row>
    <row r="317">
      <c r="A317" s="185">
        <v>1.0</v>
      </c>
      <c r="B317" s="227" t="s">
        <v>1278</v>
      </c>
      <c r="C317" s="159"/>
      <c r="D317" s="160">
        <v>0.0</v>
      </c>
      <c r="E317" s="161"/>
      <c r="F317" s="161"/>
      <c r="G317" s="161">
        <f t="shared" ref="G317:H317" si="324">+N($D317)*N(E317)</f>
        <v>0</v>
      </c>
      <c r="H317" s="161">
        <f t="shared" si="324"/>
        <v>0</v>
      </c>
      <c r="I317" s="184">
        <f t="shared" si="210"/>
        <v>0</v>
      </c>
      <c r="J317" s="156"/>
      <c r="K317" s="156"/>
      <c r="L317" s="156"/>
      <c r="M317" s="156"/>
      <c r="N317" s="156"/>
      <c r="O317" s="156"/>
      <c r="P317" s="156"/>
      <c r="Q317" s="156"/>
      <c r="R317" s="156"/>
      <c r="S317" s="156"/>
      <c r="T317" s="156"/>
      <c r="U317" s="156"/>
      <c r="V317" s="156"/>
      <c r="W317" s="156"/>
      <c r="X317" s="156"/>
      <c r="Y317" s="156"/>
      <c r="Z317" s="156"/>
    </row>
    <row r="318">
      <c r="A318" s="185"/>
      <c r="B318" s="204" t="s">
        <v>1279</v>
      </c>
      <c r="C318" s="187"/>
      <c r="D318" s="160">
        <v>0.0</v>
      </c>
      <c r="E318" s="161"/>
      <c r="F318" s="161"/>
      <c r="G318" s="161">
        <f t="shared" ref="G318:H318" si="325">+N($D318)*N(E318)</f>
        <v>0</v>
      </c>
      <c r="H318" s="161">
        <f t="shared" si="325"/>
        <v>0</v>
      </c>
      <c r="I318" s="184">
        <f t="shared" si="210"/>
        <v>0</v>
      </c>
      <c r="J318" s="156"/>
      <c r="K318" s="156"/>
      <c r="L318" s="156"/>
      <c r="M318" s="156"/>
      <c r="N318" s="156"/>
      <c r="O318" s="156"/>
      <c r="P318" s="156"/>
      <c r="Q318" s="156"/>
      <c r="R318" s="156"/>
      <c r="S318" s="156"/>
      <c r="T318" s="156"/>
      <c r="U318" s="156"/>
      <c r="V318" s="156"/>
      <c r="W318" s="156"/>
      <c r="X318" s="156"/>
      <c r="Y318" s="156"/>
      <c r="Z318" s="156"/>
    </row>
    <row r="319">
      <c r="A319" s="185"/>
      <c r="B319" s="204" t="s">
        <v>1280</v>
      </c>
      <c r="C319" s="187"/>
      <c r="D319" s="160">
        <v>0.0</v>
      </c>
      <c r="E319" s="161"/>
      <c r="F319" s="161"/>
      <c r="G319" s="161">
        <f t="shared" ref="G319:H319" si="326">+N($D319)*N(E319)</f>
        <v>0</v>
      </c>
      <c r="H319" s="161">
        <f t="shared" si="326"/>
        <v>0</v>
      </c>
      <c r="I319" s="184">
        <f t="shared" si="210"/>
        <v>0</v>
      </c>
      <c r="J319" s="156"/>
      <c r="K319" s="156"/>
      <c r="L319" s="156"/>
      <c r="M319" s="156"/>
      <c r="N319" s="156"/>
      <c r="O319" s="156"/>
      <c r="P319" s="156"/>
      <c r="Q319" s="156"/>
      <c r="R319" s="156"/>
      <c r="S319" s="156"/>
      <c r="T319" s="156"/>
      <c r="U319" s="156"/>
      <c r="V319" s="156"/>
      <c r="W319" s="156"/>
      <c r="X319" s="156"/>
      <c r="Y319" s="156"/>
      <c r="Z319" s="156"/>
    </row>
    <row r="320">
      <c r="A320" s="185"/>
      <c r="B320" s="204" t="s">
        <v>1281</v>
      </c>
      <c r="C320" s="187"/>
      <c r="D320" s="160">
        <v>0.0</v>
      </c>
      <c r="E320" s="161"/>
      <c r="F320" s="161"/>
      <c r="G320" s="161">
        <f t="shared" ref="G320:H320" si="327">+N($D320)*N(E320)</f>
        <v>0</v>
      </c>
      <c r="H320" s="161">
        <f t="shared" si="327"/>
        <v>0</v>
      </c>
      <c r="I320" s="184">
        <f t="shared" si="210"/>
        <v>0</v>
      </c>
      <c r="J320" s="156"/>
      <c r="K320" s="156"/>
      <c r="L320" s="156"/>
      <c r="M320" s="156"/>
      <c r="N320" s="156"/>
      <c r="O320" s="156"/>
      <c r="P320" s="156"/>
      <c r="Q320" s="156"/>
      <c r="R320" s="156"/>
      <c r="S320" s="156"/>
      <c r="T320" s="156"/>
      <c r="U320" s="156"/>
      <c r="V320" s="156"/>
      <c r="W320" s="156"/>
      <c r="X320" s="156"/>
      <c r="Y320" s="156"/>
      <c r="Z320" s="156"/>
    </row>
    <row r="321">
      <c r="A321" s="185"/>
      <c r="B321" s="204" t="s">
        <v>1282</v>
      </c>
      <c r="C321" s="187" t="s">
        <v>1000</v>
      </c>
      <c r="D321" s="160" t="s">
        <v>506</v>
      </c>
      <c r="E321" s="161"/>
      <c r="F321" s="161"/>
      <c r="G321" s="161">
        <f t="shared" ref="G321:H321" si="328">+N($D321)*N(E321)</f>
        <v>0</v>
      </c>
      <c r="H321" s="161">
        <f t="shared" si="328"/>
        <v>0</v>
      </c>
      <c r="I321" s="184">
        <f t="shared" si="210"/>
        <v>0</v>
      </c>
      <c r="J321" s="156"/>
      <c r="K321" s="156"/>
      <c r="L321" s="156"/>
      <c r="M321" s="156"/>
      <c r="N321" s="156"/>
      <c r="O321" s="156"/>
      <c r="P321" s="156"/>
      <c r="Q321" s="156"/>
      <c r="R321" s="156"/>
      <c r="S321" s="156"/>
      <c r="T321" s="156"/>
      <c r="U321" s="156"/>
      <c r="V321" s="156"/>
      <c r="W321" s="156"/>
      <c r="X321" s="156"/>
      <c r="Y321" s="156"/>
      <c r="Z321" s="156"/>
    </row>
    <row r="322">
      <c r="A322" s="185"/>
      <c r="B322" s="204" t="s">
        <v>1283</v>
      </c>
      <c r="C322" s="187" t="s">
        <v>1000</v>
      </c>
      <c r="D322" s="160" t="s">
        <v>506</v>
      </c>
      <c r="E322" s="161"/>
      <c r="F322" s="161"/>
      <c r="G322" s="161">
        <f t="shared" ref="G322:H322" si="329">+N($D322)*N(E322)</f>
        <v>0</v>
      </c>
      <c r="H322" s="161">
        <f t="shared" si="329"/>
        <v>0</v>
      </c>
      <c r="I322" s="184">
        <f t="shared" si="210"/>
        <v>0</v>
      </c>
      <c r="J322" s="156"/>
      <c r="K322" s="156"/>
      <c r="L322" s="156"/>
      <c r="M322" s="156"/>
      <c r="N322" s="156"/>
      <c r="O322" s="156"/>
      <c r="P322" s="156"/>
      <c r="Q322" s="156"/>
      <c r="R322" s="156"/>
      <c r="S322" s="156"/>
      <c r="T322" s="156"/>
      <c r="U322" s="156"/>
      <c r="V322" s="156"/>
      <c r="W322" s="156"/>
      <c r="X322" s="156"/>
      <c r="Y322" s="156"/>
      <c r="Z322" s="156"/>
    </row>
    <row r="323">
      <c r="A323" s="185"/>
      <c r="B323" s="204" t="s">
        <v>1284</v>
      </c>
      <c r="C323" s="187" t="s">
        <v>1000</v>
      </c>
      <c r="D323" s="160">
        <v>2.0</v>
      </c>
      <c r="E323" s="188">
        <v>196857.0</v>
      </c>
      <c r="F323" s="188">
        <v>9012.0</v>
      </c>
      <c r="G323" s="161">
        <f t="shared" ref="G323:H323" si="330">+N($D323)*N(E323)</f>
        <v>393714</v>
      </c>
      <c r="H323" s="161">
        <f t="shared" si="330"/>
        <v>18024</v>
      </c>
      <c r="I323" s="184">
        <f t="shared" si="210"/>
        <v>411738</v>
      </c>
      <c r="J323" s="156"/>
      <c r="K323" s="189"/>
      <c r="L323" s="156"/>
      <c r="M323" s="156"/>
      <c r="N323" s="156"/>
      <c r="O323" s="156"/>
      <c r="P323" s="156"/>
      <c r="Q323" s="156"/>
      <c r="R323" s="156"/>
      <c r="S323" s="156"/>
      <c r="T323" s="156"/>
      <c r="U323" s="156"/>
      <c r="V323" s="156"/>
      <c r="W323" s="156"/>
      <c r="X323" s="156"/>
      <c r="Y323" s="156"/>
      <c r="Z323" s="156"/>
    </row>
    <row r="324">
      <c r="A324" s="185"/>
      <c r="B324" s="204" t="s">
        <v>1285</v>
      </c>
      <c r="C324" s="187" t="s">
        <v>1000</v>
      </c>
      <c r="D324" s="160" t="s">
        <v>506</v>
      </c>
      <c r="E324" s="161"/>
      <c r="F324" s="161"/>
      <c r="G324" s="161">
        <f t="shared" ref="G324:H324" si="331">+N($D324)*N(E324)</f>
        <v>0</v>
      </c>
      <c r="H324" s="161">
        <f t="shared" si="331"/>
        <v>0</v>
      </c>
      <c r="I324" s="184">
        <f t="shared" si="210"/>
        <v>0</v>
      </c>
      <c r="J324" s="156"/>
      <c r="K324" s="156"/>
      <c r="L324" s="156"/>
      <c r="M324" s="156"/>
      <c r="N324" s="156"/>
      <c r="O324" s="156"/>
      <c r="P324" s="156"/>
      <c r="Q324" s="156"/>
      <c r="R324" s="156"/>
      <c r="S324" s="156"/>
      <c r="T324" s="156"/>
      <c r="U324" s="156"/>
      <c r="V324" s="156"/>
      <c r="W324" s="156"/>
      <c r="X324" s="156"/>
      <c r="Y324" s="156"/>
      <c r="Z324" s="156"/>
    </row>
    <row r="325">
      <c r="A325" s="185"/>
      <c r="B325" s="204" t="s">
        <v>1286</v>
      </c>
      <c r="C325" s="187" t="s">
        <v>1000</v>
      </c>
      <c r="D325" s="160" t="s">
        <v>506</v>
      </c>
      <c r="E325" s="161"/>
      <c r="F325" s="161"/>
      <c r="G325" s="161">
        <f t="shared" ref="G325:H325" si="332">+N($D325)*N(E325)</f>
        <v>0</v>
      </c>
      <c r="H325" s="161">
        <f t="shared" si="332"/>
        <v>0</v>
      </c>
      <c r="I325" s="184">
        <f t="shared" si="210"/>
        <v>0</v>
      </c>
      <c r="J325" s="156"/>
      <c r="K325" s="156"/>
      <c r="L325" s="156"/>
      <c r="M325" s="156"/>
      <c r="N325" s="156"/>
      <c r="O325" s="156"/>
      <c r="P325" s="156"/>
      <c r="Q325" s="156"/>
      <c r="R325" s="156"/>
      <c r="S325" s="156"/>
      <c r="T325" s="156"/>
      <c r="U325" s="156"/>
      <c r="V325" s="156"/>
      <c r="W325" s="156"/>
      <c r="X325" s="156"/>
      <c r="Y325" s="156"/>
      <c r="Z325" s="156"/>
    </row>
    <row r="326">
      <c r="A326" s="185"/>
      <c r="B326" s="204" t="s">
        <v>1287</v>
      </c>
      <c r="C326" s="187" t="s">
        <v>1000</v>
      </c>
      <c r="D326" s="160" t="s">
        <v>506</v>
      </c>
      <c r="E326" s="161"/>
      <c r="F326" s="161"/>
      <c r="G326" s="161">
        <f t="shared" ref="G326:H326" si="333">+N($D326)*N(E326)</f>
        <v>0</v>
      </c>
      <c r="H326" s="161">
        <f t="shared" si="333"/>
        <v>0</v>
      </c>
      <c r="I326" s="184">
        <f t="shared" si="210"/>
        <v>0</v>
      </c>
      <c r="J326" s="156"/>
      <c r="K326" s="156"/>
      <c r="L326" s="156"/>
      <c r="M326" s="156"/>
      <c r="N326" s="156"/>
      <c r="O326" s="156"/>
      <c r="P326" s="156"/>
      <c r="Q326" s="156"/>
      <c r="R326" s="156"/>
      <c r="S326" s="156"/>
      <c r="T326" s="156"/>
      <c r="U326" s="156"/>
      <c r="V326" s="156"/>
      <c r="W326" s="156"/>
      <c r="X326" s="156"/>
      <c r="Y326" s="156"/>
      <c r="Z326" s="156"/>
    </row>
    <row r="327">
      <c r="A327" s="185"/>
      <c r="B327" s="204" t="s">
        <v>1288</v>
      </c>
      <c r="C327" s="187" t="s">
        <v>1000</v>
      </c>
      <c r="D327" s="160" t="s">
        <v>506</v>
      </c>
      <c r="E327" s="161"/>
      <c r="F327" s="161"/>
      <c r="G327" s="161">
        <f t="shared" ref="G327:H327" si="334">+N($D327)*N(E327)</f>
        <v>0</v>
      </c>
      <c r="H327" s="161">
        <f t="shared" si="334"/>
        <v>0</v>
      </c>
      <c r="I327" s="184">
        <f t="shared" si="210"/>
        <v>0</v>
      </c>
      <c r="J327" s="156"/>
      <c r="K327" s="156"/>
      <c r="L327" s="156"/>
      <c r="M327" s="156"/>
      <c r="N327" s="156"/>
      <c r="O327" s="156"/>
      <c r="P327" s="156"/>
      <c r="Q327" s="156"/>
      <c r="R327" s="156"/>
      <c r="S327" s="156"/>
      <c r="T327" s="156"/>
      <c r="U327" s="156"/>
      <c r="V327" s="156"/>
      <c r="W327" s="156"/>
      <c r="X327" s="156"/>
      <c r="Y327" s="156"/>
      <c r="Z327" s="156"/>
    </row>
    <row r="328">
      <c r="A328" s="185"/>
      <c r="B328" s="204" t="s">
        <v>1289</v>
      </c>
      <c r="C328" s="187" t="s">
        <v>1000</v>
      </c>
      <c r="D328" s="160" t="s">
        <v>506</v>
      </c>
      <c r="E328" s="161"/>
      <c r="F328" s="161"/>
      <c r="G328" s="161">
        <f t="shared" ref="G328:H328" si="335">+N($D328)*N(E328)</f>
        <v>0</v>
      </c>
      <c r="H328" s="161">
        <f t="shared" si="335"/>
        <v>0</v>
      </c>
      <c r="I328" s="184">
        <f t="shared" si="210"/>
        <v>0</v>
      </c>
      <c r="J328" s="156"/>
      <c r="K328" s="156"/>
      <c r="L328" s="156"/>
      <c r="M328" s="156"/>
      <c r="N328" s="156"/>
      <c r="O328" s="156"/>
      <c r="P328" s="156"/>
      <c r="Q328" s="156"/>
      <c r="R328" s="156"/>
      <c r="S328" s="156"/>
      <c r="T328" s="156"/>
      <c r="U328" s="156"/>
      <c r="V328" s="156"/>
      <c r="W328" s="156"/>
      <c r="X328" s="156"/>
      <c r="Y328" s="156"/>
      <c r="Z328" s="156"/>
    </row>
    <row r="329">
      <c r="A329" s="185"/>
      <c r="B329" s="204" t="s">
        <v>1290</v>
      </c>
      <c r="C329" s="187" t="s">
        <v>1000</v>
      </c>
      <c r="D329" s="160" t="s">
        <v>506</v>
      </c>
      <c r="E329" s="161"/>
      <c r="F329" s="161"/>
      <c r="G329" s="161">
        <f t="shared" ref="G329:H329" si="336">+N($D329)*N(E329)</f>
        <v>0</v>
      </c>
      <c r="H329" s="161">
        <f t="shared" si="336"/>
        <v>0</v>
      </c>
      <c r="I329" s="184">
        <f t="shared" si="210"/>
        <v>0</v>
      </c>
      <c r="J329" s="156"/>
      <c r="K329" s="156"/>
      <c r="L329" s="156"/>
      <c r="M329" s="156"/>
      <c r="N329" s="156"/>
      <c r="O329" s="156"/>
      <c r="P329" s="156"/>
      <c r="Q329" s="156"/>
      <c r="R329" s="156"/>
      <c r="S329" s="156"/>
      <c r="T329" s="156"/>
      <c r="U329" s="156"/>
      <c r="V329" s="156"/>
      <c r="W329" s="156"/>
      <c r="X329" s="156"/>
      <c r="Y329" s="156"/>
      <c r="Z329" s="156"/>
    </row>
    <row r="330">
      <c r="A330" s="185"/>
      <c r="B330" s="204" t="s">
        <v>1291</v>
      </c>
      <c r="C330" s="187" t="s">
        <v>1000</v>
      </c>
      <c r="D330" s="160" t="s">
        <v>506</v>
      </c>
      <c r="E330" s="161"/>
      <c r="F330" s="161"/>
      <c r="G330" s="161">
        <f t="shared" ref="G330:H330" si="337">+N($D330)*N(E330)</f>
        <v>0</v>
      </c>
      <c r="H330" s="161">
        <f t="shared" si="337"/>
        <v>0</v>
      </c>
      <c r="I330" s="184">
        <f t="shared" si="210"/>
        <v>0</v>
      </c>
      <c r="J330" s="156"/>
      <c r="K330" s="156"/>
      <c r="L330" s="156"/>
      <c r="M330" s="156"/>
      <c r="N330" s="156"/>
      <c r="O330" s="156"/>
      <c r="P330" s="156"/>
      <c r="Q330" s="156"/>
      <c r="R330" s="156"/>
      <c r="S330" s="156"/>
      <c r="T330" s="156"/>
      <c r="U330" s="156"/>
      <c r="V330" s="156"/>
      <c r="W330" s="156"/>
      <c r="X330" s="156"/>
      <c r="Y330" s="156"/>
      <c r="Z330" s="156"/>
    </row>
    <row r="331">
      <c r="A331" s="185"/>
      <c r="B331" s="204" t="s">
        <v>1292</v>
      </c>
      <c r="C331" s="187" t="s">
        <v>1000</v>
      </c>
      <c r="D331" s="160" t="s">
        <v>506</v>
      </c>
      <c r="E331" s="161"/>
      <c r="F331" s="161"/>
      <c r="G331" s="161">
        <f t="shared" ref="G331:H331" si="338">+N($D331)*N(E331)</f>
        <v>0</v>
      </c>
      <c r="H331" s="161">
        <f t="shared" si="338"/>
        <v>0</v>
      </c>
      <c r="I331" s="184">
        <f t="shared" si="210"/>
        <v>0</v>
      </c>
      <c r="J331" s="156"/>
      <c r="K331" s="156"/>
      <c r="L331" s="156"/>
      <c r="M331" s="156"/>
      <c r="N331" s="156"/>
      <c r="O331" s="156"/>
      <c r="P331" s="156"/>
      <c r="Q331" s="156"/>
      <c r="R331" s="156"/>
      <c r="S331" s="156"/>
      <c r="T331" s="156"/>
      <c r="U331" s="156"/>
      <c r="V331" s="156"/>
      <c r="W331" s="156"/>
      <c r="X331" s="156"/>
      <c r="Y331" s="156"/>
      <c r="Z331" s="156"/>
    </row>
    <row r="332">
      <c r="A332" s="185"/>
      <c r="B332" s="204" t="s">
        <v>1293</v>
      </c>
      <c r="C332" s="187" t="s">
        <v>1000</v>
      </c>
      <c r="D332" s="160" t="s">
        <v>506</v>
      </c>
      <c r="E332" s="161"/>
      <c r="F332" s="161"/>
      <c r="G332" s="161">
        <f t="shared" ref="G332:H332" si="339">+N($D332)*N(E332)</f>
        <v>0</v>
      </c>
      <c r="H332" s="161">
        <f t="shared" si="339"/>
        <v>0</v>
      </c>
      <c r="I332" s="184">
        <f t="shared" si="210"/>
        <v>0</v>
      </c>
      <c r="J332" s="156"/>
      <c r="K332" s="156"/>
      <c r="L332" s="156"/>
      <c r="M332" s="156"/>
      <c r="N332" s="156"/>
      <c r="O332" s="156"/>
      <c r="P332" s="156"/>
      <c r="Q332" s="156"/>
      <c r="R332" s="156"/>
      <c r="S332" s="156"/>
      <c r="T332" s="156"/>
      <c r="U332" s="156"/>
      <c r="V332" s="156"/>
      <c r="W332" s="156"/>
      <c r="X332" s="156"/>
      <c r="Y332" s="156"/>
      <c r="Z332" s="156"/>
    </row>
    <row r="333">
      <c r="A333" s="185"/>
      <c r="B333" s="204" t="s">
        <v>1294</v>
      </c>
      <c r="C333" s="187" t="s">
        <v>1000</v>
      </c>
      <c r="D333" s="160" t="s">
        <v>506</v>
      </c>
      <c r="E333" s="161"/>
      <c r="F333" s="161"/>
      <c r="G333" s="161">
        <f t="shared" ref="G333:H333" si="340">+N($D333)*N(E333)</f>
        <v>0</v>
      </c>
      <c r="H333" s="161">
        <f t="shared" si="340"/>
        <v>0</v>
      </c>
      <c r="I333" s="184">
        <f t="shared" si="210"/>
        <v>0</v>
      </c>
      <c r="J333" s="156"/>
      <c r="K333" s="156"/>
      <c r="L333" s="156"/>
      <c r="M333" s="156"/>
      <c r="N333" s="156"/>
      <c r="O333" s="156"/>
      <c r="P333" s="156"/>
      <c r="Q333" s="156"/>
      <c r="R333" s="156"/>
      <c r="S333" s="156"/>
      <c r="T333" s="156"/>
      <c r="U333" s="156"/>
      <c r="V333" s="156"/>
      <c r="W333" s="156"/>
      <c r="X333" s="156"/>
      <c r="Y333" s="156"/>
      <c r="Z333" s="156"/>
    </row>
    <row r="334">
      <c r="A334" s="185"/>
      <c r="B334" s="204" t="s">
        <v>1295</v>
      </c>
      <c r="C334" s="187" t="s">
        <v>1000</v>
      </c>
      <c r="D334" s="160" t="s">
        <v>506</v>
      </c>
      <c r="E334" s="161"/>
      <c r="F334" s="161"/>
      <c r="G334" s="161">
        <f t="shared" ref="G334:H334" si="341">+N($D334)*N(E334)</f>
        <v>0</v>
      </c>
      <c r="H334" s="161">
        <f t="shared" si="341"/>
        <v>0</v>
      </c>
      <c r="I334" s="184">
        <f t="shared" si="210"/>
        <v>0</v>
      </c>
      <c r="J334" s="156"/>
      <c r="K334" s="156"/>
      <c r="L334" s="156"/>
      <c r="M334" s="156"/>
      <c r="N334" s="156"/>
      <c r="O334" s="156"/>
      <c r="P334" s="156"/>
      <c r="Q334" s="156"/>
      <c r="R334" s="156"/>
      <c r="S334" s="156"/>
      <c r="T334" s="156"/>
      <c r="U334" s="156"/>
      <c r="V334" s="156"/>
      <c r="W334" s="156"/>
      <c r="X334" s="156"/>
      <c r="Y334" s="156"/>
      <c r="Z334" s="156"/>
    </row>
    <row r="335">
      <c r="A335" s="185"/>
      <c r="B335" s="204" t="s">
        <v>1296</v>
      </c>
      <c r="C335" s="187" t="s">
        <v>1000</v>
      </c>
      <c r="D335" s="160" t="s">
        <v>506</v>
      </c>
      <c r="E335" s="161"/>
      <c r="F335" s="161"/>
      <c r="G335" s="161">
        <f t="shared" ref="G335:H335" si="342">+N($D335)*N(E335)</f>
        <v>0</v>
      </c>
      <c r="H335" s="161">
        <f t="shared" si="342"/>
        <v>0</v>
      </c>
      <c r="I335" s="184">
        <f t="shared" si="210"/>
        <v>0</v>
      </c>
      <c r="J335" s="156"/>
      <c r="K335" s="156"/>
      <c r="L335" s="156"/>
      <c r="M335" s="156"/>
      <c r="N335" s="156"/>
      <c r="O335" s="156"/>
      <c r="P335" s="156"/>
      <c r="Q335" s="156"/>
      <c r="R335" s="156"/>
      <c r="S335" s="156"/>
      <c r="T335" s="156"/>
      <c r="U335" s="156"/>
      <c r="V335" s="156"/>
      <c r="W335" s="156"/>
      <c r="X335" s="156"/>
      <c r="Y335" s="156"/>
      <c r="Z335" s="156"/>
    </row>
    <row r="336">
      <c r="A336" s="185"/>
      <c r="B336" s="204" t="s">
        <v>1297</v>
      </c>
      <c r="C336" s="187" t="s">
        <v>1000</v>
      </c>
      <c r="D336" s="160" t="s">
        <v>506</v>
      </c>
      <c r="E336" s="161"/>
      <c r="F336" s="161"/>
      <c r="G336" s="161">
        <f t="shared" ref="G336:H336" si="343">+N($D336)*N(E336)</f>
        <v>0</v>
      </c>
      <c r="H336" s="161">
        <f t="shared" si="343"/>
        <v>0</v>
      </c>
      <c r="I336" s="184">
        <f t="shared" si="210"/>
        <v>0</v>
      </c>
      <c r="J336" s="156"/>
      <c r="K336" s="156"/>
      <c r="L336" s="156"/>
      <c r="M336" s="156"/>
      <c r="N336" s="156"/>
      <c r="O336" s="156"/>
      <c r="P336" s="156"/>
      <c r="Q336" s="156"/>
      <c r="R336" s="156"/>
      <c r="S336" s="156"/>
      <c r="T336" s="156"/>
      <c r="U336" s="156"/>
      <c r="V336" s="156"/>
      <c r="W336" s="156"/>
      <c r="X336" s="156"/>
      <c r="Y336" s="156"/>
      <c r="Z336" s="156"/>
    </row>
    <row r="337">
      <c r="A337" s="185"/>
      <c r="B337" s="204" t="s">
        <v>1298</v>
      </c>
      <c r="C337" s="187" t="s">
        <v>1000</v>
      </c>
      <c r="D337" s="160" t="s">
        <v>506</v>
      </c>
      <c r="E337" s="161"/>
      <c r="F337" s="161"/>
      <c r="G337" s="161">
        <f t="shared" ref="G337:H337" si="344">+N($D337)*N(E337)</f>
        <v>0</v>
      </c>
      <c r="H337" s="161">
        <f t="shared" si="344"/>
        <v>0</v>
      </c>
      <c r="I337" s="184">
        <f t="shared" si="210"/>
        <v>0</v>
      </c>
      <c r="J337" s="156"/>
      <c r="K337" s="156"/>
      <c r="L337" s="156"/>
      <c r="M337" s="156"/>
      <c r="N337" s="156"/>
      <c r="O337" s="156"/>
      <c r="P337" s="156"/>
      <c r="Q337" s="156"/>
      <c r="R337" s="156"/>
      <c r="S337" s="156"/>
      <c r="T337" s="156"/>
      <c r="U337" s="156"/>
      <c r="V337" s="156"/>
      <c r="W337" s="156"/>
      <c r="X337" s="156"/>
      <c r="Y337" s="156"/>
      <c r="Z337" s="156"/>
    </row>
    <row r="338">
      <c r="A338" s="185"/>
      <c r="B338" s="204" t="s">
        <v>1299</v>
      </c>
      <c r="C338" s="187" t="s">
        <v>1000</v>
      </c>
      <c r="D338" s="160" t="s">
        <v>506</v>
      </c>
      <c r="E338" s="161"/>
      <c r="F338" s="161"/>
      <c r="G338" s="161">
        <f t="shared" ref="G338:H338" si="345">+N($D338)*N(E338)</f>
        <v>0</v>
      </c>
      <c r="H338" s="161">
        <f t="shared" si="345"/>
        <v>0</v>
      </c>
      <c r="I338" s="184">
        <f t="shared" si="210"/>
        <v>0</v>
      </c>
      <c r="J338" s="156"/>
      <c r="K338" s="156"/>
      <c r="L338" s="156"/>
      <c r="M338" s="156"/>
      <c r="N338" s="156"/>
      <c r="O338" s="156"/>
      <c r="P338" s="156"/>
      <c r="Q338" s="156"/>
      <c r="R338" s="156"/>
      <c r="S338" s="156"/>
      <c r="T338" s="156"/>
      <c r="U338" s="156"/>
      <c r="V338" s="156"/>
      <c r="W338" s="156"/>
      <c r="X338" s="156"/>
      <c r="Y338" s="156"/>
      <c r="Z338" s="156"/>
    </row>
    <row r="339">
      <c r="A339" s="185"/>
      <c r="B339" s="204" t="s">
        <v>1300</v>
      </c>
      <c r="C339" s="187" t="s">
        <v>1000</v>
      </c>
      <c r="D339" s="160" t="s">
        <v>506</v>
      </c>
      <c r="E339" s="161"/>
      <c r="F339" s="161"/>
      <c r="G339" s="161">
        <f t="shared" ref="G339:H339" si="346">+N($D339)*N(E339)</f>
        <v>0</v>
      </c>
      <c r="H339" s="161">
        <f t="shared" si="346"/>
        <v>0</v>
      </c>
      <c r="I339" s="184">
        <f t="shared" si="210"/>
        <v>0</v>
      </c>
      <c r="J339" s="156"/>
      <c r="K339" s="156"/>
      <c r="L339" s="156"/>
      <c r="M339" s="156"/>
      <c r="N339" s="156"/>
      <c r="O339" s="156"/>
      <c r="P339" s="156"/>
      <c r="Q339" s="156"/>
      <c r="R339" s="156"/>
      <c r="S339" s="156"/>
      <c r="T339" s="156"/>
      <c r="U339" s="156"/>
      <c r="V339" s="156"/>
      <c r="W339" s="156"/>
      <c r="X339" s="156"/>
      <c r="Y339" s="156"/>
      <c r="Z339" s="156"/>
    </row>
    <row r="340">
      <c r="A340" s="185"/>
      <c r="B340" s="204" t="s">
        <v>1301</v>
      </c>
      <c r="C340" s="187" t="s">
        <v>1000</v>
      </c>
      <c r="D340" s="160" t="s">
        <v>506</v>
      </c>
      <c r="E340" s="161"/>
      <c r="F340" s="161"/>
      <c r="G340" s="161">
        <f t="shared" ref="G340:H340" si="347">+N($D340)*N(E340)</f>
        <v>0</v>
      </c>
      <c r="H340" s="161">
        <f t="shared" si="347"/>
        <v>0</v>
      </c>
      <c r="I340" s="184">
        <f t="shared" si="210"/>
        <v>0</v>
      </c>
      <c r="J340" s="156"/>
      <c r="K340" s="156"/>
      <c r="L340" s="156"/>
      <c r="M340" s="156"/>
      <c r="N340" s="156"/>
      <c r="O340" s="156"/>
      <c r="P340" s="156"/>
      <c r="Q340" s="156"/>
      <c r="R340" s="156"/>
      <c r="S340" s="156"/>
      <c r="T340" s="156"/>
      <c r="U340" s="156"/>
      <c r="V340" s="156"/>
      <c r="W340" s="156"/>
      <c r="X340" s="156"/>
      <c r="Y340" s="156"/>
      <c r="Z340" s="156"/>
    </row>
    <row r="341">
      <c r="A341" s="185"/>
      <c r="B341" s="204" t="s">
        <v>1302</v>
      </c>
      <c r="C341" s="187" t="s">
        <v>1000</v>
      </c>
      <c r="D341" s="160" t="s">
        <v>506</v>
      </c>
      <c r="E341" s="161"/>
      <c r="F341" s="161"/>
      <c r="G341" s="161">
        <f t="shared" ref="G341:H341" si="348">+N($D341)*N(E341)</f>
        <v>0</v>
      </c>
      <c r="H341" s="161">
        <f t="shared" si="348"/>
        <v>0</v>
      </c>
      <c r="I341" s="184">
        <f t="shared" si="210"/>
        <v>0</v>
      </c>
      <c r="J341" s="156"/>
      <c r="K341" s="156"/>
      <c r="L341" s="156"/>
      <c r="M341" s="156"/>
      <c r="N341" s="156"/>
      <c r="O341" s="156"/>
      <c r="P341" s="156"/>
      <c r="Q341" s="156"/>
      <c r="R341" s="156"/>
      <c r="S341" s="156"/>
      <c r="T341" s="156"/>
      <c r="U341" s="156"/>
      <c r="V341" s="156"/>
      <c r="W341" s="156"/>
      <c r="X341" s="156"/>
      <c r="Y341" s="156"/>
      <c r="Z341" s="156"/>
    </row>
    <row r="342">
      <c r="A342" s="185"/>
      <c r="B342" s="204" t="s">
        <v>1303</v>
      </c>
      <c r="C342" s="187" t="s">
        <v>1000</v>
      </c>
      <c r="D342" s="160" t="s">
        <v>506</v>
      </c>
      <c r="E342" s="161"/>
      <c r="F342" s="161"/>
      <c r="G342" s="161">
        <f t="shared" ref="G342:H342" si="349">+N($D342)*N(E342)</f>
        <v>0</v>
      </c>
      <c r="H342" s="161">
        <f t="shared" si="349"/>
        <v>0</v>
      </c>
      <c r="I342" s="184">
        <f t="shared" si="210"/>
        <v>0</v>
      </c>
      <c r="J342" s="156"/>
      <c r="K342" s="156"/>
      <c r="L342" s="156"/>
      <c r="M342" s="156"/>
      <c r="N342" s="156"/>
      <c r="O342" s="156"/>
      <c r="P342" s="156"/>
      <c r="Q342" s="156"/>
      <c r="R342" s="156"/>
      <c r="S342" s="156"/>
      <c r="T342" s="156"/>
      <c r="U342" s="156"/>
      <c r="V342" s="156"/>
      <c r="W342" s="156"/>
      <c r="X342" s="156"/>
      <c r="Y342" s="156"/>
      <c r="Z342" s="156"/>
    </row>
    <row r="343">
      <c r="A343" s="185"/>
      <c r="B343" s="204"/>
      <c r="C343" s="187"/>
      <c r="D343" s="160"/>
      <c r="E343" s="161"/>
      <c r="F343" s="161"/>
      <c r="G343" s="161">
        <f t="shared" ref="G343:H343" si="350">+N($D343)*N(E343)</f>
        <v>0</v>
      </c>
      <c r="H343" s="161">
        <f t="shared" si="350"/>
        <v>0</v>
      </c>
      <c r="I343" s="184">
        <f t="shared" si="210"/>
        <v>0</v>
      </c>
      <c r="J343" s="156"/>
      <c r="K343" s="156"/>
      <c r="L343" s="156"/>
      <c r="M343" s="156"/>
      <c r="N343" s="156"/>
      <c r="O343" s="156"/>
      <c r="P343" s="156"/>
      <c r="Q343" s="156"/>
      <c r="R343" s="156"/>
      <c r="S343" s="156"/>
      <c r="T343" s="156"/>
      <c r="U343" s="156"/>
      <c r="V343" s="156"/>
      <c r="W343" s="156"/>
      <c r="X343" s="156"/>
      <c r="Y343" s="156"/>
      <c r="Z343" s="156"/>
    </row>
    <row r="344">
      <c r="A344" s="183">
        <v>2.0</v>
      </c>
      <c r="B344" s="206" t="s">
        <v>1304</v>
      </c>
      <c r="C344" s="228"/>
      <c r="D344" s="160"/>
      <c r="E344" s="161"/>
      <c r="F344" s="161"/>
      <c r="G344" s="161">
        <f t="shared" ref="G344:H344" si="351">+N($D344)*N(E344)</f>
        <v>0</v>
      </c>
      <c r="H344" s="161">
        <f t="shared" si="351"/>
        <v>0</v>
      </c>
      <c r="I344" s="184">
        <f t="shared" si="210"/>
        <v>0</v>
      </c>
      <c r="J344" s="156"/>
      <c r="K344" s="156"/>
      <c r="L344" s="156"/>
      <c r="M344" s="156"/>
      <c r="N344" s="156"/>
      <c r="O344" s="156"/>
      <c r="P344" s="156"/>
      <c r="Q344" s="156"/>
      <c r="R344" s="156"/>
      <c r="S344" s="156"/>
      <c r="T344" s="156"/>
      <c r="U344" s="156"/>
      <c r="V344" s="156"/>
      <c r="W344" s="156"/>
      <c r="X344" s="156"/>
      <c r="Y344" s="156"/>
      <c r="Z344" s="156"/>
    </row>
    <row r="345">
      <c r="A345" s="183"/>
      <c r="B345" s="206" t="s">
        <v>1305</v>
      </c>
      <c r="C345" s="228"/>
      <c r="D345" s="160"/>
      <c r="E345" s="161"/>
      <c r="F345" s="161"/>
      <c r="G345" s="161">
        <f t="shared" ref="G345:H345" si="352">+N($D345)*N(E345)</f>
        <v>0</v>
      </c>
      <c r="H345" s="161">
        <f t="shared" si="352"/>
        <v>0</v>
      </c>
      <c r="I345" s="184">
        <f t="shared" si="210"/>
        <v>0</v>
      </c>
      <c r="J345" s="156"/>
      <c r="K345" s="156"/>
      <c r="L345" s="156"/>
      <c r="M345" s="156"/>
      <c r="N345" s="156"/>
      <c r="O345" s="156"/>
      <c r="P345" s="156"/>
      <c r="Q345" s="156"/>
      <c r="R345" s="156"/>
      <c r="S345" s="156"/>
      <c r="T345" s="156"/>
      <c r="U345" s="156"/>
      <c r="V345" s="156"/>
      <c r="W345" s="156"/>
      <c r="X345" s="156"/>
      <c r="Y345" s="156"/>
      <c r="Z345" s="156"/>
    </row>
    <row r="346">
      <c r="A346" s="185"/>
      <c r="B346" s="204" t="s">
        <v>1306</v>
      </c>
      <c r="C346" s="187"/>
      <c r="D346" s="160"/>
      <c r="E346" s="161"/>
      <c r="F346" s="161"/>
      <c r="G346" s="161">
        <f t="shared" ref="G346:H346" si="353">+N($D346)*N(E346)</f>
        <v>0</v>
      </c>
      <c r="H346" s="161">
        <f t="shared" si="353"/>
        <v>0</v>
      </c>
      <c r="I346" s="184">
        <f t="shared" si="210"/>
        <v>0</v>
      </c>
      <c r="J346" s="156"/>
      <c r="K346" s="156"/>
      <c r="L346" s="156"/>
      <c r="M346" s="156"/>
      <c r="N346" s="156"/>
      <c r="O346" s="156"/>
      <c r="P346" s="156"/>
      <c r="Q346" s="156"/>
      <c r="R346" s="156"/>
      <c r="S346" s="156"/>
      <c r="T346" s="156"/>
      <c r="U346" s="156"/>
      <c r="V346" s="156"/>
      <c r="W346" s="156"/>
      <c r="X346" s="156"/>
      <c r="Y346" s="156"/>
      <c r="Z346" s="156"/>
    </row>
    <row r="347">
      <c r="A347" s="185"/>
      <c r="B347" s="204" t="s">
        <v>1307</v>
      </c>
      <c r="C347" s="187"/>
      <c r="D347" s="160"/>
      <c r="E347" s="161"/>
      <c r="F347" s="161"/>
      <c r="G347" s="161">
        <f t="shared" ref="G347:H347" si="354">+N($D347)*N(E347)</f>
        <v>0</v>
      </c>
      <c r="H347" s="161">
        <f t="shared" si="354"/>
        <v>0</v>
      </c>
      <c r="I347" s="184">
        <f t="shared" si="210"/>
        <v>0</v>
      </c>
      <c r="J347" s="156"/>
      <c r="K347" s="156"/>
      <c r="L347" s="156"/>
      <c r="M347" s="156"/>
      <c r="N347" s="156"/>
      <c r="O347" s="156"/>
      <c r="P347" s="156"/>
      <c r="Q347" s="156"/>
      <c r="R347" s="156"/>
      <c r="S347" s="156"/>
      <c r="T347" s="156"/>
      <c r="U347" s="156"/>
      <c r="V347" s="156"/>
      <c r="W347" s="156"/>
      <c r="X347" s="156"/>
      <c r="Y347" s="156"/>
      <c r="Z347" s="156"/>
    </row>
    <row r="348">
      <c r="A348" s="185"/>
      <c r="B348" s="204" t="s">
        <v>1308</v>
      </c>
      <c r="C348" s="187"/>
      <c r="D348" s="160"/>
      <c r="E348" s="161"/>
      <c r="F348" s="161"/>
      <c r="G348" s="161">
        <f t="shared" ref="G348:H348" si="355">+N($D348)*N(E348)</f>
        <v>0</v>
      </c>
      <c r="H348" s="161">
        <f t="shared" si="355"/>
        <v>0</v>
      </c>
      <c r="I348" s="184">
        <f t="shared" si="210"/>
        <v>0</v>
      </c>
      <c r="J348" s="156"/>
      <c r="K348" s="156"/>
      <c r="L348" s="156"/>
      <c r="M348" s="156"/>
      <c r="N348" s="156"/>
      <c r="O348" s="156"/>
      <c r="P348" s="156"/>
      <c r="Q348" s="156"/>
      <c r="R348" s="156"/>
      <c r="S348" s="156"/>
      <c r="T348" s="156"/>
      <c r="U348" s="156"/>
      <c r="V348" s="156"/>
      <c r="W348" s="156"/>
      <c r="X348" s="156"/>
      <c r="Y348" s="156"/>
      <c r="Z348" s="156"/>
    </row>
    <row r="349">
      <c r="A349" s="185"/>
      <c r="B349" s="204" t="s">
        <v>1309</v>
      </c>
      <c r="C349" s="187"/>
      <c r="D349" s="160"/>
      <c r="E349" s="161"/>
      <c r="F349" s="161"/>
      <c r="G349" s="161">
        <f t="shared" ref="G349:H349" si="356">+N($D349)*N(E349)</f>
        <v>0</v>
      </c>
      <c r="H349" s="161">
        <f t="shared" si="356"/>
        <v>0</v>
      </c>
      <c r="I349" s="184">
        <f t="shared" si="210"/>
        <v>0</v>
      </c>
      <c r="J349" s="156"/>
      <c r="K349" s="156"/>
      <c r="L349" s="156"/>
      <c r="M349" s="156"/>
      <c r="N349" s="156"/>
      <c r="O349" s="156"/>
      <c r="P349" s="156"/>
      <c r="Q349" s="156"/>
      <c r="R349" s="156"/>
      <c r="S349" s="156"/>
      <c r="T349" s="156"/>
      <c r="U349" s="156"/>
      <c r="V349" s="156"/>
      <c r="W349" s="156"/>
      <c r="X349" s="156"/>
      <c r="Y349" s="156"/>
      <c r="Z349" s="156"/>
    </row>
    <row r="350">
      <c r="A350" s="185"/>
      <c r="B350" s="204" t="s">
        <v>1310</v>
      </c>
      <c r="C350" s="187"/>
      <c r="D350" s="160"/>
      <c r="E350" s="161"/>
      <c r="F350" s="161"/>
      <c r="G350" s="161">
        <f t="shared" ref="G350:H350" si="357">+N($D350)*N(E350)</f>
        <v>0</v>
      </c>
      <c r="H350" s="161">
        <f t="shared" si="357"/>
        <v>0</v>
      </c>
      <c r="I350" s="184">
        <f t="shared" si="210"/>
        <v>0</v>
      </c>
      <c r="J350" s="156"/>
      <c r="K350" s="156"/>
      <c r="L350" s="156"/>
      <c r="M350" s="156"/>
      <c r="N350" s="156"/>
      <c r="O350" s="156"/>
      <c r="P350" s="156"/>
      <c r="Q350" s="156"/>
      <c r="R350" s="156"/>
      <c r="S350" s="156"/>
      <c r="T350" s="156"/>
      <c r="U350" s="156"/>
      <c r="V350" s="156"/>
      <c r="W350" s="156"/>
      <c r="X350" s="156"/>
      <c r="Y350" s="156"/>
      <c r="Z350" s="156"/>
    </row>
    <row r="351">
      <c r="A351" s="185">
        <v>2.1</v>
      </c>
      <c r="B351" s="204" t="s">
        <v>1311</v>
      </c>
      <c r="C351" s="187" t="s">
        <v>1000</v>
      </c>
      <c r="D351" s="160"/>
      <c r="E351" s="161"/>
      <c r="F351" s="161"/>
      <c r="G351" s="161">
        <f t="shared" ref="G351:H351" si="358">+N($D351)*N(E351)</f>
        <v>0</v>
      </c>
      <c r="H351" s="161">
        <f t="shared" si="358"/>
        <v>0</v>
      </c>
      <c r="I351" s="184">
        <f t="shared" si="210"/>
        <v>0</v>
      </c>
      <c r="J351" s="156"/>
      <c r="K351" s="156"/>
      <c r="L351" s="156"/>
      <c r="M351" s="156"/>
      <c r="N351" s="156"/>
      <c r="O351" s="156"/>
      <c r="P351" s="156"/>
      <c r="Q351" s="156"/>
      <c r="R351" s="156"/>
      <c r="S351" s="156"/>
      <c r="T351" s="156"/>
      <c r="U351" s="156"/>
      <c r="V351" s="156"/>
      <c r="W351" s="156"/>
      <c r="X351" s="156"/>
      <c r="Y351" s="156"/>
      <c r="Z351" s="156"/>
    </row>
    <row r="352">
      <c r="A352" s="185">
        <f t="shared" ref="A352:A355" si="360">A351+0.1</f>
        <v>2.2</v>
      </c>
      <c r="B352" s="204" t="s">
        <v>1312</v>
      </c>
      <c r="C352" s="187" t="s">
        <v>1000</v>
      </c>
      <c r="D352" s="160">
        <v>2.0</v>
      </c>
      <c r="E352" s="188">
        <v>18708.0</v>
      </c>
      <c r="F352" s="188">
        <v>1353.0</v>
      </c>
      <c r="G352" s="161">
        <f t="shared" ref="G352:H352" si="359">+N($D352)*N(E352)</f>
        <v>37416</v>
      </c>
      <c r="H352" s="161">
        <f t="shared" si="359"/>
        <v>2706</v>
      </c>
      <c r="I352" s="184">
        <f t="shared" si="210"/>
        <v>40122</v>
      </c>
      <c r="J352" s="156"/>
      <c r="K352" s="189"/>
      <c r="L352" s="156"/>
      <c r="M352" s="156"/>
      <c r="N352" s="156"/>
      <c r="O352" s="156"/>
      <c r="P352" s="156"/>
      <c r="Q352" s="156"/>
      <c r="R352" s="156"/>
      <c r="S352" s="156"/>
      <c r="T352" s="156"/>
      <c r="U352" s="156"/>
      <c r="V352" s="156"/>
      <c r="W352" s="156"/>
      <c r="X352" s="156"/>
      <c r="Y352" s="156"/>
      <c r="Z352" s="156"/>
    </row>
    <row r="353">
      <c r="A353" s="185">
        <f t="shared" si="360"/>
        <v>2.3</v>
      </c>
      <c r="B353" s="204" t="s">
        <v>1313</v>
      </c>
      <c r="C353" s="187" t="s">
        <v>1000</v>
      </c>
      <c r="D353" s="160">
        <v>2.0</v>
      </c>
      <c r="E353" s="188">
        <v>21195.0</v>
      </c>
      <c r="F353" s="188">
        <v>1353.0</v>
      </c>
      <c r="G353" s="161">
        <f t="shared" ref="G353:H353" si="361">+N($D353)*N(E353)</f>
        <v>42390</v>
      </c>
      <c r="H353" s="161">
        <f t="shared" si="361"/>
        <v>2706</v>
      </c>
      <c r="I353" s="184">
        <f t="shared" si="210"/>
        <v>45096</v>
      </c>
      <c r="J353" s="156"/>
      <c r="K353" s="189"/>
      <c r="L353" s="156"/>
      <c r="M353" s="156"/>
      <c r="N353" s="156"/>
      <c r="O353" s="156"/>
      <c r="P353" s="156"/>
      <c r="Q353" s="156"/>
      <c r="R353" s="156"/>
      <c r="S353" s="156"/>
      <c r="T353" s="156"/>
      <c r="U353" s="156"/>
      <c r="V353" s="156"/>
      <c r="W353" s="156"/>
      <c r="X353" s="156"/>
      <c r="Y353" s="156"/>
      <c r="Z353" s="156"/>
    </row>
    <row r="354">
      <c r="A354" s="185">
        <f t="shared" si="360"/>
        <v>2.4</v>
      </c>
      <c r="B354" s="204" t="s">
        <v>1314</v>
      </c>
      <c r="C354" s="187" t="s">
        <v>1000</v>
      </c>
      <c r="D354" s="160">
        <v>2.0</v>
      </c>
      <c r="E354" s="188">
        <v>27792.0</v>
      </c>
      <c r="F354" s="188">
        <v>1353.0</v>
      </c>
      <c r="G354" s="161">
        <f t="shared" ref="G354:H354" si="362">+N($D354)*N(E354)</f>
        <v>55584</v>
      </c>
      <c r="H354" s="161">
        <f t="shared" si="362"/>
        <v>2706</v>
      </c>
      <c r="I354" s="184">
        <f t="shared" si="210"/>
        <v>58290</v>
      </c>
      <c r="J354" s="156"/>
      <c r="K354" s="189"/>
      <c r="L354" s="156"/>
      <c r="M354" s="156"/>
      <c r="N354" s="156"/>
      <c r="O354" s="156"/>
      <c r="P354" s="156"/>
      <c r="Q354" s="156"/>
      <c r="R354" s="156"/>
      <c r="S354" s="156"/>
      <c r="T354" s="156"/>
      <c r="U354" s="156"/>
      <c r="V354" s="156"/>
      <c r="W354" s="156"/>
      <c r="X354" s="156"/>
      <c r="Y354" s="156"/>
      <c r="Z354" s="156"/>
    </row>
    <row r="355">
      <c r="A355" s="185">
        <f t="shared" si="360"/>
        <v>2.5</v>
      </c>
      <c r="B355" s="204" t="s">
        <v>1315</v>
      </c>
      <c r="C355" s="187" t="s">
        <v>1000</v>
      </c>
      <c r="D355" s="160" t="s">
        <v>506</v>
      </c>
      <c r="E355" s="161"/>
      <c r="F355" s="161"/>
      <c r="G355" s="161">
        <f t="shared" ref="G355:H355" si="363">+N($D355)*N(E355)</f>
        <v>0</v>
      </c>
      <c r="H355" s="161">
        <f t="shared" si="363"/>
        <v>0</v>
      </c>
      <c r="I355" s="184">
        <f t="shared" si="210"/>
        <v>0</v>
      </c>
      <c r="J355" s="156"/>
      <c r="K355" s="156"/>
      <c r="L355" s="156"/>
      <c r="M355" s="156"/>
      <c r="N355" s="156"/>
      <c r="O355" s="156"/>
      <c r="P355" s="156"/>
      <c r="Q355" s="156"/>
      <c r="R355" s="156"/>
      <c r="S355" s="156"/>
      <c r="T355" s="156"/>
      <c r="U355" s="156"/>
      <c r="V355" s="156"/>
      <c r="W355" s="156"/>
      <c r="X355" s="156"/>
      <c r="Y355" s="156"/>
      <c r="Z355" s="156"/>
    </row>
    <row r="356">
      <c r="A356" s="185">
        <v>3.1</v>
      </c>
      <c r="B356" s="204" t="s">
        <v>1316</v>
      </c>
      <c r="C356" s="187" t="s">
        <v>1000</v>
      </c>
      <c r="D356" s="160" t="s">
        <v>506</v>
      </c>
      <c r="E356" s="161"/>
      <c r="F356" s="161"/>
      <c r="G356" s="161">
        <f t="shared" ref="G356:H356" si="364">+N($D356)*N(E356)</f>
        <v>0</v>
      </c>
      <c r="H356" s="161">
        <f t="shared" si="364"/>
        <v>0</v>
      </c>
      <c r="I356" s="184">
        <f t="shared" si="210"/>
        <v>0</v>
      </c>
      <c r="J356" s="156"/>
      <c r="K356" s="156"/>
      <c r="L356" s="156"/>
      <c r="M356" s="156"/>
      <c r="N356" s="156"/>
      <c r="O356" s="156"/>
      <c r="P356" s="156"/>
      <c r="Q356" s="156"/>
      <c r="R356" s="156"/>
      <c r="S356" s="156"/>
      <c r="T356" s="156"/>
      <c r="U356" s="156"/>
      <c r="V356" s="156"/>
      <c r="W356" s="156"/>
      <c r="X356" s="156"/>
      <c r="Y356" s="156"/>
      <c r="Z356" s="156"/>
    </row>
    <row r="357">
      <c r="A357" s="185">
        <f t="shared" ref="A357:A358" si="366">A356+0.1</f>
        <v>3.2</v>
      </c>
      <c r="B357" s="204" t="s">
        <v>1317</v>
      </c>
      <c r="C357" s="187" t="s">
        <v>1000</v>
      </c>
      <c r="D357" s="160" t="s">
        <v>506</v>
      </c>
      <c r="E357" s="161"/>
      <c r="F357" s="161"/>
      <c r="G357" s="161">
        <f t="shared" ref="G357:H357" si="365">+N($D357)*N(E357)</f>
        <v>0</v>
      </c>
      <c r="H357" s="161">
        <f t="shared" si="365"/>
        <v>0</v>
      </c>
      <c r="I357" s="184">
        <f t="shared" si="210"/>
        <v>0</v>
      </c>
      <c r="J357" s="156"/>
      <c r="K357" s="156"/>
      <c r="L357" s="156"/>
      <c r="M357" s="156"/>
      <c r="N357" s="156"/>
      <c r="O357" s="156"/>
      <c r="P357" s="156"/>
      <c r="Q357" s="156"/>
      <c r="R357" s="156"/>
      <c r="S357" s="156"/>
      <c r="T357" s="156"/>
      <c r="U357" s="156"/>
      <c r="V357" s="156"/>
      <c r="W357" s="156"/>
      <c r="X357" s="156"/>
      <c r="Y357" s="156"/>
      <c r="Z357" s="156"/>
    </row>
    <row r="358">
      <c r="A358" s="185">
        <f t="shared" si="366"/>
        <v>3.3</v>
      </c>
      <c r="B358" s="204" t="s">
        <v>1318</v>
      </c>
      <c r="C358" s="187" t="s">
        <v>1000</v>
      </c>
      <c r="D358" s="160" t="s">
        <v>506</v>
      </c>
      <c r="E358" s="161"/>
      <c r="F358" s="161"/>
      <c r="G358" s="161">
        <f t="shared" ref="G358:H358" si="367">+N($D358)*N(E358)</f>
        <v>0</v>
      </c>
      <c r="H358" s="161">
        <f t="shared" si="367"/>
        <v>0</v>
      </c>
      <c r="I358" s="184">
        <f t="shared" si="210"/>
        <v>0</v>
      </c>
      <c r="J358" s="156"/>
      <c r="K358" s="156"/>
      <c r="L358" s="156"/>
      <c r="M358" s="156"/>
      <c r="N358" s="156"/>
      <c r="O358" s="156"/>
      <c r="P358" s="156"/>
      <c r="Q358" s="156"/>
      <c r="R358" s="156"/>
      <c r="S358" s="156"/>
      <c r="T358" s="156"/>
      <c r="U358" s="156"/>
      <c r="V358" s="156"/>
      <c r="W358" s="156"/>
      <c r="X358" s="156"/>
      <c r="Y358" s="156"/>
      <c r="Z358" s="156"/>
    </row>
    <row r="359">
      <c r="A359" s="185">
        <v>4.1</v>
      </c>
      <c r="B359" s="204" t="s">
        <v>1319</v>
      </c>
      <c r="C359" s="187" t="s">
        <v>1000</v>
      </c>
      <c r="D359" s="160" t="s">
        <v>506</v>
      </c>
      <c r="E359" s="161"/>
      <c r="F359" s="161"/>
      <c r="G359" s="161">
        <f t="shared" ref="G359:H359" si="368">+N($D359)*N(E359)</f>
        <v>0</v>
      </c>
      <c r="H359" s="161">
        <f t="shared" si="368"/>
        <v>0</v>
      </c>
      <c r="I359" s="184">
        <f t="shared" si="210"/>
        <v>0</v>
      </c>
      <c r="J359" s="156"/>
      <c r="K359" s="156"/>
      <c r="L359" s="156"/>
      <c r="M359" s="156"/>
      <c r="N359" s="156"/>
      <c r="O359" s="156"/>
      <c r="P359" s="156"/>
      <c r="Q359" s="156"/>
      <c r="R359" s="156"/>
      <c r="S359" s="156"/>
      <c r="T359" s="156"/>
      <c r="U359" s="156"/>
      <c r="V359" s="156"/>
      <c r="W359" s="156"/>
      <c r="X359" s="156"/>
      <c r="Y359" s="156"/>
      <c r="Z359" s="156"/>
    </row>
    <row r="360">
      <c r="A360" s="185">
        <f t="shared" ref="A360:A361" si="370">A359+0.1</f>
        <v>4.2</v>
      </c>
      <c r="B360" s="204" t="s">
        <v>1320</v>
      </c>
      <c r="C360" s="187" t="s">
        <v>1000</v>
      </c>
      <c r="D360" s="160" t="s">
        <v>506</v>
      </c>
      <c r="E360" s="161"/>
      <c r="F360" s="161"/>
      <c r="G360" s="161">
        <f t="shared" ref="G360:H360" si="369">+N($D360)*N(E360)</f>
        <v>0</v>
      </c>
      <c r="H360" s="161">
        <f t="shared" si="369"/>
        <v>0</v>
      </c>
      <c r="I360" s="184">
        <f t="shared" si="210"/>
        <v>0</v>
      </c>
      <c r="J360" s="156"/>
      <c r="K360" s="156"/>
      <c r="L360" s="156"/>
      <c r="M360" s="156"/>
      <c r="N360" s="156"/>
      <c r="O360" s="156"/>
      <c r="P360" s="156"/>
      <c r="Q360" s="156"/>
      <c r="R360" s="156"/>
      <c r="S360" s="156"/>
      <c r="T360" s="156"/>
      <c r="U360" s="156"/>
      <c r="V360" s="156"/>
      <c r="W360" s="156"/>
      <c r="X360" s="156"/>
      <c r="Y360" s="156"/>
      <c r="Z360" s="156"/>
    </row>
    <row r="361">
      <c r="A361" s="185">
        <f t="shared" si="370"/>
        <v>4.3</v>
      </c>
      <c r="B361" s="204" t="s">
        <v>1321</v>
      </c>
      <c r="C361" s="187" t="s">
        <v>1000</v>
      </c>
      <c r="D361" s="160" t="s">
        <v>506</v>
      </c>
      <c r="E361" s="161"/>
      <c r="F361" s="161"/>
      <c r="G361" s="161">
        <f t="shared" ref="G361:H361" si="371">+N($D361)*N(E361)</f>
        <v>0</v>
      </c>
      <c r="H361" s="161">
        <f t="shared" si="371"/>
        <v>0</v>
      </c>
      <c r="I361" s="184">
        <f t="shared" si="210"/>
        <v>0</v>
      </c>
      <c r="J361" s="156"/>
      <c r="K361" s="156"/>
      <c r="L361" s="156"/>
      <c r="M361" s="156"/>
      <c r="N361" s="156"/>
      <c r="O361" s="156"/>
      <c r="P361" s="156"/>
      <c r="Q361" s="156"/>
      <c r="R361" s="156"/>
      <c r="S361" s="156"/>
      <c r="T361" s="156"/>
      <c r="U361" s="156"/>
      <c r="V361" s="156"/>
      <c r="W361" s="156"/>
      <c r="X361" s="156"/>
      <c r="Y361" s="156"/>
      <c r="Z361" s="156"/>
    </row>
    <row r="362">
      <c r="A362" s="185">
        <v>5.1</v>
      </c>
      <c r="B362" s="204" t="s">
        <v>1322</v>
      </c>
      <c r="C362" s="187" t="s">
        <v>1000</v>
      </c>
      <c r="D362" s="160" t="s">
        <v>506</v>
      </c>
      <c r="E362" s="161"/>
      <c r="F362" s="161"/>
      <c r="G362" s="161">
        <f t="shared" ref="G362:H362" si="372">+N($D362)*N(E362)</f>
        <v>0</v>
      </c>
      <c r="H362" s="161">
        <f t="shared" si="372"/>
        <v>0</v>
      </c>
      <c r="I362" s="184">
        <f t="shared" si="210"/>
        <v>0</v>
      </c>
      <c r="J362" s="156"/>
      <c r="K362" s="156"/>
      <c r="L362" s="156"/>
      <c r="M362" s="156"/>
      <c r="N362" s="156"/>
      <c r="O362" s="156"/>
      <c r="P362" s="156"/>
      <c r="Q362" s="156"/>
      <c r="R362" s="156"/>
      <c r="S362" s="156"/>
      <c r="T362" s="156"/>
      <c r="U362" s="156"/>
      <c r="V362" s="156"/>
      <c r="W362" s="156"/>
      <c r="X362" s="156"/>
      <c r="Y362" s="156"/>
      <c r="Z362" s="156"/>
    </row>
    <row r="363">
      <c r="A363" s="185">
        <f t="shared" ref="A363:A364" si="374">A362+0.1</f>
        <v>5.2</v>
      </c>
      <c r="B363" s="204" t="s">
        <v>1323</v>
      </c>
      <c r="C363" s="187" t="s">
        <v>1000</v>
      </c>
      <c r="D363" s="160" t="s">
        <v>506</v>
      </c>
      <c r="E363" s="161"/>
      <c r="F363" s="161"/>
      <c r="G363" s="161">
        <f t="shared" ref="G363:H363" si="373">+N($D363)*N(E363)</f>
        <v>0</v>
      </c>
      <c r="H363" s="161">
        <f t="shared" si="373"/>
        <v>0</v>
      </c>
      <c r="I363" s="184">
        <f t="shared" si="210"/>
        <v>0</v>
      </c>
      <c r="J363" s="156"/>
      <c r="K363" s="156"/>
      <c r="L363" s="156"/>
      <c r="M363" s="156"/>
      <c r="N363" s="156"/>
      <c r="O363" s="156"/>
      <c r="P363" s="156"/>
      <c r="Q363" s="156"/>
      <c r="R363" s="156"/>
      <c r="S363" s="156"/>
      <c r="T363" s="156"/>
      <c r="U363" s="156"/>
      <c r="V363" s="156"/>
      <c r="W363" s="156"/>
      <c r="X363" s="156"/>
      <c r="Y363" s="156"/>
      <c r="Z363" s="156"/>
    </row>
    <row r="364">
      <c r="A364" s="185">
        <f t="shared" si="374"/>
        <v>5.3</v>
      </c>
      <c r="B364" s="204" t="s">
        <v>1324</v>
      </c>
      <c r="C364" s="187" t="s">
        <v>1000</v>
      </c>
      <c r="D364" s="160" t="s">
        <v>506</v>
      </c>
      <c r="E364" s="161"/>
      <c r="F364" s="161"/>
      <c r="G364" s="161">
        <f t="shared" ref="G364:H364" si="375">+N($D364)*N(E364)</f>
        <v>0</v>
      </c>
      <c r="H364" s="161">
        <f t="shared" si="375"/>
        <v>0</v>
      </c>
      <c r="I364" s="184">
        <f t="shared" si="210"/>
        <v>0</v>
      </c>
      <c r="J364" s="156"/>
      <c r="K364" s="156"/>
      <c r="L364" s="156"/>
      <c r="M364" s="156"/>
      <c r="N364" s="156"/>
      <c r="O364" s="156"/>
      <c r="P364" s="156"/>
      <c r="Q364" s="156"/>
      <c r="R364" s="156"/>
      <c r="S364" s="156"/>
      <c r="T364" s="156"/>
      <c r="U364" s="156"/>
      <c r="V364" s="156"/>
      <c r="W364" s="156"/>
      <c r="X364" s="156"/>
      <c r="Y364" s="156"/>
      <c r="Z364" s="156"/>
    </row>
    <row r="365">
      <c r="A365" s="185">
        <v>6.1</v>
      </c>
      <c r="B365" s="204" t="s">
        <v>1325</v>
      </c>
      <c r="C365" s="187" t="s">
        <v>1000</v>
      </c>
      <c r="D365" s="160" t="s">
        <v>506</v>
      </c>
      <c r="E365" s="161"/>
      <c r="F365" s="161"/>
      <c r="G365" s="161">
        <f t="shared" ref="G365:H365" si="376">+N($D365)*N(E365)</f>
        <v>0</v>
      </c>
      <c r="H365" s="161">
        <f t="shared" si="376"/>
        <v>0</v>
      </c>
      <c r="I365" s="184">
        <f t="shared" si="210"/>
        <v>0</v>
      </c>
      <c r="J365" s="156"/>
      <c r="K365" s="156"/>
      <c r="L365" s="156"/>
      <c r="M365" s="156"/>
      <c r="N365" s="156"/>
      <c r="O365" s="156"/>
      <c r="P365" s="156"/>
      <c r="Q365" s="156"/>
      <c r="R365" s="156"/>
      <c r="S365" s="156"/>
      <c r="T365" s="156"/>
      <c r="U365" s="156"/>
      <c r="V365" s="156"/>
      <c r="W365" s="156"/>
      <c r="X365" s="156"/>
      <c r="Y365" s="156"/>
      <c r="Z365" s="156"/>
    </row>
    <row r="366">
      <c r="A366" s="185">
        <f t="shared" ref="A366:A367" si="378">A365+0.1</f>
        <v>6.2</v>
      </c>
      <c r="B366" s="204" t="s">
        <v>1326</v>
      </c>
      <c r="C366" s="187" t="s">
        <v>1000</v>
      </c>
      <c r="D366" s="160" t="s">
        <v>506</v>
      </c>
      <c r="E366" s="161"/>
      <c r="F366" s="161"/>
      <c r="G366" s="161">
        <f t="shared" ref="G366:H366" si="377">+N($D366)*N(E366)</f>
        <v>0</v>
      </c>
      <c r="H366" s="161">
        <f t="shared" si="377"/>
        <v>0</v>
      </c>
      <c r="I366" s="184">
        <f t="shared" si="210"/>
        <v>0</v>
      </c>
      <c r="J366" s="156"/>
      <c r="K366" s="156"/>
      <c r="L366" s="156"/>
      <c r="M366" s="156"/>
      <c r="N366" s="156"/>
      <c r="O366" s="156"/>
      <c r="P366" s="156"/>
      <c r="Q366" s="156"/>
      <c r="R366" s="156"/>
      <c r="S366" s="156"/>
      <c r="T366" s="156"/>
      <c r="U366" s="156"/>
      <c r="V366" s="156"/>
      <c r="W366" s="156"/>
      <c r="X366" s="156"/>
      <c r="Y366" s="156"/>
      <c r="Z366" s="156"/>
    </row>
    <row r="367">
      <c r="A367" s="185">
        <f t="shared" si="378"/>
        <v>6.3</v>
      </c>
      <c r="B367" s="204" t="s">
        <v>1327</v>
      </c>
      <c r="C367" s="187" t="s">
        <v>1000</v>
      </c>
      <c r="D367" s="160" t="s">
        <v>506</v>
      </c>
      <c r="E367" s="161"/>
      <c r="F367" s="161"/>
      <c r="G367" s="161">
        <f t="shared" ref="G367:H367" si="379">+N($D367)*N(E367)</f>
        <v>0</v>
      </c>
      <c r="H367" s="161">
        <f t="shared" si="379"/>
        <v>0</v>
      </c>
      <c r="I367" s="184">
        <f t="shared" si="210"/>
        <v>0</v>
      </c>
      <c r="J367" s="156"/>
      <c r="K367" s="156"/>
      <c r="L367" s="156"/>
      <c r="M367" s="156"/>
      <c r="N367" s="156"/>
      <c r="O367" s="156"/>
      <c r="P367" s="156"/>
      <c r="Q367" s="156"/>
      <c r="R367" s="156"/>
      <c r="S367" s="156"/>
      <c r="T367" s="156"/>
      <c r="U367" s="156"/>
      <c r="V367" s="156"/>
      <c r="W367" s="156"/>
      <c r="X367" s="156"/>
      <c r="Y367" s="156"/>
      <c r="Z367" s="156"/>
    </row>
    <row r="368">
      <c r="A368" s="185">
        <v>7.1</v>
      </c>
      <c r="B368" s="204" t="s">
        <v>1328</v>
      </c>
      <c r="C368" s="187" t="s">
        <v>1000</v>
      </c>
      <c r="D368" s="160" t="s">
        <v>506</v>
      </c>
      <c r="E368" s="161"/>
      <c r="F368" s="161"/>
      <c r="G368" s="161">
        <f t="shared" ref="G368:H368" si="380">+N($D368)*N(E368)</f>
        <v>0</v>
      </c>
      <c r="H368" s="161">
        <f t="shared" si="380"/>
        <v>0</v>
      </c>
      <c r="I368" s="184">
        <f t="shared" si="210"/>
        <v>0</v>
      </c>
      <c r="J368" s="156"/>
      <c r="K368" s="156"/>
      <c r="L368" s="156"/>
      <c r="M368" s="156"/>
      <c r="N368" s="156"/>
      <c r="O368" s="156"/>
      <c r="P368" s="156"/>
      <c r="Q368" s="156"/>
      <c r="R368" s="156"/>
      <c r="S368" s="156"/>
      <c r="T368" s="156"/>
      <c r="U368" s="156"/>
      <c r="V368" s="156"/>
      <c r="W368" s="156"/>
      <c r="X368" s="156"/>
      <c r="Y368" s="156"/>
      <c r="Z368" s="156"/>
    </row>
    <row r="369">
      <c r="A369" s="185">
        <f t="shared" ref="A369:A370" si="382">A368+0.1</f>
        <v>7.2</v>
      </c>
      <c r="B369" s="204" t="s">
        <v>1329</v>
      </c>
      <c r="C369" s="187" t="s">
        <v>1000</v>
      </c>
      <c r="D369" s="160" t="s">
        <v>506</v>
      </c>
      <c r="E369" s="161"/>
      <c r="F369" s="161"/>
      <c r="G369" s="161">
        <f t="shared" ref="G369:H369" si="381">+N($D369)*N(E369)</f>
        <v>0</v>
      </c>
      <c r="H369" s="161">
        <f t="shared" si="381"/>
        <v>0</v>
      </c>
      <c r="I369" s="184">
        <f t="shared" si="210"/>
        <v>0</v>
      </c>
      <c r="J369" s="156"/>
      <c r="K369" s="156"/>
      <c r="L369" s="156"/>
      <c r="M369" s="156"/>
      <c r="N369" s="156"/>
      <c r="O369" s="156"/>
      <c r="P369" s="156"/>
      <c r="Q369" s="156"/>
      <c r="R369" s="156"/>
      <c r="S369" s="156"/>
      <c r="T369" s="156"/>
      <c r="U369" s="156"/>
      <c r="V369" s="156"/>
      <c r="W369" s="156"/>
      <c r="X369" s="156"/>
      <c r="Y369" s="156"/>
      <c r="Z369" s="156"/>
    </row>
    <row r="370">
      <c r="A370" s="185">
        <f t="shared" si="382"/>
        <v>7.3</v>
      </c>
      <c r="B370" s="204" t="s">
        <v>1330</v>
      </c>
      <c r="C370" s="187" t="s">
        <v>1000</v>
      </c>
      <c r="D370" s="160" t="s">
        <v>506</v>
      </c>
      <c r="E370" s="161"/>
      <c r="F370" s="161"/>
      <c r="G370" s="161">
        <f t="shared" ref="G370:H370" si="383">+N($D370)*N(E370)</f>
        <v>0</v>
      </c>
      <c r="H370" s="161">
        <f t="shared" si="383"/>
        <v>0</v>
      </c>
      <c r="I370" s="184">
        <f t="shared" si="210"/>
        <v>0</v>
      </c>
      <c r="J370" s="156"/>
      <c r="K370" s="156"/>
      <c r="L370" s="156"/>
      <c r="M370" s="156"/>
      <c r="N370" s="156"/>
      <c r="O370" s="156"/>
      <c r="P370" s="156"/>
      <c r="Q370" s="156"/>
      <c r="R370" s="156"/>
      <c r="S370" s="156"/>
      <c r="T370" s="156"/>
      <c r="U370" s="156"/>
      <c r="V370" s="156"/>
      <c r="W370" s="156"/>
      <c r="X370" s="156"/>
      <c r="Y370" s="156"/>
      <c r="Z370" s="156"/>
    </row>
    <row r="371">
      <c r="A371" s="185">
        <v>8.1</v>
      </c>
      <c r="B371" s="204" t="s">
        <v>1331</v>
      </c>
      <c r="C371" s="187" t="s">
        <v>1000</v>
      </c>
      <c r="D371" s="160" t="s">
        <v>506</v>
      </c>
      <c r="E371" s="161"/>
      <c r="F371" s="161"/>
      <c r="G371" s="161">
        <f t="shared" ref="G371:H371" si="384">+N($D371)*N(E371)</f>
        <v>0</v>
      </c>
      <c r="H371" s="161">
        <f t="shared" si="384"/>
        <v>0</v>
      </c>
      <c r="I371" s="184">
        <f t="shared" si="210"/>
        <v>0</v>
      </c>
      <c r="J371" s="156"/>
      <c r="K371" s="156"/>
      <c r="L371" s="156"/>
      <c r="M371" s="156"/>
      <c r="N371" s="156"/>
      <c r="O371" s="156"/>
      <c r="P371" s="156"/>
      <c r="Q371" s="156"/>
      <c r="R371" s="156"/>
      <c r="S371" s="156"/>
      <c r="T371" s="156"/>
      <c r="U371" s="156"/>
      <c r="V371" s="156"/>
      <c r="W371" s="156"/>
      <c r="X371" s="156"/>
      <c r="Y371" s="156"/>
      <c r="Z371" s="156"/>
    </row>
    <row r="372">
      <c r="A372" s="185">
        <v>8.2</v>
      </c>
      <c r="B372" s="204" t="s">
        <v>1332</v>
      </c>
      <c r="C372" s="187" t="s">
        <v>1000</v>
      </c>
      <c r="D372" s="160" t="s">
        <v>506</v>
      </c>
      <c r="E372" s="161"/>
      <c r="F372" s="161"/>
      <c r="G372" s="161">
        <f t="shared" ref="G372:H372" si="385">+N($D372)*N(E372)</f>
        <v>0</v>
      </c>
      <c r="H372" s="161">
        <f t="shared" si="385"/>
        <v>0</v>
      </c>
      <c r="I372" s="184">
        <f t="shared" si="210"/>
        <v>0</v>
      </c>
      <c r="J372" s="156"/>
      <c r="K372" s="156"/>
      <c r="L372" s="156"/>
      <c r="M372" s="156"/>
      <c r="N372" s="156"/>
      <c r="O372" s="156"/>
      <c r="P372" s="156"/>
      <c r="Q372" s="156"/>
      <c r="R372" s="156"/>
      <c r="S372" s="156"/>
      <c r="T372" s="156"/>
      <c r="U372" s="156"/>
      <c r="V372" s="156"/>
      <c r="W372" s="156"/>
      <c r="X372" s="156"/>
      <c r="Y372" s="156"/>
      <c r="Z372" s="156"/>
    </row>
    <row r="373">
      <c r="A373" s="185"/>
      <c r="B373" s="204"/>
      <c r="C373" s="187"/>
      <c r="D373" s="160">
        <v>0.0</v>
      </c>
      <c r="E373" s="161"/>
      <c r="F373" s="161"/>
      <c r="G373" s="161">
        <f t="shared" ref="G373:H373" si="386">+N($D373)*N(E373)</f>
        <v>0</v>
      </c>
      <c r="H373" s="161">
        <f t="shared" si="386"/>
        <v>0</v>
      </c>
      <c r="I373" s="184">
        <f t="shared" si="210"/>
        <v>0</v>
      </c>
      <c r="J373" s="156"/>
      <c r="K373" s="156"/>
      <c r="L373" s="156"/>
      <c r="M373" s="156"/>
      <c r="N373" s="156"/>
      <c r="O373" s="156"/>
      <c r="P373" s="156"/>
      <c r="Q373" s="156"/>
      <c r="R373" s="156"/>
      <c r="S373" s="156"/>
      <c r="T373" s="156"/>
      <c r="U373" s="156"/>
      <c r="V373" s="156"/>
      <c r="W373" s="156"/>
      <c r="X373" s="156"/>
      <c r="Y373" s="156"/>
      <c r="Z373" s="156"/>
    </row>
    <row r="374">
      <c r="A374" s="185">
        <v>3.0</v>
      </c>
      <c r="B374" s="206" t="s">
        <v>1333</v>
      </c>
      <c r="C374" s="228"/>
      <c r="D374" s="160">
        <v>0.0</v>
      </c>
      <c r="E374" s="161"/>
      <c r="F374" s="161"/>
      <c r="G374" s="161">
        <f t="shared" ref="G374:H374" si="387">+N($D374)*N(E374)</f>
        <v>0</v>
      </c>
      <c r="H374" s="161">
        <f t="shared" si="387"/>
        <v>0</v>
      </c>
      <c r="I374" s="184">
        <f t="shared" si="210"/>
        <v>0</v>
      </c>
      <c r="J374" s="156"/>
      <c r="K374" s="156"/>
      <c r="L374" s="156"/>
      <c r="M374" s="156"/>
      <c r="N374" s="156"/>
      <c r="O374" s="156"/>
      <c r="P374" s="156"/>
      <c r="Q374" s="156"/>
      <c r="R374" s="156"/>
      <c r="S374" s="156"/>
      <c r="T374" s="156"/>
      <c r="U374" s="156"/>
      <c r="V374" s="156"/>
      <c r="W374" s="156"/>
      <c r="X374" s="156"/>
      <c r="Y374" s="156"/>
      <c r="Z374" s="156"/>
    </row>
    <row r="375">
      <c r="A375" s="185"/>
      <c r="B375" s="204" t="s">
        <v>1334</v>
      </c>
      <c r="C375" s="228"/>
      <c r="D375" s="160"/>
      <c r="E375" s="161"/>
      <c r="F375" s="161"/>
      <c r="G375" s="161">
        <f t="shared" ref="G375:H375" si="388">+N($D375)*N(E375)</f>
        <v>0</v>
      </c>
      <c r="H375" s="161">
        <f t="shared" si="388"/>
        <v>0</v>
      </c>
      <c r="I375" s="184">
        <f t="shared" si="210"/>
        <v>0</v>
      </c>
      <c r="J375" s="156"/>
      <c r="K375" s="156"/>
      <c r="L375" s="156"/>
      <c r="M375" s="156"/>
      <c r="N375" s="156"/>
      <c r="O375" s="156"/>
      <c r="P375" s="156"/>
      <c r="Q375" s="156"/>
      <c r="R375" s="156"/>
      <c r="S375" s="156"/>
      <c r="T375" s="156"/>
      <c r="U375" s="156"/>
      <c r="V375" s="156"/>
      <c r="W375" s="156"/>
      <c r="X375" s="156"/>
      <c r="Y375" s="156"/>
      <c r="Z375" s="156"/>
    </row>
    <row r="376">
      <c r="A376" s="185"/>
      <c r="B376" s="204" t="s">
        <v>1335</v>
      </c>
      <c r="C376" s="187" t="s">
        <v>1109</v>
      </c>
      <c r="D376" s="160">
        <v>40.0</v>
      </c>
      <c r="E376" s="192">
        <v>434.0</v>
      </c>
      <c r="F376" s="229">
        <v>209.0</v>
      </c>
      <c r="G376" s="161">
        <f t="shared" ref="G376:H376" si="389">+N($D376)*N(E376)</f>
        <v>17360</v>
      </c>
      <c r="H376" s="161">
        <f t="shared" si="389"/>
        <v>8360</v>
      </c>
      <c r="I376" s="184">
        <f t="shared" si="210"/>
        <v>25720</v>
      </c>
      <c r="J376" s="156"/>
      <c r="K376" s="189"/>
      <c r="L376" s="156"/>
      <c r="M376" s="156"/>
      <c r="N376" s="156"/>
      <c r="O376" s="156"/>
      <c r="P376" s="156"/>
      <c r="Q376" s="156"/>
      <c r="R376" s="156"/>
      <c r="S376" s="156"/>
      <c r="T376" s="156"/>
      <c r="U376" s="156"/>
      <c r="V376" s="156"/>
      <c r="W376" s="156"/>
      <c r="X376" s="156"/>
      <c r="Y376" s="156"/>
      <c r="Z376" s="156"/>
    </row>
    <row r="377">
      <c r="A377" s="185"/>
      <c r="B377" s="204" t="s">
        <v>1336</v>
      </c>
      <c r="C377" s="187" t="s">
        <v>1109</v>
      </c>
      <c r="D377" s="160">
        <v>50.0</v>
      </c>
      <c r="E377" s="192">
        <v>497.0</v>
      </c>
      <c r="F377" s="229">
        <v>209.0</v>
      </c>
      <c r="G377" s="161">
        <f t="shared" ref="G377:H377" si="390">+N($D377)*N(E377)</f>
        <v>24850</v>
      </c>
      <c r="H377" s="161">
        <f t="shared" si="390"/>
        <v>10450</v>
      </c>
      <c r="I377" s="184">
        <f t="shared" si="210"/>
        <v>35300</v>
      </c>
      <c r="J377" s="156"/>
      <c r="K377" s="189"/>
      <c r="L377" s="156"/>
      <c r="M377" s="156"/>
      <c r="N377" s="156"/>
      <c r="O377" s="156"/>
      <c r="P377" s="156"/>
      <c r="Q377" s="156"/>
      <c r="R377" s="156"/>
      <c r="S377" s="156"/>
      <c r="T377" s="156"/>
      <c r="U377" s="156"/>
      <c r="V377" s="156"/>
      <c r="W377" s="156"/>
      <c r="X377" s="156"/>
      <c r="Y377" s="156"/>
      <c r="Z377" s="156"/>
    </row>
    <row r="378">
      <c r="A378" s="185"/>
      <c r="B378" s="204" t="s">
        <v>1337</v>
      </c>
      <c r="C378" s="187" t="s">
        <v>1109</v>
      </c>
      <c r="D378" s="160">
        <v>30.0</v>
      </c>
      <c r="E378" s="192">
        <v>722.0</v>
      </c>
      <c r="F378" s="229">
        <v>217.0</v>
      </c>
      <c r="G378" s="161">
        <f t="shared" ref="G378:H378" si="391">+N($D378)*N(E378)</f>
        <v>21660</v>
      </c>
      <c r="H378" s="161">
        <f t="shared" si="391"/>
        <v>6510</v>
      </c>
      <c r="I378" s="184">
        <f t="shared" si="210"/>
        <v>28170</v>
      </c>
      <c r="J378" s="156"/>
      <c r="K378" s="189"/>
      <c r="L378" s="156"/>
      <c r="M378" s="156"/>
      <c r="N378" s="156"/>
      <c r="O378" s="156"/>
      <c r="P378" s="156"/>
      <c r="Q378" s="156"/>
      <c r="R378" s="156"/>
      <c r="S378" s="156"/>
      <c r="T378" s="156"/>
      <c r="U378" s="156"/>
      <c r="V378" s="156"/>
      <c r="W378" s="156"/>
      <c r="X378" s="156"/>
      <c r="Y378" s="156"/>
      <c r="Z378" s="156"/>
    </row>
    <row r="379">
      <c r="A379" s="185"/>
      <c r="B379" s="204" t="s">
        <v>1338</v>
      </c>
      <c r="C379" s="187" t="s">
        <v>1109</v>
      </c>
      <c r="D379" s="160">
        <v>25.0</v>
      </c>
      <c r="E379" s="192">
        <v>884.0</v>
      </c>
      <c r="F379" s="229">
        <v>217.0</v>
      </c>
      <c r="G379" s="161">
        <f t="shared" ref="G379:H379" si="392">+N($D379)*N(E379)</f>
        <v>22100</v>
      </c>
      <c r="H379" s="161">
        <f t="shared" si="392"/>
        <v>5425</v>
      </c>
      <c r="I379" s="184">
        <f t="shared" si="210"/>
        <v>27525</v>
      </c>
      <c r="J379" s="156"/>
      <c r="K379" s="189"/>
      <c r="L379" s="156"/>
      <c r="M379" s="156"/>
      <c r="N379" s="156"/>
      <c r="O379" s="156"/>
      <c r="P379" s="156"/>
      <c r="Q379" s="156"/>
      <c r="R379" s="156"/>
      <c r="S379" s="156"/>
      <c r="T379" s="156"/>
      <c r="U379" s="156"/>
      <c r="V379" s="156"/>
      <c r="W379" s="156"/>
      <c r="X379" s="156"/>
      <c r="Y379" s="156"/>
      <c r="Z379" s="156"/>
    </row>
    <row r="380">
      <c r="A380" s="185"/>
      <c r="B380" s="204" t="s">
        <v>1339</v>
      </c>
      <c r="C380" s="187" t="s">
        <v>1109</v>
      </c>
      <c r="D380" s="160">
        <v>20.0</v>
      </c>
      <c r="E380" s="192">
        <v>999.0</v>
      </c>
      <c r="F380" s="229">
        <v>235.0</v>
      </c>
      <c r="G380" s="161">
        <f t="shared" ref="G380:H380" si="393">+N($D380)*N(E380)</f>
        <v>19980</v>
      </c>
      <c r="H380" s="161">
        <f t="shared" si="393"/>
        <v>4700</v>
      </c>
      <c r="I380" s="184">
        <f t="shared" si="210"/>
        <v>24680</v>
      </c>
      <c r="J380" s="156"/>
      <c r="K380" s="189"/>
      <c r="L380" s="156"/>
      <c r="M380" s="156"/>
      <c r="N380" s="156"/>
      <c r="O380" s="156"/>
      <c r="P380" s="156"/>
      <c r="Q380" s="156"/>
      <c r="R380" s="156"/>
      <c r="S380" s="156"/>
      <c r="T380" s="156"/>
      <c r="U380" s="156"/>
      <c r="V380" s="156"/>
      <c r="W380" s="156"/>
      <c r="X380" s="156"/>
      <c r="Y380" s="156"/>
      <c r="Z380" s="156"/>
    </row>
    <row r="381">
      <c r="A381" s="185"/>
      <c r="B381" s="204" t="s">
        <v>1340</v>
      </c>
      <c r="C381" s="187" t="s">
        <v>1109</v>
      </c>
      <c r="D381" s="160">
        <v>50.0</v>
      </c>
      <c r="E381" s="192">
        <v>1218.0</v>
      </c>
      <c r="F381" s="229">
        <v>235.0</v>
      </c>
      <c r="G381" s="161">
        <f t="shared" ref="G381:H381" si="394">+N($D381)*N(E381)</f>
        <v>60900</v>
      </c>
      <c r="H381" s="161">
        <f t="shared" si="394"/>
        <v>11750</v>
      </c>
      <c r="I381" s="184">
        <f t="shared" si="210"/>
        <v>72650</v>
      </c>
      <c r="J381" s="156"/>
      <c r="K381" s="189"/>
      <c r="L381" s="156"/>
      <c r="M381" s="156"/>
      <c r="N381" s="156"/>
      <c r="O381" s="156"/>
      <c r="P381" s="156"/>
      <c r="Q381" s="156"/>
      <c r="R381" s="156"/>
      <c r="S381" s="156"/>
      <c r="T381" s="156"/>
      <c r="U381" s="156"/>
      <c r="V381" s="156"/>
      <c r="W381" s="156"/>
      <c r="X381" s="156"/>
      <c r="Y381" s="156"/>
      <c r="Z381" s="156"/>
    </row>
    <row r="382">
      <c r="A382" s="185"/>
      <c r="B382" s="204" t="s">
        <v>1341</v>
      </c>
      <c r="C382" s="187" t="s">
        <v>1109</v>
      </c>
      <c r="D382" s="160" t="s">
        <v>506</v>
      </c>
      <c r="E382" s="197"/>
      <c r="F382" s="230"/>
      <c r="G382" s="161">
        <f t="shared" ref="G382:H382" si="395">+N($D382)*N(E382)</f>
        <v>0</v>
      </c>
      <c r="H382" s="161">
        <f t="shared" si="395"/>
        <v>0</v>
      </c>
      <c r="I382" s="184">
        <f t="shared" si="210"/>
        <v>0</v>
      </c>
      <c r="J382" s="156"/>
      <c r="K382" s="156"/>
      <c r="L382" s="156"/>
      <c r="M382" s="156"/>
      <c r="N382" s="156"/>
      <c r="O382" s="156"/>
      <c r="P382" s="156"/>
      <c r="Q382" s="156"/>
      <c r="R382" s="156"/>
      <c r="S382" s="156"/>
      <c r="T382" s="156"/>
      <c r="U382" s="156"/>
      <c r="V382" s="156"/>
      <c r="W382" s="156"/>
      <c r="X382" s="156"/>
      <c r="Y382" s="156"/>
      <c r="Z382" s="156"/>
    </row>
    <row r="383">
      <c r="A383" s="185"/>
      <c r="B383" s="204" t="s">
        <v>1342</v>
      </c>
      <c r="C383" s="187" t="s">
        <v>1109</v>
      </c>
      <c r="D383" s="160" t="s">
        <v>506</v>
      </c>
      <c r="E383" s="197"/>
      <c r="F383" s="230"/>
      <c r="G383" s="161">
        <f t="shared" ref="G383:H383" si="396">+N($D383)*N(E383)</f>
        <v>0</v>
      </c>
      <c r="H383" s="161">
        <f t="shared" si="396"/>
        <v>0</v>
      </c>
      <c r="I383" s="184">
        <f t="shared" si="210"/>
        <v>0</v>
      </c>
      <c r="J383" s="156"/>
      <c r="K383" s="156"/>
      <c r="L383" s="156"/>
      <c r="M383" s="156"/>
      <c r="N383" s="156"/>
      <c r="O383" s="156"/>
      <c r="P383" s="156"/>
      <c r="Q383" s="156"/>
      <c r="R383" s="156"/>
      <c r="S383" s="156"/>
      <c r="T383" s="156"/>
      <c r="U383" s="156"/>
      <c r="V383" s="156"/>
      <c r="W383" s="156"/>
      <c r="X383" s="156"/>
      <c r="Y383" s="156"/>
      <c r="Z383" s="156"/>
    </row>
    <row r="384">
      <c r="A384" s="185"/>
      <c r="B384" s="204" t="s">
        <v>1343</v>
      </c>
      <c r="C384" s="187" t="s">
        <v>1109</v>
      </c>
      <c r="D384" s="160" t="s">
        <v>506</v>
      </c>
      <c r="E384" s="197"/>
      <c r="F384" s="230"/>
      <c r="G384" s="161">
        <f t="shared" ref="G384:H384" si="397">+N($D384)*N(E384)</f>
        <v>0</v>
      </c>
      <c r="H384" s="161">
        <f t="shared" si="397"/>
        <v>0</v>
      </c>
      <c r="I384" s="184">
        <f t="shared" si="210"/>
        <v>0</v>
      </c>
      <c r="J384" s="156"/>
      <c r="K384" s="156"/>
      <c r="L384" s="156"/>
      <c r="M384" s="156"/>
      <c r="N384" s="156"/>
      <c r="O384" s="156"/>
      <c r="P384" s="156"/>
      <c r="Q384" s="156"/>
      <c r="R384" s="156"/>
      <c r="S384" s="156"/>
      <c r="T384" s="156"/>
      <c r="U384" s="156"/>
      <c r="V384" s="156"/>
      <c r="W384" s="156"/>
      <c r="X384" s="156"/>
      <c r="Y384" s="156"/>
      <c r="Z384" s="156"/>
    </row>
    <row r="385">
      <c r="A385" s="185"/>
      <c r="B385" s="204" t="s">
        <v>1344</v>
      </c>
      <c r="C385" s="187"/>
      <c r="D385" s="160"/>
      <c r="E385" s="161"/>
      <c r="F385" s="161"/>
      <c r="G385" s="161">
        <f t="shared" ref="G385:H385" si="398">+N($D385)*N(E385)</f>
        <v>0</v>
      </c>
      <c r="H385" s="161">
        <f t="shared" si="398"/>
        <v>0</v>
      </c>
      <c r="I385" s="184">
        <f t="shared" si="210"/>
        <v>0</v>
      </c>
      <c r="J385" s="156"/>
      <c r="K385" s="156"/>
      <c r="L385" s="156"/>
      <c r="M385" s="156"/>
      <c r="N385" s="156"/>
      <c r="O385" s="156"/>
      <c r="P385" s="156"/>
      <c r="Q385" s="156"/>
      <c r="R385" s="156"/>
      <c r="S385" s="156"/>
      <c r="T385" s="156"/>
      <c r="U385" s="156"/>
      <c r="V385" s="156"/>
      <c r="W385" s="156"/>
      <c r="X385" s="156"/>
      <c r="Y385" s="156"/>
      <c r="Z385" s="156"/>
    </row>
    <row r="386">
      <c r="A386" s="183">
        <v>4.0</v>
      </c>
      <c r="B386" s="204" t="s">
        <v>1345</v>
      </c>
      <c r="C386" s="187" t="s">
        <v>1109</v>
      </c>
      <c r="D386" s="160">
        <v>50.0</v>
      </c>
      <c r="E386" s="231">
        <v>115.0</v>
      </c>
      <c r="F386" s="188">
        <v>28.0</v>
      </c>
      <c r="G386" s="161">
        <f t="shared" ref="G386:H386" si="399">+N($D386)*N(E386)</f>
        <v>5750</v>
      </c>
      <c r="H386" s="161">
        <f t="shared" si="399"/>
        <v>1400</v>
      </c>
      <c r="I386" s="184">
        <f t="shared" si="210"/>
        <v>7150</v>
      </c>
      <c r="J386" s="156"/>
      <c r="K386" s="189"/>
      <c r="L386" s="156"/>
      <c r="M386" s="156"/>
      <c r="N386" s="156"/>
      <c r="O386" s="156"/>
      <c r="P386" s="156"/>
      <c r="Q386" s="156"/>
      <c r="R386" s="156"/>
      <c r="S386" s="156"/>
      <c r="T386" s="156"/>
      <c r="U386" s="156"/>
      <c r="V386" s="156"/>
      <c r="W386" s="156"/>
      <c r="X386" s="156"/>
      <c r="Y386" s="156"/>
      <c r="Z386" s="156"/>
    </row>
    <row r="387">
      <c r="A387" s="183">
        <v>5.0</v>
      </c>
      <c r="B387" s="204" t="s">
        <v>1346</v>
      </c>
      <c r="C387" s="187" t="s">
        <v>1109</v>
      </c>
      <c r="D387" s="160">
        <v>120.0</v>
      </c>
      <c r="E387" s="231">
        <v>184.0</v>
      </c>
      <c r="F387" s="188">
        <v>40.0</v>
      </c>
      <c r="G387" s="161">
        <f t="shared" ref="G387:H387" si="400">+N($D387)*N(E387)</f>
        <v>22080</v>
      </c>
      <c r="H387" s="161">
        <f t="shared" si="400"/>
        <v>4800</v>
      </c>
      <c r="I387" s="184">
        <f t="shared" si="210"/>
        <v>26880</v>
      </c>
      <c r="J387" s="156"/>
      <c r="K387" s="189"/>
      <c r="L387" s="156"/>
      <c r="M387" s="156"/>
      <c r="N387" s="156"/>
      <c r="O387" s="156"/>
      <c r="P387" s="156"/>
      <c r="Q387" s="156"/>
      <c r="R387" s="156"/>
      <c r="S387" s="156"/>
      <c r="T387" s="156"/>
      <c r="U387" s="156"/>
      <c r="V387" s="156"/>
      <c r="W387" s="156"/>
      <c r="X387" s="156"/>
      <c r="Y387" s="156"/>
      <c r="Z387" s="156"/>
    </row>
    <row r="388">
      <c r="A388" s="183">
        <v>6.0</v>
      </c>
      <c r="B388" s="204" t="s">
        <v>1347</v>
      </c>
      <c r="C388" s="187" t="s">
        <v>1109</v>
      </c>
      <c r="D388" s="160">
        <v>70.0</v>
      </c>
      <c r="E388" s="231">
        <v>118.0</v>
      </c>
      <c r="F388" s="188">
        <v>20.0</v>
      </c>
      <c r="G388" s="161">
        <f t="shared" ref="G388:H388" si="401">+N($D388)*N(E388)</f>
        <v>8260</v>
      </c>
      <c r="H388" s="161">
        <f t="shared" si="401"/>
        <v>1400</v>
      </c>
      <c r="I388" s="184">
        <f t="shared" si="210"/>
        <v>9660</v>
      </c>
      <c r="J388" s="156"/>
      <c r="K388" s="189"/>
      <c r="L388" s="156"/>
      <c r="M388" s="156"/>
      <c r="N388" s="156"/>
      <c r="O388" s="156"/>
      <c r="P388" s="156"/>
      <c r="Q388" s="156"/>
      <c r="R388" s="156"/>
      <c r="S388" s="156"/>
      <c r="T388" s="156"/>
      <c r="U388" s="156"/>
      <c r="V388" s="156"/>
      <c r="W388" s="156"/>
      <c r="X388" s="156"/>
      <c r="Y388" s="156"/>
      <c r="Z388" s="156"/>
    </row>
    <row r="389">
      <c r="A389" s="183"/>
      <c r="B389" s="204"/>
      <c r="C389" s="187"/>
      <c r="D389" s="160"/>
      <c r="E389" s="161"/>
      <c r="F389" s="161"/>
      <c r="G389" s="161">
        <f t="shared" ref="G389:H389" si="402">+N($D389)*N(E389)</f>
        <v>0</v>
      </c>
      <c r="H389" s="161">
        <f t="shared" si="402"/>
        <v>0</v>
      </c>
      <c r="I389" s="184">
        <f t="shared" si="210"/>
        <v>0</v>
      </c>
      <c r="J389" s="156"/>
      <c r="K389" s="156"/>
      <c r="L389" s="156"/>
      <c r="M389" s="156"/>
      <c r="N389" s="156"/>
      <c r="O389" s="156"/>
      <c r="P389" s="156"/>
      <c r="Q389" s="156"/>
      <c r="R389" s="156"/>
      <c r="S389" s="156"/>
      <c r="T389" s="156"/>
      <c r="U389" s="156"/>
      <c r="V389" s="156"/>
      <c r="W389" s="156"/>
      <c r="X389" s="156"/>
      <c r="Y389" s="156"/>
      <c r="Z389" s="156"/>
    </row>
    <row r="390">
      <c r="A390" s="185">
        <v>7.0</v>
      </c>
      <c r="B390" s="232" t="s">
        <v>1348</v>
      </c>
      <c r="C390" s="187"/>
      <c r="D390" s="160"/>
      <c r="E390" s="161"/>
      <c r="F390" s="161"/>
      <c r="G390" s="161">
        <f t="shared" ref="G390:H390" si="403">+N($D390)*N(E390)</f>
        <v>0</v>
      </c>
      <c r="H390" s="161">
        <f t="shared" si="403"/>
        <v>0</v>
      </c>
      <c r="I390" s="184">
        <f t="shared" si="210"/>
        <v>0</v>
      </c>
      <c r="J390" s="156"/>
      <c r="K390" s="156"/>
      <c r="L390" s="156"/>
      <c r="M390" s="156"/>
      <c r="N390" s="156"/>
      <c r="O390" s="156"/>
      <c r="P390" s="156"/>
      <c r="Q390" s="156"/>
      <c r="R390" s="156"/>
      <c r="S390" s="156"/>
      <c r="T390" s="156"/>
      <c r="U390" s="156"/>
      <c r="V390" s="156"/>
      <c r="W390" s="156"/>
      <c r="X390" s="156"/>
      <c r="Y390" s="156"/>
      <c r="Z390" s="156"/>
    </row>
    <row r="391">
      <c r="A391" s="185"/>
      <c r="B391" s="204" t="s">
        <v>1349</v>
      </c>
      <c r="C391" s="187"/>
      <c r="D391" s="160"/>
      <c r="E391" s="161"/>
      <c r="F391" s="161"/>
      <c r="G391" s="161">
        <f t="shared" ref="G391:H391" si="404">+N($D391)*N(E391)</f>
        <v>0</v>
      </c>
      <c r="H391" s="161">
        <f t="shared" si="404"/>
        <v>0</v>
      </c>
      <c r="I391" s="184">
        <f t="shared" si="210"/>
        <v>0</v>
      </c>
      <c r="J391" s="156"/>
      <c r="K391" s="156"/>
      <c r="L391" s="156"/>
      <c r="M391" s="156"/>
      <c r="N391" s="156"/>
      <c r="O391" s="156"/>
      <c r="P391" s="156"/>
      <c r="Q391" s="156"/>
      <c r="R391" s="156"/>
      <c r="S391" s="156"/>
      <c r="T391" s="156"/>
      <c r="U391" s="156"/>
      <c r="V391" s="156"/>
      <c r="W391" s="156"/>
      <c r="X391" s="156"/>
      <c r="Y391" s="156"/>
      <c r="Z391" s="156"/>
    </row>
    <row r="392">
      <c r="A392" s="185">
        <v>6.1</v>
      </c>
      <c r="B392" s="186" t="s">
        <v>752</v>
      </c>
      <c r="C392" s="187" t="s">
        <v>1109</v>
      </c>
      <c r="D392" s="160">
        <v>30.0</v>
      </c>
      <c r="E392" s="188">
        <v>181.0</v>
      </c>
      <c r="F392" s="188">
        <v>38.0</v>
      </c>
      <c r="G392" s="161">
        <f t="shared" ref="G392:H392" si="405">+N($D392)*N(E392)</f>
        <v>5430</v>
      </c>
      <c r="H392" s="161">
        <f t="shared" si="405"/>
        <v>1140</v>
      </c>
      <c r="I392" s="184">
        <f t="shared" si="210"/>
        <v>6570</v>
      </c>
      <c r="J392" s="156"/>
      <c r="K392" s="189"/>
      <c r="L392" s="156"/>
      <c r="M392" s="156"/>
      <c r="N392" s="156"/>
      <c r="O392" s="156"/>
      <c r="P392" s="156"/>
      <c r="Q392" s="156"/>
      <c r="R392" s="156"/>
      <c r="S392" s="156"/>
      <c r="T392" s="156"/>
      <c r="U392" s="156"/>
      <c r="V392" s="156"/>
      <c r="W392" s="156"/>
      <c r="X392" s="156"/>
      <c r="Y392" s="156"/>
      <c r="Z392" s="156"/>
    </row>
    <row r="393">
      <c r="A393" s="185">
        <f t="shared" ref="A393:A395" si="407">A392+0.1</f>
        <v>6.2</v>
      </c>
      <c r="B393" s="186" t="s">
        <v>751</v>
      </c>
      <c r="C393" s="187" t="s">
        <v>1109</v>
      </c>
      <c r="D393" s="160">
        <v>15.0</v>
      </c>
      <c r="E393" s="188">
        <v>217.0</v>
      </c>
      <c r="F393" s="188">
        <v>46.0</v>
      </c>
      <c r="G393" s="161">
        <f t="shared" ref="G393:H393" si="406">+N($D393)*N(E393)</f>
        <v>3255</v>
      </c>
      <c r="H393" s="161">
        <f t="shared" si="406"/>
        <v>690</v>
      </c>
      <c r="I393" s="184">
        <f t="shared" si="210"/>
        <v>3945</v>
      </c>
      <c r="J393" s="156"/>
      <c r="K393" s="189"/>
      <c r="L393" s="156"/>
      <c r="M393" s="156"/>
      <c r="N393" s="156"/>
      <c r="O393" s="156"/>
      <c r="P393" s="156"/>
      <c r="Q393" s="156"/>
      <c r="R393" s="156"/>
      <c r="S393" s="156"/>
      <c r="T393" s="156"/>
      <c r="U393" s="156"/>
      <c r="V393" s="156"/>
      <c r="W393" s="156"/>
      <c r="X393" s="156"/>
      <c r="Y393" s="156"/>
      <c r="Z393" s="156"/>
    </row>
    <row r="394">
      <c r="A394" s="185">
        <f t="shared" si="407"/>
        <v>6.3</v>
      </c>
      <c r="B394" s="186" t="s">
        <v>1350</v>
      </c>
      <c r="C394" s="187" t="s">
        <v>1109</v>
      </c>
      <c r="D394" s="160" t="s">
        <v>506</v>
      </c>
      <c r="E394" s="161"/>
      <c r="F394" s="161"/>
      <c r="G394" s="161">
        <f t="shared" ref="G394:H394" si="408">+N($D394)*N(E394)</f>
        <v>0</v>
      </c>
      <c r="H394" s="161">
        <f t="shared" si="408"/>
        <v>0</v>
      </c>
      <c r="I394" s="184">
        <f t="shared" si="210"/>
        <v>0</v>
      </c>
      <c r="J394" s="156"/>
      <c r="K394" s="156"/>
      <c r="L394" s="156"/>
      <c r="M394" s="156"/>
      <c r="N394" s="156"/>
      <c r="O394" s="156"/>
      <c r="P394" s="156"/>
      <c r="Q394" s="156"/>
      <c r="R394" s="156"/>
      <c r="S394" s="156"/>
      <c r="T394" s="156"/>
      <c r="U394" s="156"/>
      <c r="V394" s="156"/>
      <c r="W394" s="156"/>
      <c r="X394" s="156"/>
      <c r="Y394" s="156"/>
      <c r="Z394" s="156"/>
    </row>
    <row r="395">
      <c r="A395" s="185">
        <f t="shared" si="407"/>
        <v>6.4</v>
      </c>
      <c r="B395" s="186" t="s">
        <v>1351</v>
      </c>
      <c r="C395" s="187" t="s">
        <v>1109</v>
      </c>
      <c r="D395" s="160" t="s">
        <v>506</v>
      </c>
      <c r="E395" s="161"/>
      <c r="F395" s="161"/>
      <c r="G395" s="161">
        <f t="shared" ref="G395:H395" si="409">+N($D395)*N(E395)</f>
        <v>0</v>
      </c>
      <c r="H395" s="161">
        <f t="shared" si="409"/>
        <v>0</v>
      </c>
      <c r="I395" s="184">
        <f t="shared" si="210"/>
        <v>0</v>
      </c>
      <c r="J395" s="156"/>
      <c r="K395" s="156"/>
      <c r="L395" s="156"/>
      <c r="M395" s="156"/>
      <c r="N395" s="156"/>
      <c r="O395" s="156"/>
      <c r="P395" s="156"/>
      <c r="Q395" s="156"/>
      <c r="R395" s="156"/>
      <c r="S395" s="156"/>
      <c r="T395" s="156"/>
      <c r="U395" s="156"/>
      <c r="V395" s="156"/>
      <c r="W395" s="156"/>
      <c r="X395" s="156"/>
      <c r="Y395" s="156"/>
      <c r="Z395" s="156"/>
    </row>
    <row r="396">
      <c r="A396" s="185"/>
      <c r="B396" s="186"/>
      <c r="C396" s="187"/>
      <c r="D396" s="160">
        <v>0.0</v>
      </c>
      <c r="E396" s="161"/>
      <c r="F396" s="161"/>
      <c r="G396" s="161">
        <f t="shared" ref="G396:H396" si="410">+N($D396)*N(E396)</f>
        <v>0</v>
      </c>
      <c r="H396" s="161">
        <f t="shared" si="410"/>
        <v>0</v>
      </c>
      <c r="I396" s="184">
        <f t="shared" si="210"/>
        <v>0</v>
      </c>
      <c r="J396" s="156"/>
      <c r="K396" s="156"/>
      <c r="L396" s="156"/>
      <c r="M396" s="156"/>
      <c r="N396" s="156"/>
      <c r="O396" s="156"/>
      <c r="P396" s="156"/>
      <c r="Q396" s="156"/>
      <c r="R396" s="156"/>
      <c r="S396" s="156"/>
      <c r="T396" s="156"/>
      <c r="U396" s="156"/>
      <c r="V396" s="156"/>
      <c r="W396" s="156"/>
      <c r="X396" s="156"/>
      <c r="Y396" s="156"/>
      <c r="Z396" s="156"/>
    </row>
    <row r="397">
      <c r="A397" s="183"/>
      <c r="B397" s="209" t="s">
        <v>1352</v>
      </c>
      <c r="C397" s="159"/>
      <c r="D397" s="160"/>
      <c r="E397" s="160"/>
      <c r="F397" s="161"/>
      <c r="G397" s="160">
        <f t="shared" ref="G397:H397" si="411">+N($D397)*N(E397)</f>
        <v>0</v>
      </c>
      <c r="H397" s="160">
        <f t="shared" si="411"/>
        <v>0</v>
      </c>
      <c r="I397" s="233">
        <f t="shared" si="210"/>
        <v>0</v>
      </c>
      <c r="J397" s="221"/>
      <c r="K397" s="221"/>
      <c r="L397" s="221"/>
      <c r="M397" s="221"/>
      <c r="N397" s="221"/>
      <c r="O397" s="221"/>
      <c r="P397" s="221"/>
      <c r="Q397" s="221"/>
      <c r="R397" s="221"/>
      <c r="S397" s="221"/>
      <c r="T397" s="221"/>
      <c r="U397" s="221"/>
      <c r="V397" s="221"/>
      <c r="W397" s="221"/>
      <c r="X397" s="221"/>
      <c r="Y397" s="221"/>
      <c r="Z397" s="221"/>
    </row>
    <row r="398">
      <c r="A398" s="234">
        <v>7.0</v>
      </c>
      <c r="B398" s="204" t="s">
        <v>1353</v>
      </c>
      <c r="C398" s="235" t="s">
        <v>1000</v>
      </c>
      <c r="D398" s="236">
        <v>4.0</v>
      </c>
      <c r="E398" s="237">
        <v>0.0</v>
      </c>
      <c r="F398" s="229">
        <v>5706.0</v>
      </c>
      <c r="G398" s="238">
        <f t="shared" ref="G398:H398" si="412">+N($D398)*N(E398)</f>
        <v>0</v>
      </c>
      <c r="H398" s="238">
        <f t="shared" si="412"/>
        <v>22824</v>
      </c>
      <c r="I398" s="239">
        <f t="shared" si="210"/>
        <v>22824</v>
      </c>
      <c r="J398" s="156"/>
      <c r="K398" s="189"/>
      <c r="L398" s="156"/>
      <c r="M398" s="156"/>
      <c r="N398" s="156"/>
      <c r="O398" s="156"/>
      <c r="P398" s="156"/>
      <c r="Q398" s="156"/>
      <c r="R398" s="156"/>
      <c r="S398" s="156"/>
      <c r="T398" s="156"/>
      <c r="U398" s="156"/>
      <c r="V398" s="156"/>
      <c r="W398" s="156"/>
      <c r="X398" s="156"/>
      <c r="Y398" s="156"/>
      <c r="Z398" s="156"/>
    </row>
    <row r="399">
      <c r="A399" s="234">
        <v>8.0</v>
      </c>
      <c r="B399" s="227" t="s">
        <v>1354</v>
      </c>
      <c r="C399" s="235" t="s">
        <v>1000</v>
      </c>
      <c r="D399" s="240">
        <v>1.0</v>
      </c>
      <c r="E399" s="237">
        <v>0.0</v>
      </c>
      <c r="F399" s="229">
        <v>27034.0</v>
      </c>
      <c r="G399" s="238">
        <f t="shared" ref="G399:H399" si="413">+N($D399)*N(E399)</f>
        <v>0</v>
      </c>
      <c r="H399" s="238">
        <f t="shared" si="413"/>
        <v>27034</v>
      </c>
      <c r="I399" s="239">
        <f t="shared" si="210"/>
        <v>27034</v>
      </c>
      <c r="J399" s="156"/>
      <c r="K399" s="189"/>
      <c r="L399" s="156"/>
      <c r="M399" s="156"/>
      <c r="N399" s="156"/>
      <c r="O399" s="156"/>
      <c r="P399" s="156"/>
      <c r="Q399" s="156"/>
      <c r="R399" s="156"/>
      <c r="S399" s="156"/>
      <c r="T399" s="156"/>
      <c r="U399" s="156"/>
      <c r="V399" s="156"/>
      <c r="W399" s="156"/>
      <c r="X399" s="156"/>
      <c r="Y399" s="156"/>
      <c r="Z399" s="156"/>
    </row>
    <row r="400">
      <c r="A400" s="156"/>
      <c r="B400" s="156"/>
      <c r="C400" s="241"/>
      <c r="D400" s="242"/>
      <c r="E400" s="243"/>
      <c r="F400" s="243"/>
      <c r="G400" s="243"/>
      <c r="H400" s="243"/>
      <c r="I400" s="243"/>
      <c r="J400" s="156"/>
      <c r="K400" s="156"/>
      <c r="L400" s="156"/>
      <c r="M400" s="156"/>
      <c r="N400" s="156"/>
      <c r="O400" s="156"/>
      <c r="P400" s="156"/>
      <c r="Q400" s="156"/>
      <c r="R400" s="156"/>
      <c r="S400" s="156"/>
      <c r="T400" s="156"/>
      <c r="U400" s="156"/>
      <c r="V400" s="156"/>
      <c r="W400" s="156"/>
      <c r="X400" s="156"/>
      <c r="Y400" s="156"/>
      <c r="Z400" s="156"/>
    </row>
    <row r="401">
      <c r="A401" s="221"/>
      <c r="B401" s="244" t="s">
        <v>1355</v>
      </c>
      <c r="C401" s="245"/>
      <c r="D401" s="246"/>
      <c r="E401" s="246"/>
      <c r="F401" s="247"/>
      <c r="G401" s="246">
        <f t="shared" ref="G401:I401" si="414">SUM(G10:G400)</f>
        <v>3463623</v>
      </c>
      <c r="H401" s="246">
        <f t="shared" si="414"/>
        <v>736377</v>
      </c>
      <c r="I401" s="248">
        <f t="shared" si="414"/>
        <v>4200000</v>
      </c>
      <c r="J401" s="221"/>
      <c r="K401" s="221"/>
      <c r="L401" s="221"/>
      <c r="M401" s="221"/>
      <c r="N401" s="221"/>
      <c r="O401" s="221"/>
      <c r="P401" s="221"/>
      <c r="Q401" s="221"/>
      <c r="R401" s="221"/>
      <c r="S401" s="221"/>
      <c r="T401" s="221"/>
      <c r="U401" s="221"/>
      <c r="V401" s="221"/>
      <c r="W401" s="221"/>
      <c r="X401" s="221"/>
      <c r="Y401" s="221"/>
      <c r="Z401" s="221"/>
    </row>
    <row r="402">
      <c r="A402" s="156"/>
      <c r="B402" s="156"/>
      <c r="C402" s="241"/>
      <c r="D402" s="242"/>
      <c r="E402" s="243"/>
      <c r="F402" s="243"/>
      <c r="G402" s="243"/>
      <c r="H402" s="243"/>
      <c r="I402" s="243"/>
      <c r="J402" s="156"/>
      <c r="K402" s="156"/>
      <c r="L402" s="156"/>
      <c r="M402" s="156"/>
      <c r="N402" s="156"/>
      <c r="O402" s="156"/>
      <c r="P402" s="156"/>
      <c r="Q402" s="156"/>
      <c r="R402" s="156"/>
      <c r="S402" s="156"/>
      <c r="T402" s="156"/>
      <c r="U402" s="156"/>
      <c r="V402" s="156"/>
      <c r="W402" s="156"/>
      <c r="X402" s="156"/>
      <c r="Y402" s="156"/>
      <c r="Z402" s="156"/>
    </row>
    <row r="403">
      <c r="A403" s="156"/>
      <c r="B403" s="156"/>
      <c r="C403" s="241"/>
      <c r="D403" s="242"/>
      <c r="E403" s="243"/>
      <c r="F403" s="243"/>
      <c r="G403" s="243"/>
      <c r="H403" s="243"/>
      <c r="I403" s="243"/>
      <c r="J403" s="156"/>
      <c r="K403" s="156"/>
      <c r="L403" s="156"/>
      <c r="M403" s="156"/>
      <c r="N403" s="156"/>
      <c r="O403" s="156"/>
      <c r="P403" s="156"/>
      <c r="Q403" s="156"/>
      <c r="R403" s="156"/>
      <c r="S403" s="156"/>
      <c r="T403" s="156"/>
      <c r="U403" s="156"/>
      <c r="V403" s="156"/>
      <c r="W403" s="156"/>
      <c r="X403" s="156"/>
      <c r="Y403" s="156"/>
      <c r="Z403" s="156"/>
    </row>
    <row r="404">
      <c r="A404" s="156"/>
      <c r="B404" s="156"/>
      <c r="C404" s="241"/>
      <c r="D404" s="242"/>
      <c r="E404" s="243"/>
      <c r="F404" s="243"/>
      <c r="G404" s="243"/>
      <c r="H404" s="243"/>
      <c r="I404" s="243"/>
      <c r="J404" s="156"/>
      <c r="K404" s="156"/>
      <c r="L404" s="156"/>
      <c r="M404" s="156"/>
      <c r="N404" s="156"/>
      <c r="O404" s="156"/>
      <c r="P404" s="156"/>
      <c r="Q404" s="156"/>
      <c r="R404" s="156"/>
      <c r="S404" s="156"/>
      <c r="T404" s="156"/>
      <c r="U404" s="156"/>
      <c r="V404" s="156"/>
      <c r="W404" s="156"/>
      <c r="X404" s="156"/>
      <c r="Y404" s="156"/>
      <c r="Z404" s="156"/>
    </row>
    <row r="405">
      <c r="A405" s="156"/>
      <c r="B405" s="156"/>
      <c r="C405" s="241"/>
      <c r="D405" s="242"/>
      <c r="E405" s="243"/>
      <c r="F405" s="243"/>
      <c r="G405" s="243"/>
      <c r="H405" s="243"/>
      <c r="I405" s="243"/>
      <c r="J405" s="156"/>
      <c r="K405" s="156"/>
      <c r="L405" s="156"/>
      <c r="M405" s="156"/>
      <c r="N405" s="156"/>
      <c r="O405" s="156"/>
      <c r="P405" s="156"/>
      <c r="Q405" s="156"/>
      <c r="R405" s="156"/>
      <c r="S405" s="156"/>
      <c r="T405" s="156"/>
      <c r="U405" s="156"/>
      <c r="V405" s="156"/>
      <c r="W405" s="156"/>
      <c r="X405" s="156"/>
      <c r="Y405" s="156"/>
      <c r="Z405" s="156"/>
    </row>
    <row r="406">
      <c r="A406" s="156"/>
      <c r="B406" s="156"/>
      <c r="C406" s="241"/>
      <c r="D406" s="242"/>
      <c r="E406" s="243"/>
      <c r="F406" s="243"/>
      <c r="G406" s="243"/>
      <c r="H406" s="243"/>
      <c r="I406" s="243"/>
      <c r="J406" s="156"/>
      <c r="K406" s="156"/>
      <c r="L406" s="156"/>
      <c r="M406" s="156"/>
      <c r="N406" s="156"/>
      <c r="O406" s="156"/>
      <c r="P406" s="156"/>
      <c r="Q406" s="156"/>
      <c r="R406" s="156"/>
      <c r="S406" s="156"/>
      <c r="T406" s="156"/>
      <c r="U406" s="156"/>
      <c r="V406" s="156"/>
      <c r="W406" s="156"/>
      <c r="X406" s="156"/>
      <c r="Y406" s="156"/>
      <c r="Z406" s="156"/>
    </row>
    <row r="407">
      <c r="A407" s="156"/>
      <c r="B407" s="156"/>
      <c r="C407" s="241"/>
      <c r="D407" s="242"/>
      <c r="E407" s="243"/>
      <c r="F407" s="243"/>
      <c r="G407" s="243"/>
      <c r="H407" s="243"/>
      <c r="I407" s="243"/>
      <c r="J407" s="156"/>
      <c r="K407" s="156"/>
      <c r="L407" s="156"/>
      <c r="M407" s="156"/>
      <c r="N407" s="156"/>
      <c r="O407" s="156"/>
      <c r="P407" s="156"/>
      <c r="Q407" s="156"/>
      <c r="R407" s="156"/>
      <c r="S407" s="156"/>
      <c r="T407" s="156"/>
      <c r="U407" s="156"/>
      <c r="V407" s="156"/>
      <c r="W407" s="156"/>
      <c r="X407" s="156"/>
      <c r="Y407" s="156"/>
      <c r="Z407" s="156"/>
    </row>
    <row r="408">
      <c r="A408" s="156"/>
      <c r="B408" s="156"/>
      <c r="C408" s="241"/>
      <c r="D408" s="242"/>
      <c r="E408" s="243"/>
      <c r="F408" s="243"/>
      <c r="G408" s="243"/>
      <c r="H408" s="243"/>
      <c r="I408" s="243"/>
      <c r="J408" s="156"/>
      <c r="K408" s="156"/>
      <c r="L408" s="156"/>
      <c r="M408" s="156"/>
      <c r="N408" s="156"/>
      <c r="O408" s="156"/>
      <c r="P408" s="156"/>
      <c r="Q408" s="156"/>
      <c r="R408" s="156"/>
      <c r="S408" s="156"/>
      <c r="T408" s="156"/>
      <c r="U408" s="156"/>
      <c r="V408" s="156"/>
      <c r="W408" s="156"/>
      <c r="X408" s="156"/>
      <c r="Y408" s="156"/>
      <c r="Z408" s="156"/>
    </row>
    <row r="409">
      <c r="A409" s="156"/>
      <c r="B409" s="156"/>
      <c r="C409" s="241"/>
      <c r="D409" s="242"/>
      <c r="E409" s="243"/>
      <c r="F409" s="243"/>
      <c r="G409" s="243"/>
      <c r="H409" s="243"/>
      <c r="I409" s="243"/>
      <c r="J409" s="156"/>
      <c r="K409" s="156"/>
      <c r="L409" s="156"/>
      <c r="M409" s="156"/>
      <c r="N409" s="156"/>
      <c r="O409" s="156"/>
      <c r="P409" s="156"/>
      <c r="Q409" s="156"/>
      <c r="R409" s="156"/>
      <c r="S409" s="156"/>
      <c r="T409" s="156"/>
      <c r="U409" s="156"/>
      <c r="V409" s="156"/>
      <c r="W409" s="156"/>
      <c r="X409" s="156"/>
      <c r="Y409" s="156"/>
      <c r="Z409" s="156"/>
    </row>
    <row r="410">
      <c r="A410" s="156"/>
      <c r="B410" s="156"/>
      <c r="C410" s="241"/>
      <c r="D410" s="242"/>
      <c r="E410" s="243"/>
      <c r="F410" s="243"/>
      <c r="G410" s="243"/>
      <c r="H410" s="243"/>
      <c r="I410" s="243"/>
      <c r="J410" s="156"/>
      <c r="K410" s="156"/>
      <c r="L410" s="156"/>
      <c r="M410" s="156"/>
      <c r="N410" s="156"/>
      <c r="O410" s="156"/>
      <c r="P410" s="156"/>
      <c r="Q410" s="156"/>
      <c r="R410" s="156"/>
      <c r="S410" s="156"/>
      <c r="T410" s="156"/>
      <c r="U410" s="156"/>
      <c r="V410" s="156"/>
      <c r="W410" s="156"/>
      <c r="X410" s="156"/>
      <c r="Y410" s="156"/>
      <c r="Z410" s="156"/>
    </row>
    <row r="411">
      <c r="A411" s="156"/>
      <c r="B411" s="156"/>
      <c r="C411" s="241"/>
      <c r="D411" s="242"/>
      <c r="E411" s="243"/>
      <c r="F411" s="243"/>
      <c r="G411" s="243"/>
      <c r="H411" s="243"/>
      <c r="I411" s="243"/>
      <c r="J411" s="156"/>
      <c r="K411" s="156"/>
      <c r="L411" s="156"/>
      <c r="M411" s="156"/>
      <c r="N411" s="156"/>
      <c r="O411" s="156"/>
      <c r="P411" s="156"/>
      <c r="Q411" s="156"/>
      <c r="R411" s="156"/>
      <c r="S411" s="156"/>
      <c r="T411" s="156"/>
      <c r="U411" s="156"/>
      <c r="V411" s="156"/>
      <c r="W411" s="156"/>
      <c r="X411" s="156"/>
      <c r="Y411" s="156"/>
      <c r="Z411" s="156"/>
    </row>
    <row r="412">
      <c r="A412" s="156"/>
      <c r="B412" s="156"/>
      <c r="C412" s="241"/>
      <c r="D412" s="242"/>
      <c r="E412" s="243"/>
      <c r="F412" s="243"/>
      <c r="G412" s="243"/>
      <c r="H412" s="243"/>
      <c r="I412" s="243"/>
      <c r="J412" s="156"/>
      <c r="K412" s="156"/>
      <c r="L412" s="156"/>
      <c r="M412" s="156"/>
      <c r="N412" s="156"/>
      <c r="O412" s="156"/>
      <c r="P412" s="156"/>
      <c r="Q412" s="156"/>
      <c r="R412" s="156"/>
      <c r="S412" s="156"/>
      <c r="T412" s="156"/>
      <c r="U412" s="156"/>
      <c r="V412" s="156"/>
      <c r="W412" s="156"/>
      <c r="X412" s="156"/>
      <c r="Y412" s="156"/>
      <c r="Z412" s="156"/>
    </row>
    <row r="413">
      <c r="A413" s="156"/>
      <c r="B413" s="156"/>
      <c r="C413" s="241"/>
      <c r="D413" s="242"/>
      <c r="E413" s="243"/>
      <c r="F413" s="243"/>
      <c r="G413" s="243"/>
      <c r="H413" s="243"/>
      <c r="I413" s="243"/>
      <c r="J413" s="156"/>
      <c r="K413" s="156"/>
      <c r="L413" s="156"/>
      <c r="M413" s="156"/>
      <c r="N413" s="156"/>
      <c r="O413" s="156"/>
      <c r="P413" s="156"/>
      <c r="Q413" s="156"/>
      <c r="R413" s="156"/>
      <c r="S413" s="156"/>
      <c r="T413" s="156"/>
      <c r="U413" s="156"/>
      <c r="V413" s="156"/>
      <c r="W413" s="156"/>
      <c r="X413" s="156"/>
      <c r="Y413" s="156"/>
      <c r="Z413" s="156"/>
    </row>
    <row r="414">
      <c r="A414" s="156"/>
      <c r="B414" s="156"/>
      <c r="C414" s="241"/>
      <c r="D414" s="242"/>
      <c r="E414" s="243"/>
      <c r="F414" s="243"/>
      <c r="G414" s="243"/>
      <c r="H414" s="243"/>
      <c r="I414" s="243"/>
      <c r="J414" s="156"/>
      <c r="K414" s="156"/>
      <c r="L414" s="156"/>
      <c r="M414" s="156"/>
      <c r="N414" s="156"/>
      <c r="O414" s="156"/>
      <c r="P414" s="156"/>
      <c r="Q414" s="156"/>
      <c r="R414" s="156"/>
      <c r="S414" s="156"/>
      <c r="T414" s="156"/>
      <c r="U414" s="156"/>
      <c r="V414" s="156"/>
      <c r="W414" s="156"/>
      <c r="X414" s="156"/>
      <c r="Y414" s="156"/>
      <c r="Z414" s="156"/>
    </row>
    <row r="415">
      <c r="A415" s="156"/>
      <c r="B415" s="156"/>
      <c r="C415" s="241"/>
      <c r="D415" s="242"/>
      <c r="E415" s="243"/>
      <c r="F415" s="243"/>
      <c r="G415" s="243"/>
      <c r="H415" s="243"/>
      <c r="I415" s="243"/>
      <c r="J415" s="156"/>
      <c r="K415" s="156"/>
      <c r="L415" s="156"/>
      <c r="M415" s="156"/>
      <c r="N415" s="156"/>
      <c r="O415" s="156"/>
      <c r="P415" s="156"/>
      <c r="Q415" s="156"/>
      <c r="R415" s="156"/>
      <c r="S415" s="156"/>
      <c r="T415" s="156"/>
      <c r="U415" s="156"/>
      <c r="V415" s="156"/>
      <c r="W415" s="156"/>
      <c r="X415" s="156"/>
      <c r="Y415" s="156"/>
      <c r="Z415" s="156"/>
    </row>
    <row r="416">
      <c r="A416" s="156"/>
      <c r="B416" s="156"/>
      <c r="C416" s="241"/>
      <c r="D416" s="242"/>
      <c r="E416" s="243"/>
      <c r="F416" s="243"/>
      <c r="G416" s="243"/>
      <c r="H416" s="243"/>
      <c r="I416" s="243"/>
      <c r="J416" s="156"/>
      <c r="K416" s="156"/>
      <c r="L416" s="156"/>
      <c r="M416" s="156"/>
      <c r="N416" s="156"/>
      <c r="O416" s="156"/>
      <c r="P416" s="156"/>
      <c r="Q416" s="156"/>
      <c r="R416" s="156"/>
      <c r="S416" s="156"/>
      <c r="T416" s="156"/>
      <c r="U416" s="156"/>
      <c r="V416" s="156"/>
      <c r="W416" s="156"/>
      <c r="X416" s="156"/>
      <c r="Y416" s="156"/>
      <c r="Z416" s="156"/>
    </row>
    <row r="417">
      <c r="A417" s="156"/>
      <c r="B417" s="156"/>
      <c r="C417" s="241"/>
      <c r="D417" s="242"/>
      <c r="E417" s="243"/>
      <c r="F417" s="243"/>
      <c r="G417" s="243"/>
      <c r="H417" s="243"/>
      <c r="I417" s="243"/>
      <c r="J417" s="156"/>
      <c r="K417" s="156"/>
      <c r="L417" s="156"/>
      <c r="M417" s="156"/>
      <c r="N417" s="156"/>
      <c r="O417" s="156"/>
      <c r="P417" s="156"/>
      <c r="Q417" s="156"/>
      <c r="R417" s="156"/>
      <c r="S417" s="156"/>
      <c r="T417" s="156"/>
      <c r="U417" s="156"/>
      <c r="V417" s="156"/>
      <c r="W417" s="156"/>
      <c r="X417" s="156"/>
      <c r="Y417" s="156"/>
      <c r="Z417" s="156"/>
    </row>
    <row r="418">
      <c r="A418" s="156"/>
      <c r="B418" s="156"/>
      <c r="C418" s="241"/>
      <c r="D418" s="242"/>
      <c r="E418" s="243"/>
      <c r="F418" s="243"/>
      <c r="G418" s="243"/>
      <c r="H418" s="243"/>
      <c r="I418" s="243"/>
      <c r="J418" s="156"/>
      <c r="K418" s="156"/>
      <c r="L418" s="156"/>
      <c r="M418" s="156"/>
      <c r="N418" s="156"/>
      <c r="O418" s="156"/>
      <c r="P418" s="156"/>
      <c r="Q418" s="156"/>
      <c r="R418" s="156"/>
      <c r="S418" s="156"/>
      <c r="T418" s="156"/>
      <c r="U418" s="156"/>
      <c r="V418" s="156"/>
      <c r="W418" s="156"/>
      <c r="X418" s="156"/>
      <c r="Y418" s="156"/>
      <c r="Z418" s="156"/>
    </row>
    <row r="419">
      <c r="A419" s="156"/>
      <c r="B419" s="156"/>
      <c r="C419" s="241"/>
      <c r="D419" s="242"/>
      <c r="E419" s="243"/>
      <c r="F419" s="243"/>
      <c r="G419" s="243"/>
      <c r="H419" s="243"/>
      <c r="I419" s="243"/>
      <c r="J419" s="156"/>
      <c r="K419" s="156"/>
      <c r="L419" s="156"/>
      <c r="M419" s="156"/>
      <c r="N419" s="156"/>
      <c r="O419" s="156"/>
      <c r="P419" s="156"/>
      <c r="Q419" s="156"/>
      <c r="R419" s="156"/>
      <c r="S419" s="156"/>
      <c r="T419" s="156"/>
      <c r="U419" s="156"/>
      <c r="V419" s="156"/>
      <c r="W419" s="156"/>
      <c r="X419" s="156"/>
      <c r="Y419" s="156"/>
      <c r="Z419" s="156"/>
    </row>
    <row r="420">
      <c r="A420" s="156"/>
      <c r="B420" s="156"/>
      <c r="C420" s="241"/>
      <c r="D420" s="242"/>
      <c r="E420" s="243"/>
      <c r="F420" s="243"/>
      <c r="G420" s="243"/>
      <c r="H420" s="243"/>
      <c r="I420" s="243"/>
      <c r="J420" s="156"/>
      <c r="K420" s="156"/>
      <c r="L420" s="156"/>
      <c r="M420" s="156"/>
      <c r="N420" s="156"/>
      <c r="O420" s="156"/>
      <c r="P420" s="156"/>
      <c r="Q420" s="156"/>
      <c r="R420" s="156"/>
      <c r="S420" s="156"/>
      <c r="T420" s="156"/>
      <c r="U420" s="156"/>
      <c r="V420" s="156"/>
      <c r="W420" s="156"/>
      <c r="X420" s="156"/>
      <c r="Y420" s="156"/>
      <c r="Z420" s="156"/>
    </row>
    <row r="421">
      <c r="A421" s="156"/>
      <c r="B421" s="156"/>
      <c r="C421" s="241"/>
      <c r="D421" s="242"/>
      <c r="E421" s="243"/>
      <c r="F421" s="243"/>
      <c r="G421" s="243"/>
      <c r="H421" s="243"/>
      <c r="I421" s="243"/>
      <c r="J421" s="156"/>
      <c r="K421" s="156"/>
      <c r="L421" s="156"/>
      <c r="M421" s="156"/>
      <c r="N421" s="156"/>
      <c r="O421" s="156"/>
      <c r="P421" s="156"/>
      <c r="Q421" s="156"/>
      <c r="R421" s="156"/>
      <c r="S421" s="156"/>
      <c r="T421" s="156"/>
      <c r="U421" s="156"/>
      <c r="V421" s="156"/>
      <c r="W421" s="156"/>
      <c r="X421" s="156"/>
      <c r="Y421" s="156"/>
      <c r="Z421" s="156"/>
    </row>
    <row r="422">
      <c r="A422" s="156"/>
      <c r="B422" s="156"/>
      <c r="C422" s="241"/>
      <c r="D422" s="242"/>
      <c r="E422" s="243"/>
      <c r="F422" s="243"/>
      <c r="G422" s="243"/>
      <c r="H422" s="243"/>
      <c r="I422" s="243"/>
      <c r="J422" s="156"/>
      <c r="K422" s="156"/>
      <c r="L422" s="156"/>
      <c r="M422" s="156"/>
      <c r="N422" s="156"/>
      <c r="O422" s="156"/>
      <c r="P422" s="156"/>
      <c r="Q422" s="156"/>
      <c r="R422" s="156"/>
      <c r="S422" s="156"/>
      <c r="T422" s="156"/>
      <c r="U422" s="156"/>
      <c r="V422" s="156"/>
      <c r="W422" s="156"/>
      <c r="X422" s="156"/>
      <c r="Y422" s="156"/>
      <c r="Z422" s="156"/>
    </row>
    <row r="423">
      <c r="A423" s="156"/>
      <c r="B423" s="156"/>
      <c r="C423" s="241"/>
      <c r="D423" s="242"/>
      <c r="E423" s="243"/>
      <c r="F423" s="243"/>
      <c r="G423" s="243"/>
      <c r="H423" s="243"/>
      <c r="I423" s="243"/>
      <c r="J423" s="156"/>
      <c r="K423" s="156"/>
      <c r="L423" s="156"/>
      <c r="M423" s="156"/>
      <c r="N423" s="156"/>
      <c r="O423" s="156"/>
      <c r="P423" s="156"/>
      <c r="Q423" s="156"/>
      <c r="R423" s="156"/>
      <c r="S423" s="156"/>
      <c r="T423" s="156"/>
      <c r="U423" s="156"/>
      <c r="V423" s="156"/>
      <c r="W423" s="156"/>
      <c r="X423" s="156"/>
      <c r="Y423" s="156"/>
      <c r="Z423" s="156"/>
    </row>
    <row r="424">
      <c r="A424" s="156"/>
      <c r="B424" s="156"/>
      <c r="C424" s="241"/>
      <c r="D424" s="242"/>
      <c r="E424" s="243"/>
      <c r="F424" s="243"/>
      <c r="G424" s="243"/>
      <c r="H424" s="243"/>
      <c r="I424" s="243"/>
      <c r="J424" s="156"/>
      <c r="K424" s="156"/>
      <c r="L424" s="156"/>
      <c r="M424" s="156"/>
      <c r="N424" s="156"/>
      <c r="O424" s="156"/>
      <c r="P424" s="156"/>
      <c r="Q424" s="156"/>
      <c r="R424" s="156"/>
      <c r="S424" s="156"/>
      <c r="T424" s="156"/>
      <c r="U424" s="156"/>
      <c r="V424" s="156"/>
      <c r="W424" s="156"/>
      <c r="X424" s="156"/>
      <c r="Y424" s="156"/>
      <c r="Z424" s="156"/>
    </row>
    <row r="425">
      <c r="A425" s="156"/>
      <c r="B425" s="156"/>
      <c r="C425" s="241"/>
      <c r="D425" s="242"/>
      <c r="E425" s="243"/>
      <c r="F425" s="243"/>
      <c r="G425" s="243"/>
      <c r="H425" s="243"/>
      <c r="I425" s="243"/>
      <c r="J425" s="156"/>
      <c r="K425" s="156"/>
      <c r="L425" s="156"/>
      <c r="M425" s="156"/>
      <c r="N425" s="156"/>
      <c r="O425" s="156"/>
      <c r="P425" s="156"/>
      <c r="Q425" s="156"/>
      <c r="R425" s="156"/>
      <c r="S425" s="156"/>
      <c r="T425" s="156"/>
      <c r="U425" s="156"/>
      <c r="V425" s="156"/>
      <c r="W425" s="156"/>
      <c r="X425" s="156"/>
      <c r="Y425" s="156"/>
      <c r="Z425" s="156"/>
    </row>
    <row r="426">
      <c r="A426" s="156"/>
      <c r="B426" s="156"/>
      <c r="C426" s="241"/>
      <c r="D426" s="242"/>
      <c r="E426" s="243"/>
      <c r="F426" s="243"/>
      <c r="G426" s="243"/>
      <c r="H426" s="243"/>
      <c r="I426" s="243"/>
      <c r="J426" s="156"/>
      <c r="K426" s="156"/>
      <c r="L426" s="156"/>
      <c r="M426" s="156"/>
      <c r="N426" s="156"/>
      <c r="O426" s="156"/>
      <c r="P426" s="156"/>
      <c r="Q426" s="156"/>
      <c r="R426" s="156"/>
      <c r="S426" s="156"/>
      <c r="T426" s="156"/>
      <c r="U426" s="156"/>
      <c r="V426" s="156"/>
      <c r="W426" s="156"/>
      <c r="X426" s="156"/>
      <c r="Y426" s="156"/>
      <c r="Z426" s="156"/>
    </row>
    <row r="427">
      <c r="A427" s="156"/>
      <c r="B427" s="156"/>
      <c r="C427" s="241"/>
      <c r="D427" s="242"/>
      <c r="E427" s="243"/>
      <c r="F427" s="243"/>
      <c r="G427" s="243"/>
      <c r="H427" s="243"/>
      <c r="I427" s="243"/>
      <c r="J427" s="156"/>
      <c r="K427" s="156"/>
      <c r="L427" s="156"/>
      <c r="M427" s="156"/>
      <c r="N427" s="156"/>
      <c r="O427" s="156"/>
      <c r="P427" s="156"/>
      <c r="Q427" s="156"/>
      <c r="R427" s="156"/>
      <c r="S427" s="156"/>
      <c r="T427" s="156"/>
      <c r="U427" s="156"/>
      <c r="V427" s="156"/>
      <c r="W427" s="156"/>
      <c r="X427" s="156"/>
      <c r="Y427" s="156"/>
      <c r="Z427" s="156"/>
    </row>
    <row r="428">
      <c r="A428" s="156"/>
      <c r="B428" s="156"/>
      <c r="C428" s="241"/>
      <c r="D428" s="242"/>
      <c r="E428" s="243"/>
      <c r="F428" s="243"/>
      <c r="G428" s="243"/>
      <c r="H428" s="243"/>
      <c r="I428" s="243"/>
      <c r="J428" s="156"/>
      <c r="K428" s="156"/>
      <c r="L428" s="156"/>
      <c r="M428" s="156"/>
      <c r="N428" s="156"/>
      <c r="O428" s="156"/>
      <c r="P428" s="156"/>
      <c r="Q428" s="156"/>
      <c r="R428" s="156"/>
      <c r="S428" s="156"/>
      <c r="T428" s="156"/>
      <c r="U428" s="156"/>
      <c r="V428" s="156"/>
      <c r="W428" s="156"/>
      <c r="X428" s="156"/>
      <c r="Y428" s="156"/>
      <c r="Z428" s="156"/>
    </row>
    <row r="429">
      <c r="A429" s="156"/>
      <c r="B429" s="156"/>
      <c r="C429" s="241"/>
      <c r="D429" s="242"/>
      <c r="E429" s="243"/>
      <c r="F429" s="243"/>
      <c r="G429" s="243"/>
      <c r="H429" s="243"/>
      <c r="I429" s="243"/>
      <c r="J429" s="156"/>
      <c r="K429" s="156"/>
      <c r="L429" s="156"/>
      <c r="M429" s="156"/>
      <c r="N429" s="156"/>
      <c r="O429" s="156"/>
      <c r="P429" s="156"/>
      <c r="Q429" s="156"/>
      <c r="R429" s="156"/>
      <c r="S429" s="156"/>
      <c r="T429" s="156"/>
      <c r="U429" s="156"/>
      <c r="V429" s="156"/>
      <c r="W429" s="156"/>
      <c r="X429" s="156"/>
      <c r="Y429" s="156"/>
      <c r="Z429" s="156"/>
    </row>
    <row r="430">
      <c r="A430" s="156"/>
      <c r="B430" s="156"/>
      <c r="C430" s="241"/>
      <c r="D430" s="242"/>
      <c r="E430" s="243"/>
      <c r="F430" s="243"/>
      <c r="G430" s="243"/>
      <c r="H430" s="243"/>
      <c r="I430" s="243"/>
      <c r="J430" s="156"/>
      <c r="K430" s="156"/>
      <c r="L430" s="156"/>
      <c r="M430" s="156"/>
      <c r="N430" s="156"/>
      <c r="O430" s="156"/>
      <c r="P430" s="156"/>
      <c r="Q430" s="156"/>
      <c r="R430" s="156"/>
      <c r="S430" s="156"/>
      <c r="T430" s="156"/>
      <c r="U430" s="156"/>
      <c r="V430" s="156"/>
      <c r="W430" s="156"/>
      <c r="X430" s="156"/>
      <c r="Y430" s="156"/>
      <c r="Z430" s="156"/>
    </row>
    <row r="431">
      <c r="A431" s="156"/>
      <c r="B431" s="156"/>
      <c r="C431" s="241"/>
      <c r="D431" s="242"/>
      <c r="E431" s="243"/>
      <c r="F431" s="243"/>
      <c r="G431" s="243"/>
      <c r="H431" s="243"/>
      <c r="I431" s="243"/>
      <c r="J431" s="156"/>
      <c r="K431" s="156"/>
      <c r="L431" s="156"/>
      <c r="M431" s="156"/>
      <c r="N431" s="156"/>
      <c r="O431" s="156"/>
      <c r="P431" s="156"/>
      <c r="Q431" s="156"/>
      <c r="R431" s="156"/>
      <c r="S431" s="156"/>
      <c r="T431" s="156"/>
      <c r="U431" s="156"/>
      <c r="V431" s="156"/>
      <c r="W431" s="156"/>
      <c r="X431" s="156"/>
      <c r="Y431" s="156"/>
      <c r="Z431" s="156"/>
    </row>
    <row r="432">
      <c r="A432" s="156"/>
      <c r="B432" s="156"/>
      <c r="C432" s="241"/>
      <c r="D432" s="242"/>
      <c r="E432" s="243"/>
      <c r="F432" s="243"/>
      <c r="G432" s="243"/>
      <c r="H432" s="243"/>
      <c r="I432" s="243"/>
      <c r="J432" s="156"/>
      <c r="K432" s="156"/>
      <c r="L432" s="156"/>
      <c r="M432" s="156"/>
      <c r="N432" s="156"/>
      <c r="O432" s="156"/>
      <c r="P432" s="156"/>
      <c r="Q432" s="156"/>
      <c r="R432" s="156"/>
      <c r="S432" s="156"/>
      <c r="T432" s="156"/>
      <c r="U432" s="156"/>
      <c r="V432" s="156"/>
      <c r="W432" s="156"/>
      <c r="X432" s="156"/>
      <c r="Y432" s="156"/>
      <c r="Z432" s="156"/>
    </row>
    <row r="433">
      <c r="A433" s="156"/>
      <c r="B433" s="156"/>
      <c r="C433" s="241"/>
      <c r="D433" s="242"/>
      <c r="E433" s="243"/>
      <c r="F433" s="243"/>
      <c r="G433" s="243"/>
      <c r="H433" s="243"/>
      <c r="I433" s="243"/>
      <c r="J433" s="156"/>
      <c r="K433" s="156"/>
      <c r="L433" s="156"/>
      <c r="M433" s="156"/>
      <c r="N433" s="156"/>
      <c r="O433" s="156"/>
      <c r="P433" s="156"/>
      <c r="Q433" s="156"/>
      <c r="R433" s="156"/>
      <c r="S433" s="156"/>
      <c r="T433" s="156"/>
      <c r="U433" s="156"/>
      <c r="V433" s="156"/>
      <c r="W433" s="156"/>
      <c r="X433" s="156"/>
      <c r="Y433" s="156"/>
      <c r="Z433" s="156"/>
    </row>
    <row r="434">
      <c r="A434" s="156"/>
      <c r="B434" s="156"/>
      <c r="C434" s="241"/>
      <c r="D434" s="242"/>
      <c r="E434" s="243"/>
      <c r="F434" s="243"/>
      <c r="G434" s="243"/>
      <c r="H434" s="243"/>
      <c r="I434" s="243"/>
      <c r="J434" s="156"/>
      <c r="K434" s="156"/>
      <c r="L434" s="156"/>
      <c r="M434" s="156"/>
      <c r="N434" s="156"/>
      <c r="O434" s="156"/>
      <c r="P434" s="156"/>
      <c r="Q434" s="156"/>
      <c r="R434" s="156"/>
      <c r="S434" s="156"/>
      <c r="T434" s="156"/>
      <c r="U434" s="156"/>
      <c r="V434" s="156"/>
      <c r="W434" s="156"/>
      <c r="X434" s="156"/>
      <c r="Y434" s="156"/>
      <c r="Z434" s="156"/>
    </row>
    <row r="435">
      <c r="A435" s="156"/>
      <c r="B435" s="156"/>
      <c r="C435" s="241"/>
      <c r="D435" s="242"/>
      <c r="E435" s="243"/>
      <c r="F435" s="243"/>
      <c r="G435" s="243"/>
      <c r="H435" s="243"/>
      <c r="I435" s="243"/>
      <c r="J435" s="156"/>
      <c r="K435" s="156"/>
      <c r="L435" s="156"/>
      <c r="M435" s="156"/>
      <c r="N435" s="156"/>
      <c r="O435" s="156"/>
      <c r="P435" s="156"/>
      <c r="Q435" s="156"/>
      <c r="R435" s="156"/>
      <c r="S435" s="156"/>
      <c r="T435" s="156"/>
      <c r="U435" s="156"/>
      <c r="V435" s="156"/>
      <c r="W435" s="156"/>
      <c r="X435" s="156"/>
      <c r="Y435" s="156"/>
      <c r="Z435" s="156"/>
    </row>
    <row r="436">
      <c r="A436" s="156"/>
      <c r="B436" s="156"/>
      <c r="C436" s="241"/>
      <c r="D436" s="242"/>
      <c r="E436" s="243"/>
      <c r="F436" s="243"/>
      <c r="G436" s="243"/>
      <c r="H436" s="243"/>
      <c r="I436" s="243"/>
      <c r="J436" s="156"/>
      <c r="K436" s="156"/>
      <c r="L436" s="156"/>
      <c r="M436" s="156"/>
      <c r="N436" s="156"/>
      <c r="O436" s="156"/>
      <c r="P436" s="156"/>
      <c r="Q436" s="156"/>
      <c r="R436" s="156"/>
      <c r="S436" s="156"/>
      <c r="T436" s="156"/>
      <c r="U436" s="156"/>
      <c r="V436" s="156"/>
      <c r="W436" s="156"/>
      <c r="X436" s="156"/>
      <c r="Y436" s="156"/>
      <c r="Z436" s="156"/>
    </row>
    <row r="437">
      <c r="A437" s="156"/>
      <c r="B437" s="156"/>
      <c r="C437" s="241"/>
      <c r="D437" s="242"/>
      <c r="E437" s="243"/>
      <c r="F437" s="243"/>
      <c r="G437" s="243"/>
      <c r="H437" s="243"/>
      <c r="I437" s="243"/>
      <c r="J437" s="156"/>
      <c r="K437" s="156"/>
      <c r="L437" s="156"/>
      <c r="M437" s="156"/>
      <c r="N437" s="156"/>
      <c r="O437" s="156"/>
      <c r="P437" s="156"/>
      <c r="Q437" s="156"/>
      <c r="R437" s="156"/>
      <c r="S437" s="156"/>
      <c r="T437" s="156"/>
      <c r="U437" s="156"/>
      <c r="V437" s="156"/>
      <c r="W437" s="156"/>
      <c r="X437" s="156"/>
      <c r="Y437" s="156"/>
      <c r="Z437" s="156"/>
    </row>
    <row r="438">
      <c r="A438" s="156"/>
      <c r="B438" s="156"/>
      <c r="C438" s="241"/>
      <c r="D438" s="242"/>
      <c r="E438" s="243"/>
      <c r="F438" s="243"/>
      <c r="G438" s="243"/>
      <c r="H438" s="243"/>
      <c r="I438" s="243"/>
      <c r="J438" s="156"/>
      <c r="K438" s="156"/>
      <c r="L438" s="156"/>
      <c r="M438" s="156"/>
      <c r="N438" s="156"/>
      <c r="O438" s="156"/>
      <c r="P438" s="156"/>
      <c r="Q438" s="156"/>
      <c r="R438" s="156"/>
      <c r="S438" s="156"/>
      <c r="T438" s="156"/>
      <c r="U438" s="156"/>
      <c r="V438" s="156"/>
      <c r="W438" s="156"/>
      <c r="X438" s="156"/>
      <c r="Y438" s="156"/>
      <c r="Z438" s="156"/>
    </row>
    <row r="439">
      <c r="A439" s="156"/>
      <c r="B439" s="156"/>
      <c r="C439" s="241"/>
      <c r="D439" s="242"/>
      <c r="E439" s="243"/>
      <c r="F439" s="243"/>
      <c r="G439" s="243"/>
      <c r="H439" s="243"/>
      <c r="I439" s="243"/>
      <c r="J439" s="156"/>
      <c r="K439" s="156"/>
      <c r="L439" s="156"/>
      <c r="M439" s="156"/>
      <c r="N439" s="156"/>
      <c r="O439" s="156"/>
      <c r="P439" s="156"/>
      <c r="Q439" s="156"/>
      <c r="R439" s="156"/>
      <c r="S439" s="156"/>
      <c r="T439" s="156"/>
      <c r="U439" s="156"/>
      <c r="V439" s="156"/>
      <c r="W439" s="156"/>
      <c r="X439" s="156"/>
      <c r="Y439" s="156"/>
      <c r="Z439" s="156"/>
    </row>
    <row r="440">
      <c r="A440" s="156"/>
      <c r="B440" s="156"/>
      <c r="C440" s="241"/>
      <c r="D440" s="242"/>
      <c r="E440" s="243"/>
      <c r="F440" s="243"/>
      <c r="G440" s="243"/>
      <c r="H440" s="243"/>
      <c r="I440" s="243"/>
      <c r="J440" s="156"/>
      <c r="K440" s="156"/>
      <c r="L440" s="156"/>
      <c r="M440" s="156"/>
      <c r="N440" s="156"/>
      <c r="O440" s="156"/>
      <c r="P440" s="156"/>
      <c r="Q440" s="156"/>
      <c r="R440" s="156"/>
      <c r="S440" s="156"/>
      <c r="T440" s="156"/>
      <c r="U440" s="156"/>
      <c r="V440" s="156"/>
      <c r="W440" s="156"/>
      <c r="X440" s="156"/>
      <c r="Y440" s="156"/>
      <c r="Z440" s="156"/>
    </row>
    <row r="441">
      <c r="A441" s="156"/>
      <c r="B441" s="156"/>
      <c r="C441" s="241"/>
      <c r="D441" s="242"/>
      <c r="E441" s="243"/>
      <c r="F441" s="243"/>
      <c r="G441" s="243"/>
      <c r="H441" s="243"/>
      <c r="I441" s="243"/>
      <c r="J441" s="156"/>
      <c r="K441" s="156"/>
      <c r="L441" s="156"/>
      <c r="M441" s="156"/>
      <c r="N441" s="156"/>
      <c r="O441" s="156"/>
      <c r="P441" s="156"/>
      <c r="Q441" s="156"/>
      <c r="R441" s="156"/>
      <c r="S441" s="156"/>
      <c r="T441" s="156"/>
      <c r="U441" s="156"/>
      <c r="V441" s="156"/>
      <c r="W441" s="156"/>
      <c r="X441" s="156"/>
      <c r="Y441" s="156"/>
      <c r="Z441" s="156"/>
    </row>
    <row r="442">
      <c r="A442" s="156"/>
      <c r="B442" s="156"/>
      <c r="C442" s="241"/>
      <c r="D442" s="242"/>
      <c r="E442" s="243"/>
      <c r="F442" s="243"/>
      <c r="G442" s="243"/>
      <c r="H442" s="243"/>
      <c r="I442" s="243"/>
      <c r="J442" s="156"/>
      <c r="K442" s="156"/>
      <c r="L442" s="156"/>
      <c r="M442" s="156"/>
      <c r="N442" s="156"/>
      <c r="O442" s="156"/>
      <c r="P442" s="156"/>
      <c r="Q442" s="156"/>
      <c r="R442" s="156"/>
      <c r="S442" s="156"/>
      <c r="T442" s="156"/>
      <c r="U442" s="156"/>
      <c r="V442" s="156"/>
      <c r="W442" s="156"/>
      <c r="X442" s="156"/>
      <c r="Y442" s="156"/>
      <c r="Z442" s="156"/>
    </row>
    <row r="443">
      <c r="A443" s="156"/>
      <c r="B443" s="156"/>
      <c r="C443" s="241"/>
      <c r="D443" s="242"/>
      <c r="E443" s="243"/>
      <c r="F443" s="243"/>
      <c r="G443" s="243"/>
      <c r="H443" s="243"/>
      <c r="I443" s="243"/>
      <c r="J443" s="156"/>
      <c r="K443" s="156"/>
      <c r="L443" s="156"/>
      <c r="M443" s="156"/>
      <c r="N443" s="156"/>
      <c r="O443" s="156"/>
      <c r="P443" s="156"/>
      <c r="Q443" s="156"/>
      <c r="R443" s="156"/>
      <c r="S443" s="156"/>
      <c r="T443" s="156"/>
      <c r="U443" s="156"/>
      <c r="V443" s="156"/>
      <c r="W443" s="156"/>
      <c r="X443" s="156"/>
      <c r="Y443" s="156"/>
      <c r="Z443" s="156"/>
    </row>
    <row r="444">
      <c r="A444" s="156"/>
      <c r="B444" s="156"/>
      <c r="C444" s="241"/>
      <c r="D444" s="242"/>
      <c r="E444" s="243"/>
      <c r="F444" s="243"/>
      <c r="G444" s="243"/>
      <c r="H444" s="243"/>
      <c r="I444" s="243"/>
      <c r="J444" s="156"/>
      <c r="K444" s="156"/>
      <c r="L444" s="156"/>
      <c r="M444" s="156"/>
      <c r="N444" s="156"/>
      <c r="O444" s="156"/>
      <c r="P444" s="156"/>
      <c r="Q444" s="156"/>
      <c r="R444" s="156"/>
      <c r="S444" s="156"/>
      <c r="T444" s="156"/>
      <c r="U444" s="156"/>
      <c r="V444" s="156"/>
      <c r="W444" s="156"/>
      <c r="X444" s="156"/>
      <c r="Y444" s="156"/>
      <c r="Z444" s="156"/>
    </row>
    <row r="445">
      <c r="A445" s="156"/>
      <c r="B445" s="156"/>
      <c r="C445" s="241"/>
      <c r="D445" s="242"/>
      <c r="E445" s="243"/>
      <c r="F445" s="243"/>
      <c r="G445" s="243"/>
      <c r="H445" s="243"/>
      <c r="I445" s="243"/>
      <c r="J445" s="156"/>
      <c r="K445" s="156"/>
      <c r="L445" s="156"/>
      <c r="M445" s="156"/>
      <c r="N445" s="156"/>
      <c r="O445" s="156"/>
      <c r="P445" s="156"/>
      <c r="Q445" s="156"/>
      <c r="R445" s="156"/>
      <c r="S445" s="156"/>
      <c r="T445" s="156"/>
      <c r="U445" s="156"/>
      <c r="V445" s="156"/>
      <c r="W445" s="156"/>
      <c r="X445" s="156"/>
      <c r="Y445" s="156"/>
      <c r="Z445" s="156"/>
    </row>
    <row r="446">
      <c r="A446" s="156"/>
      <c r="B446" s="156"/>
      <c r="C446" s="241"/>
      <c r="D446" s="242"/>
      <c r="E446" s="243"/>
      <c r="F446" s="243"/>
      <c r="G446" s="243"/>
      <c r="H446" s="243"/>
      <c r="I446" s="243"/>
      <c r="J446" s="156"/>
      <c r="K446" s="156"/>
      <c r="L446" s="156"/>
      <c r="M446" s="156"/>
      <c r="N446" s="156"/>
      <c r="O446" s="156"/>
      <c r="P446" s="156"/>
      <c r="Q446" s="156"/>
      <c r="R446" s="156"/>
      <c r="S446" s="156"/>
      <c r="T446" s="156"/>
      <c r="U446" s="156"/>
      <c r="V446" s="156"/>
      <c r="W446" s="156"/>
      <c r="X446" s="156"/>
      <c r="Y446" s="156"/>
      <c r="Z446" s="156"/>
    </row>
    <row r="447">
      <c r="A447" s="156"/>
      <c r="B447" s="156"/>
      <c r="C447" s="241"/>
      <c r="D447" s="242"/>
      <c r="E447" s="243"/>
      <c r="F447" s="243"/>
      <c r="G447" s="243"/>
      <c r="H447" s="243"/>
      <c r="I447" s="243"/>
      <c r="J447" s="156"/>
      <c r="K447" s="156"/>
      <c r="L447" s="156"/>
      <c r="M447" s="156"/>
      <c r="N447" s="156"/>
      <c r="O447" s="156"/>
      <c r="P447" s="156"/>
      <c r="Q447" s="156"/>
      <c r="R447" s="156"/>
      <c r="S447" s="156"/>
      <c r="T447" s="156"/>
      <c r="U447" s="156"/>
      <c r="V447" s="156"/>
      <c r="W447" s="156"/>
      <c r="X447" s="156"/>
      <c r="Y447" s="156"/>
      <c r="Z447" s="156"/>
    </row>
    <row r="448">
      <c r="A448" s="156"/>
      <c r="B448" s="156"/>
      <c r="C448" s="241"/>
      <c r="D448" s="242"/>
      <c r="E448" s="243"/>
      <c r="F448" s="243"/>
      <c r="G448" s="243"/>
      <c r="H448" s="243"/>
      <c r="I448" s="243"/>
      <c r="J448" s="156"/>
      <c r="K448" s="156"/>
      <c r="L448" s="156"/>
      <c r="M448" s="156"/>
      <c r="N448" s="156"/>
      <c r="O448" s="156"/>
      <c r="P448" s="156"/>
      <c r="Q448" s="156"/>
      <c r="R448" s="156"/>
      <c r="S448" s="156"/>
      <c r="T448" s="156"/>
      <c r="U448" s="156"/>
      <c r="V448" s="156"/>
      <c r="W448" s="156"/>
      <c r="X448" s="156"/>
      <c r="Y448" s="156"/>
      <c r="Z448" s="156"/>
    </row>
    <row r="449">
      <c r="A449" s="156"/>
      <c r="B449" s="156"/>
      <c r="C449" s="241"/>
      <c r="D449" s="242"/>
      <c r="E449" s="243"/>
      <c r="F449" s="243"/>
      <c r="G449" s="243"/>
      <c r="H449" s="243"/>
      <c r="I449" s="243"/>
      <c r="J449" s="156"/>
      <c r="K449" s="156"/>
      <c r="L449" s="156"/>
      <c r="M449" s="156"/>
      <c r="N449" s="156"/>
      <c r="O449" s="156"/>
      <c r="P449" s="156"/>
      <c r="Q449" s="156"/>
      <c r="R449" s="156"/>
      <c r="S449" s="156"/>
      <c r="T449" s="156"/>
      <c r="U449" s="156"/>
      <c r="V449" s="156"/>
      <c r="W449" s="156"/>
      <c r="X449" s="156"/>
      <c r="Y449" s="156"/>
      <c r="Z449" s="156"/>
    </row>
    <row r="450">
      <c r="A450" s="156"/>
      <c r="B450" s="156"/>
      <c r="C450" s="241"/>
      <c r="D450" s="242"/>
      <c r="E450" s="243"/>
      <c r="F450" s="243"/>
      <c r="G450" s="243"/>
      <c r="H450" s="243"/>
      <c r="I450" s="243"/>
      <c r="J450" s="156"/>
      <c r="K450" s="156"/>
      <c r="L450" s="156"/>
      <c r="M450" s="156"/>
      <c r="N450" s="156"/>
      <c r="O450" s="156"/>
      <c r="P450" s="156"/>
      <c r="Q450" s="156"/>
      <c r="R450" s="156"/>
      <c r="S450" s="156"/>
      <c r="T450" s="156"/>
      <c r="U450" s="156"/>
      <c r="V450" s="156"/>
      <c r="W450" s="156"/>
      <c r="X450" s="156"/>
      <c r="Y450" s="156"/>
      <c r="Z450" s="156"/>
    </row>
    <row r="451">
      <c r="A451" s="156"/>
      <c r="B451" s="156"/>
      <c r="C451" s="241"/>
      <c r="D451" s="242"/>
      <c r="E451" s="243"/>
      <c r="F451" s="243"/>
      <c r="G451" s="243"/>
      <c r="H451" s="243"/>
      <c r="I451" s="243"/>
      <c r="J451" s="156"/>
      <c r="K451" s="156"/>
      <c r="L451" s="156"/>
      <c r="M451" s="156"/>
      <c r="N451" s="156"/>
      <c r="O451" s="156"/>
      <c r="P451" s="156"/>
      <c r="Q451" s="156"/>
      <c r="R451" s="156"/>
      <c r="S451" s="156"/>
      <c r="T451" s="156"/>
      <c r="U451" s="156"/>
      <c r="V451" s="156"/>
      <c r="W451" s="156"/>
      <c r="X451" s="156"/>
      <c r="Y451" s="156"/>
      <c r="Z451" s="156"/>
    </row>
    <row r="452">
      <c r="A452" s="156"/>
      <c r="B452" s="156"/>
      <c r="C452" s="241"/>
      <c r="D452" s="242"/>
      <c r="E452" s="243"/>
      <c r="F452" s="243"/>
      <c r="G452" s="243"/>
      <c r="H452" s="243"/>
      <c r="I452" s="243"/>
      <c r="J452" s="156"/>
      <c r="K452" s="156"/>
      <c r="L452" s="156"/>
      <c r="M452" s="156"/>
      <c r="N452" s="156"/>
      <c r="O452" s="156"/>
      <c r="P452" s="156"/>
      <c r="Q452" s="156"/>
      <c r="R452" s="156"/>
      <c r="S452" s="156"/>
      <c r="T452" s="156"/>
      <c r="U452" s="156"/>
      <c r="V452" s="156"/>
      <c r="W452" s="156"/>
      <c r="X452" s="156"/>
      <c r="Y452" s="156"/>
      <c r="Z452" s="156"/>
    </row>
    <row r="453">
      <c r="A453" s="156"/>
      <c r="B453" s="156"/>
      <c r="C453" s="241"/>
      <c r="D453" s="242"/>
      <c r="E453" s="243"/>
      <c r="F453" s="243"/>
      <c r="G453" s="243"/>
      <c r="H453" s="243"/>
      <c r="I453" s="243"/>
      <c r="J453" s="156"/>
      <c r="K453" s="156"/>
      <c r="L453" s="156"/>
      <c r="M453" s="156"/>
      <c r="N453" s="156"/>
      <c r="O453" s="156"/>
      <c r="P453" s="156"/>
      <c r="Q453" s="156"/>
      <c r="R453" s="156"/>
      <c r="S453" s="156"/>
      <c r="T453" s="156"/>
      <c r="U453" s="156"/>
      <c r="V453" s="156"/>
      <c r="W453" s="156"/>
      <c r="X453" s="156"/>
      <c r="Y453" s="156"/>
      <c r="Z453" s="156"/>
    </row>
    <row r="454">
      <c r="A454" s="156"/>
      <c r="B454" s="156"/>
      <c r="C454" s="241"/>
      <c r="D454" s="242"/>
      <c r="E454" s="243"/>
      <c r="F454" s="243"/>
      <c r="G454" s="243"/>
      <c r="H454" s="243"/>
      <c r="I454" s="243"/>
      <c r="J454" s="156"/>
      <c r="K454" s="156"/>
      <c r="L454" s="156"/>
      <c r="M454" s="156"/>
      <c r="N454" s="156"/>
      <c r="O454" s="156"/>
      <c r="P454" s="156"/>
      <c r="Q454" s="156"/>
      <c r="R454" s="156"/>
      <c r="S454" s="156"/>
      <c r="T454" s="156"/>
      <c r="U454" s="156"/>
      <c r="V454" s="156"/>
      <c r="W454" s="156"/>
      <c r="X454" s="156"/>
      <c r="Y454" s="156"/>
      <c r="Z454" s="156"/>
    </row>
    <row r="455">
      <c r="A455" s="156"/>
      <c r="B455" s="156"/>
      <c r="C455" s="241"/>
      <c r="D455" s="242"/>
      <c r="E455" s="243"/>
      <c r="F455" s="243"/>
      <c r="G455" s="243"/>
      <c r="H455" s="243"/>
      <c r="I455" s="243"/>
      <c r="J455" s="156"/>
      <c r="K455" s="156"/>
      <c r="L455" s="156"/>
      <c r="M455" s="156"/>
      <c r="N455" s="156"/>
      <c r="O455" s="156"/>
      <c r="P455" s="156"/>
      <c r="Q455" s="156"/>
      <c r="R455" s="156"/>
      <c r="S455" s="156"/>
      <c r="T455" s="156"/>
      <c r="U455" s="156"/>
      <c r="V455" s="156"/>
      <c r="W455" s="156"/>
      <c r="X455" s="156"/>
      <c r="Y455" s="156"/>
      <c r="Z455" s="156"/>
    </row>
    <row r="456">
      <c r="A456" s="156"/>
      <c r="B456" s="156"/>
      <c r="C456" s="241"/>
      <c r="D456" s="242"/>
      <c r="E456" s="243"/>
      <c r="F456" s="243"/>
      <c r="G456" s="243"/>
      <c r="H456" s="243"/>
      <c r="I456" s="243"/>
      <c r="J456" s="156"/>
      <c r="K456" s="156"/>
      <c r="L456" s="156"/>
      <c r="M456" s="156"/>
      <c r="N456" s="156"/>
      <c r="O456" s="156"/>
      <c r="P456" s="156"/>
      <c r="Q456" s="156"/>
      <c r="R456" s="156"/>
      <c r="S456" s="156"/>
      <c r="T456" s="156"/>
      <c r="U456" s="156"/>
      <c r="V456" s="156"/>
      <c r="W456" s="156"/>
      <c r="X456" s="156"/>
      <c r="Y456" s="156"/>
      <c r="Z456" s="156"/>
    </row>
    <row r="457">
      <c r="A457" s="156"/>
      <c r="B457" s="156"/>
      <c r="C457" s="241"/>
      <c r="D457" s="242"/>
      <c r="E457" s="243"/>
      <c r="F457" s="243"/>
      <c r="G457" s="243"/>
      <c r="H457" s="243"/>
      <c r="I457" s="243"/>
      <c r="J457" s="156"/>
      <c r="K457" s="156"/>
      <c r="L457" s="156"/>
      <c r="M457" s="156"/>
      <c r="N457" s="156"/>
      <c r="O457" s="156"/>
      <c r="P457" s="156"/>
      <c r="Q457" s="156"/>
      <c r="R457" s="156"/>
      <c r="S457" s="156"/>
      <c r="T457" s="156"/>
      <c r="U457" s="156"/>
      <c r="V457" s="156"/>
      <c r="W457" s="156"/>
      <c r="X457" s="156"/>
      <c r="Y457" s="156"/>
      <c r="Z457" s="156"/>
    </row>
    <row r="458">
      <c r="A458" s="156"/>
      <c r="B458" s="156"/>
      <c r="C458" s="241"/>
      <c r="D458" s="242"/>
      <c r="E458" s="243"/>
      <c r="F458" s="243"/>
      <c r="G458" s="243"/>
      <c r="H458" s="243"/>
      <c r="I458" s="243"/>
      <c r="J458" s="156"/>
      <c r="K458" s="156"/>
      <c r="L458" s="156"/>
      <c r="M458" s="156"/>
      <c r="N458" s="156"/>
      <c r="O458" s="156"/>
      <c r="P458" s="156"/>
      <c r="Q458" s="156"/>
      <c r="R458" s="156"/>
      <c r="S458" s="156"/>
      <c r="T458" s="156"/>
      <c r="U458" s="156"/>
      <c r="V458" s="156"/>
      <c r="W458" s="156"/>
      <c r="X458" s="156"/>
      <c r="Y458" s="156"/>
      <c r="Z458" s="156"/>
    </row>
    <row r="459">
      <c r="A459" s="156"/>
      <c r="B459" s="156"/>
      <c r="C459" s="241"/>
      <c r="D459" s="242"/>
      <c r="E459" s="243"/>
      <c r="F459" s="243"/>
      <c r="G459" s="243"/>
      <c r="H459" s="243"/>
      <c r="I459" s="243"/>
      <c r="J459" s="156"/>
      <c r="K459" s="156"/>
      <c r="L459" s="156"/>
      <c r="M459" s="156"/>
      <c r="N459" s="156"/>
      <c r="O459" s="156"/>
      <c r="P459" s="156"/>
      <c r="Q459" s="156"/>
      <c r="R459" s="156"/>
      <c r="S459" s="156"/>
      <c r="T459" s="156"/>
      <c r="U459" s="156"/>
      <c r="V459" s="156"/>
      <c r="W459" s="156"/>
      <c r="X459" s="156"/>
      <c r="Y459" s="156"/>
      <c r="Z459" s="156"/>
    </row>
    <row r="460">
      <c r="A460" s="156"/>
      <c r="B460" s="156"/>
      <c r="C460" s="241"/>
      <c r="D460" s="242"/>
      <c r="E460" s="243"/>
      <c r="F460" s="243"/>
      <c r="G460" s="243"/>
      <c r="H460" s="243"/>
      <c r="I460" s="243"/>
      <c r="J460" s="156"/>
      <c r="K460" s="156"/>
      <c r="L460" s="156"/>
      <c r="M460" s="156"/>
      <c r="N460" s="156"/>
      <c r="O460" s="156"/>
      <c r="P460" s="156"/>
      <c r="Q460" s="156"/>
      <c r="R460" s="156"/>
      <c r="S460" s="156"/>
      <c r="T460" s="156"/>
      <c r="U460" s="156"/>
      <c r="V460" s="156"/>
      <c r="W460" s="156"/>
      <c r="X460" s="156"/>
      <c r="Y460" s="156"/>
      <c r="Z460" s="156"/>
    </row>
    <row r="461">
      <c r="A461" s="156"/>
      <c r="B461" s="156"/>
      <c r="C461" s="241"/>
      <c r="D461" s="242"/>
      <c r="E461" s="243"/>
      <c r="F461" s="243"/>
      <c r="G461" s="243"/>
      <c r="H461" s="243"/>
      <c r="I461" s="243"/>
      <c r="J461" s="156"/>
      <c r="K461" s="156"/>
      <c r="L461" s="156"/>
      <c r="M461" s="156"/>
      <c r="N461" s="156"/>
      <c r="O461" s="156"/>
      <c r="P461" s="156"/>
      <c r="Q461" s="156"/>
      <c r="R461" s="156"/>
      <c r="S461" s="156"/>
      <c r="T461" s="156"/>
      <c r="U461" s="156"/>
      <c r="V461" s="156"/>
      <c r="W461" s="156"/>
      <c r="X461" s="156"/>
      <c r="Y461" s="156"/>
      <c r="Z461" s="156"/>
    </row>
    <row r="462">
      <c r="A462" s="156"/>
      <c r="B462" s="156"/>
      <c r="C462" s="241"/>
      <c r="D462" s="242"/>
      <c r="E462" s="243"/>
      <c r="F462" s="243"/>
      <c r="G462" s="243"/>
      <c r="H462" s="243"/>
      <c r="I462" s="243"/>
      <c r="J462" s="156"/>
      <c r="K462" s="156"/>
      <c r="L462" s="156"/>
      <c r="M462" s="156"/>
      <c r="N462" s="156"/>
      <c r="O462" s="156"/>
      <c r="P462" s="156"/>
      <c r="Q462" s="156"/>
      <c r="R462" s="156"/>
      <c r="S462" s="156"/>
      <c r="T462" s="156"/>
      <c r="U462" s="156"/>
      <c r="V462" s="156"/>
      <c r="W462" s="156"/>
      <c r="X462" s="156"/>
      <c r="Y462" s="156"/>
      <c r="Z462" s="156"/>
    </row>
    <row r="463">
      <c r="A463" s="156"/>
      <c r="B463" s="156"/>
      <c r="C463" s="241"/>
      <c r="D463" s="242"/>
      <c r="E463" s="243"/>
      <c r="F463" s="243"/>
      <c r="G463" s="243"/>
      <c r="H463" s="243"/>
      <c r="I463" s="243"/>
      <c r="J463" s="156"/>
      <c r="K463" s="156"/>
      <c r="L463" s="156"/>
      <c r="M463" s="156"/>
      <c r="N463" s="156"/>
      <c r="O463" s="156"/>
      <c r="P463" s="156"/>
      <c r="Q463" s="156"/>
      <c r="R463" s="156"/>
      <c r="S463" s="156"/>
      <c r="T463" s="156"/>
      <c r="U463" s="156"/>
      <c r="V463" s="156"/>
      <c r="W463" s="156"/>
      <c r="X463" s="156"/>
      <c r="Y463" s="156"/>
      <c r="Z463" s="156"/>
    </row>
    <row r="464">
      <c r="A464" s="156"/>
      <c r="B464" s="156"/>
      <c r="C464" s="241"/>
      <c r="D464" s="242"/>
      <c r="E464" s="243"/>
      <c r="F464" s="243"/>
      <c r="G464" s="243"/>
      <c r="H464" s="243"/>
      <c r="I464" s="243"/>
      <c r="J464" s="156"/>
      <c r="K464" s="156"/>
      <c r="L464" s="156"/>
      <c r="M464" s="156"/>
      <c r="N464" s="156"/>
      <c r="O464" s="156"/>
      <c r="P464" s="156"/>
      <c r="Q464" s="156"/>
      <c r="R464" s="156"/>
      <c r="S464" s="156"/>
      <c r="T464" s="156"/>
      <c r="U464" s="156"/>
      <c r="V464" s="156"/>
      <c r="W464" s="156"/>
      <c r="X464" s="156"/>
      <c r="Y464" s="156"/>
      <c r="Z464" s="156"/>
    </row>
    <row r="465">
      <c r="A465" s="156"/>
      <c r="B465" s="156"/>
      <c r="C465" s="241"/>
      <c r="D465" s="242"/>
      <c r="E465" s="243"/>
      <c r="F465" s="243"/>
      <c r="G465" s="243"/>
      <c r="H465" s="243"/>
      <c r="I465" s="243"/>
      <c r="J465" s="156"/>
      <c r="K465" s="156"/>
      <c r="L465" s="156"/>
      <c r="M465" s="156"/>
      <c r="N465" s="156"/>
      <c r="O465" s="156"/>
      <c r="P465" s="156"/>
      <c r="Q465" s="156"/>
      <c r="R465" s="156"/>
      <c r="S465" s="156"/>
      <c r="T465" s="156"/>
      <c r="U465" s="156"/>
      <c r="V465" s="156"/>
      <c r="W465" s="156"/>
      <c r="X465" s="156"/>
      <c r="Y465" s="156"/>
      <c r="Z465" s="156"/>
    </row>
    <row r="466">
      <c r="A466" s="156"/>
      <c r="B466" s="156"/>
      <c r="C466" s="241"/>
      <c r="D466" s="242"/>
      <c r="E466" s="243"/>
      <c r="F466" s="243"/>
      <c r="G466" s="243"/>
      <c r="H466" s="243"/>
      <c r="I466" s="243"/>
      <c r="J466" s="156"/>
      <c r="K466" s="156"/>
      <c r="L466" s="156"/>
      <c r="M466" s="156"/>
      <c r="N466" s="156"/>
      <c r="O466" s="156"/>
      <c r="P466" s="156"/>
      <c r="Q466" s="156"/>
      <c r="R466" s="156"/>
      <c r="S466" s="156"/>
      <c r="T466" s="156"/>
      <c r="U466" s="156"/>
      <c r="V466" s="156"/>
      <c r="W466" s="156"/>
      <c r="X466" s="156"/>
      <c r="Y466" s="156"/>
      <c r="Z466" s="156"/>
    </row>
    <row r="467">
      <c r="A467" s="156"/>
      <c r="B467" s="156"/>
      <c r="C467" s="241"/>
      <c r="D467" s="242"/>
      <c r="E467" s="243"/>
      <c r="F467" s="243"/>
      <c r="G467" s="243"/>
      <c r="H467" s="243"/>
      <c r="I467" s="243"/>
      <c r="J467" s="156"/>
      <c r="K467" s="156"/>
      <c r="L467" s="156"/>
      <c r="M467" s="156"/>
      <c r="N467" s="156"/>
      <c r="O467" s="156"/>
      <c r="P467" s="156"/>
      <c r="Q467" s="156"/>
      <c r="R467" s="156"/>
      <c r="S467" s="156"/>
      <c r="T467" s="156"/>
      <c r="U467" s="156"/>
      <c r="V467" s="156"/>
      <c r="W467" s="156"/>
      <c r="X467" s="156"/>
      <c r="Y467" s="156"/>
      <c r="Z467" s="156"/>
    </row>
    <row r="468">
      <c r="A468" s="156"/>
      <c r="B468" s="156"/>
      <c r="C468" s="241"/>
      <c r="D468" s="242"/>
      <c r="E468" s="243"/>
      <c r="F468" s="243"/>
      <c r="G468" s="243"/>
      <c r="H468" s="243"/>
      <c r="I468" s="243"/>
      <c r="J468" s="156"/>
      <c r="K468" s="156"/>
      <c r="L468" s="156"/>
      <c r="M468" s="156"/>
      <c r="N468" s="156"/>
      <c r="O468" s="156"/>
      <c r="P468" s="156"/>
      <c r="Q468" s="156"/>
      <c r="R468" s="156"/>
      <c r="S468" s="156"/>
      <c r="T468" s="156"/>
      <c r="U468" s="156"/>
      <c r="V468" s="156"/>
      <c r="W468" s="156"/>
      <c r="X468" s="156"/>
      <c r="Y468" s="156"/>
      <c r="Z468" s="156"/>
    </row>
    <row r="469">
      <c r="A469" s="156"/>
      <c r="B469" s="156"/>
      <c r="C469" s="241"/>
      <c r="D469" s="242"/>
      <c r="E469" s="243"/>
      <c r="F469" s="243"/>
      <c r="G469" s="243"/>
      <c r="H469" s="243"/>
      <c r="I469" s="243"/>
      <c r="J469" s="156"/>
      <c r="K469" s="156"/>
      <c r="L469" s="156"/>
      <c r="M469" s="156"/>
      <c r="N469" s="156"/>
      <c r="O469" s="156"/>
      <c r="P469" s="156"/>
      <c r="Q469" s="156"/>
      <c r="R469" s="156"/>
      <c r="S469" s="156"/>
      <c r="T469" s="156"/>
      <c r="U469" s="156"/>
      <c r="V469" s="156"/>
      <c r="W469" s="156"/>
      <c r="X469" s="156"/>
      <c r="Y469" s="156"/>
      <c r="Z469" s="156"/>
    </row>
    <row r="470">
      <c r="A470" s="156"/>
      <c r="B470" s="156"/>
      <c r="C470" s="241"/>
      <c r="D470" s="242"/>
      <c r="E470" s="243"/>
      <c r="F470" s="243"/>
      <c r="G470" s="243"/>
      <c r="H470" s="243"/>
      <c r="I470" s="243"/>
      <c r="J470" s="156"/>
      <c r="K470" s="156"/>
      <c r="L470" s="156"/>
      <c r="M470" s="156"/>
      <c r="N470" s="156"/>
      <c r="O470" s="156"/>
      <c r="P470" s="156"/>
      <c r="Q470" s="156"/>
      <c r="R470" s="156"/>
      <c r="S470" s="156"/>
      <c r="T470" s="156"/>
      <c r="U470" s="156"/>
      <c r="V470" s="156"/>
      <c r="W470" s="156"/>
      <c r="X470" s="156"/>
      <c r="Y470" s="156"/>
      <c r="Z470" s="156"/>
    </row>
    <row r="471">
      <c r="A471" s="156"/>
      <c r="B471" s="156"/>
      <c r="C471" s="241"/>
      <c r="D471" s="242"/>
      <c r="E471" s="243"/>
      <c r="F471" s="243"/>
      <c r="G471" s="243"/>
      <c r="H471" s="243"/>
      <c r="I471" s="243"/>
      <c r="J471" s="156"/>
      <c r="K471" s="156"/>
      <c r="L471" s="156"/>
      <c r="M471" s="156"/>
      <c r="N471" s="156"/>
      <c r="O471" s="156"/>
      <c r="P471" s="156"/>
      <c r="Q471" s="156"/>
      <c r="R471" s="156"/>
      <c r="S471" s="156"/>
      <c r="T471" s="156"/>
      <c r="U471" s="156"/>
      <c r="V471" s="156"/>
      <c r="W471" s="156"/>
      <c r="X471" s="156"/>
      <c r="Y471" s="156"/>
      <c r="Z471" s="156"/>
    </row>
    <row r="472">
      <c r="A472" s="156"/>
      <c r="B472" s="156"/>
      <c r="C472" s="241"/>
      <c r="D472" s="242"/>
      <c r="E472" s="243"/>
      <c r="F472" s="243"/>
      <c r="G472" s="243"/>
      <c r="H472" s="243"/>
      <c r="I472" s="243"/>
      <c r="J472" s="156"/>
      <c r="K472" s="156"/>
      <c r="L472" s="156"/>
      <c r="M472" s="156"/>
      <c r="N472" s="156"/>
      <c r="O472" s="156"/>
      <c r="P472" s="156"/>
      <c r="Q472" s="156"/>
      <c r="R472" s="156"/>
      <c r="S472" s="156"/>
      <c r="T472" s="156"/>
      <c r="U472" s="156"/>
      <c r="V472" s="156"/>
      <c r="W472" s="156"/>
      <c r="X472" s="156"/>
      <c r="Y472" s="156"/>
      <c r="Z472" s="156"/>
    </row>
    <row r="473">
      <c r="A473" s="156"/>
      <c r="B473" s="156"/>
      <c r="C473" s="241"/>
      <c r="D473" s="242"/>
      <c r="E473" s="243"/>
      <c r="F473" s="243"/>
      <c r="G473" s="243"/>
      <c r="H473" s="243"/>
      <c r="I473" s="243"/>
      <c r="J473" s="156"/>
      <c r="K473" s="156"/>
      <c r="L473" s="156"/>
      <c r="M473" s="156"/>
      <c r="N473" s="156"/>
      <c r="O473" s="156"/>
      <c r="P473" s="156"/>
      <c r="Q473" s="156"/>
      <c r="R473" s="156"/>
      <c r="S473" s="156"/>
      <c r="T473" s="156"/>
      <c r="U473" s="156"/>
      <c r="V473" s="156"/>
      <c r="W473" s="156"/>
      <c r="X473" s="156"/>
      <c r="Y473" s="156"/>
      <c r="Z473" s="156"/>
    </row>
    <row r="474">
      <c r="A474" s="156"/>
      <c r="B474" s="156"/>
      <c r="C474" s="241"/>
      <c r="D474" s="242"/>
      <c r="E474" s="243"/>
      <c r="F474" s="243"/>
      <c r="G474" s="243"/>
      <c r="H474" s="243"/>
      <c r="I474" s="243"/>
      <c r="J474" s="156"/>
      <c r="K474" s="156"/>
      <c r="L474" s="156"/>
      <c r="M474" s="156"/>
      <c r="N474" s="156"/>
      <c r="O474" s="156"/>
      <c r="P474" s="156"/>
      <c r="Q474" s="156"/>
      <c r="R474" s="156"/>
      <c r="S474" s="156"/>
      <c r="T474" s="156"/>
      <c r="U474" s="156"/>
      <c r="V474" s="156"/>
      <c r="W474" s="156"/>
      <c r="X474" s="156"/>
      <c r="Y474" s="156"/>
      <c r="Z474" s="156"/>
    </row>
    <row r="475">
      <c r="A475" s="156"/>
      <c r="B475" s="156"/>
      <c r="C475" s="241"/>
      <c r="D475" s="242"/>
      <c r="E475" s="243"/>
      <c r="F475" s="243"/>
      <c r="G475" s="243"/>
      <c r="H475" s="243"/>
      <c r="I475" s="243"/>
      <c r="J475" s="156"/>
      <c r="K475" s="156"/>
      <c r="L475" s="156"/>
      <c r="M475" s="156"/>
      <c r="N475" s="156"/>
      <c r="O475" s="156"/>
      <c r="P475" s="156"/>
      <c r="Q475" s="156"/>
      <c r="R475" s="156"/>
      <c r="S475" s="156"/>
      <c r="T475" s="156"/>
      <c r="U475" s="156"/>
      <c r="V475" s="156"/>
      <c r="W475" s="156"/>
      <c r="X475" s="156"/>
      <c r="Y475" s="156"/>
      <c r="Z475" s="156"/>
    </row>
    <row r="476">
      <c r="A476" s="156"/>
      <c r="B476" s="156"/>
      <c r="C476" s="241"/>
      <c r="D476" s="242"/>
      <c r="E476" s="243"/>
      <c r="F476" s="243"/>
      <c r="G476" s="243"/>
      <c r="H476" s="243"/>
      <c r="I476" s="243"/>
      <c r="J476" s="156"/>
      <c r="K476" s="156"/>
      <c r="L476" s="156"/>
      <c r="M476" s="156"/>
      <c r="N476" s="156"/>
      <c r="O476" s="156"/>
      <c r="P476" s="156"/>
      <c r="Q476" s="156"/>
      <c r="R476" s="156"/>
      <c r="S476" s="156"/>
      <c r="T476" s="156"/>
      <c r="U476" s="156"/>
      <c r="V476" s="156"/>
      <c r="W476" s="156"/>
      <c r="X476" s="156"/>
      <c r="Y476" s="156"/>
      <c r="Z476" s="156"/>
    </row>
    <row r="477">
      <c r="A477" s="156"/>
      <c r="B477" s="156"/>
      <c r="C477" s="241"/>
      <c r="D477" s="242"/>
      <c r="E477" s="243"/>
      <c r="F477" s="243"/>
      <c r="G477" s="243"/>
      <c r="H477" s="243"/>
      <c r="I477" s="243"/>
      <c r="J477" s="156"/>
      <c r="K477" s="156"/>
      <c r="L477" s="156"/>
      <c r="M477" s="156"/>
      <c r="N477" s="156"/>
      <c r="O477" s="156"/>
      <c r="P477" s="156"/>
      <c r="Q477" s="156"/>
      <c r="R477" s="156"/>
      <c r="S477" s="156"/>
      <c r="T477" s="156"/>
      <c r="U477" s="156"/>
      <c r="V477" s="156"/>
      <c r="W477" s="156"/>
      <c r="X477" s="156"/>
      <c r="Y477" s="156"/>
      <c r="Z477" s="156"/>
    </row>
    <row r="478">
      <c r="A478" s="156"/>
      <c r="B478" s="156"/>
      <c r="C478" s="241"/>
      <c r="D478" s="242"/>
      <c r="E478" s="243"/>
      <c r="F478" s="243"/>
      <c r="G478" s="243"/>
      <c r="H478" s="243"/>
      <c r="I478" s="243"/>
      <c r="J478" s="156"/>
      <c r="K478" s="156"/>
      <c r="L478" s="156"/>
      <c r="M478" s="156"/>
      <c r="N478" s="156"/>
      <c r="O478" s="156"/>
      <c r="P478" s="156"/>
      <c r="Q478" s="156"/>
      <c r="R478" s="156"/>
      <c r="S478" s="156"/>
      <c r="T478" s="156"/>
      <c r="U478" s="156"/>
      <c r="V478" s="156"/>
      <c r="W478" s="156"/>
      <c r="X478" s="156"/>
      <c r="Y478" s="156"/>
      <c r="Z478" s="156"/>
    </row>
    <row r="479">
      <c r="A479" s="156"/>
      <c r="B479" s="156"/>
      <c r="C479" s="241"/>
      <c r="D479" s="242"/>
      <c r="E479" s="243"/>
      <c r="F479" s="243"/>
      <c r="G479" s="243"/>
      <c r="H479" s="243"/>
      <c r="I479" s="243"/>
      <c r="J479" s="156"/>
      <c r="K479" s="156"/>
      <c r="L479" s="156"/>
      <c r="M479" s="156"/>
      <c r="N479" s="156"/>
      <c r="O479" s="156"/>
      <c r="P479" s="156"/>
      <c r="Q479" s="156"/>
      <c r="R479" s="156"/>
      <c r="S479" s="156"/>
      <c r="T479" s="156"/>
      <c r="U479" s="156"/>
      <c r="V479" s="156"/>
      <c r="W479" s="156"/>
      <c r="X479" s="156"/>
      <c r="Y479" s="156"/>
      <c r="Z479" s="156"/>
    </row>
    <row r="480">
      <c r="A480" s="156"/>
      <c r="B480" s="156"/>
      <c r="C480" s="241"/>
      <c r="D480" s="242"/>
      <c r="E480" s="243"/>
      <c r="F480" s="243"/>
      <c r="G480" s="243"/>
      <c r="H480" s="243"/>
      <c r="I480" s="243"/>
      <c r="J480" s="156"/>
      <c r="K480" s="156"/>
      <c r="L480" s="156"/>
      <c r="M480" s="156"/>
      <c r="N480" s="156"/>
      <c r="O480" s="156"/>
      <c r="P480" s="156"/>
      <c r="Q480" s="156"/>
      <c r="R480" s="156"/>
      <c r="S480" s="156"/>
      <c r="T480" s="156"/>
      <c r="U480" s="156"/>
      <c r="V480" s="156"/>
      <c r="W480" s="156"/>
      <c r="X480" s="156"/>
      <c r="Y480" s="156"/>
      <c r="Z480" s="156"/>
    </row>
    <row r="481">
      <c r="A481" s="156"/>
      <c r="B481" s="156"/>
      <c r="C481" s="241"/>
      <c r="D481" s="242"/>
      <c r="E481" s="243"/>
      <c r="F481" s="243"/>
      <c r="G481" s="243"/>
      <c r="H481" s="243"/>
      <c r="I481" s="243"/>
      <c r="J481" s="156"/>
      <c r="K481" s="156"/>
      <c r="L481" s="156"/>
      <c r="M481" s="156"/>
      <c r="N481" s="156"/>
      <c r="O481" s="156"/>
      <c r="P481" s="156"/>
      <c r="Q481" s="156"/>
      <c r="R481" s="156"/>
      <c r="S481" s="156"/>
      <c r="T481" s="156"/>
      <c r="U481" s="156"/>
      <c r="V481" s="156"/>
      <c r="W481" s="156"/>
      <c r="X481" s="156"/>
      <c r="Y481" s="156"/>
      <c r="Z481" s="156"/>
    </row>
    <row r="482">
      <c r="A482" s="156"/>
      <c r="B482" s="156"/>
      <c r="C482" s="241"/>
      <c r="D482" s="242"/>
      <c r="E482" s="243"/>
      <c r="F482" s="243"/>
      <c r="G482" s="243"/>
      <c r="H482" s="243"/>
      <c r="I482" s="243"/>
      <c r="J482" s="156"/>
      <c r="K482" s="156"/>
      <c r="L482" s="156"/>
      <c r="M482" s="156"/>
      <c r="N482" s="156"/>
      <c r="O482" s="156"/>
      <c r="P482" s="156"/>
      <c r="Q482" s="156"/>
      <c r="R482" s="156"/>
      <c r="S482" s="156"/>
      <c r="T482" s="156"/>
      <c r="U482" s="156"/>
      <c r="V482" s="156"/>
      <c r="W482" s="156"/>
      <c r="X482" s="156"/>
      <c r="Y482" s="156"/>
      <c r="Z482" s="156"/>
    </row>
    <row r="483">
      <c r="A483" s="156"/>
      <c r="B483" s="156"/>
      <c r="C483" s="241"/>
      <c r="D483" s="242"/>
      <c r="E483" s="243"/>
      <c r="F483" s="243"/>
      <c r="G483" s="243"/>
      <c r="H483" s="243"/>
      <c r="I483" s="243"/>
      <c r="J483" s="156"/>
      <c r="K483" s="156"/>
      <c r="L483" s="156"/>
      <c r="M483" s="156"/>
      <c r="N483" s="156"/>
      <c r="O483" s="156"/>
      <c r="P483" s="156"/>
      <c r="Q483" s="156"/>
      <c r="R483" s="156"/>
      <c r="S483" s="156"/>
      <c r="T483" s="156"/>
      <c r="U483" s="156"/>
      <c r="V483" s="156"/>
      <c r="W483" s="156"/>
      <c r="X483" s="156"/>
      <c r="Y483" s="156"/>
      <c r="Z483" s="156"/>
    </row>
    <row r="484">
      <c r="A484" s="156"/>
      <c r="B484" s="156"/>
      <c r="C484" s="241"/>
      <c r="D484" s="242"/>
      <c r="E484" s="243"/>
      <c r="F484" s="243"/>
      <c r="G484" s="243"/>
      <c r="H484" s="243"/>
      <c r="I484" s="243"/>
      <c r="J484" s="156"/>
      <c r="K484" s="156"/>
      <c r="L484" s="156"/>
      <c r="M484" s="156"/>
      <c r="N484" s="156"/>
      <c r="O484" s="156"/>
      <c r="P484" s="156"/>
      <c r="Q484" s="156"/>
      <c r="R484" s="156"/>
      <c r="S484" s="156"/>
      <c r="T484" s="156"/>
      <c r="U484" s="156"/>
      <c r="V484" s="156"/>
      <c r="W484" s="156"/>
      <c r="X484" s="156"/>
      <c r="Y484" s="156"/>
      <c r="Z484" s="156"/>
    </row>
    <row r="485">
      <c r="A485" s="156"/>
      <c r="B485" s="156"/>
      <c r="C485" s="241"/>
      <c r="D485" s="242"/>
      <c r="E485" s="243"/>
      <c r="F485" s="243"/>
      <c r="G485" s="243"/>
      <c r="H485" s="243"/>
      <c r="I485" s="243"/>
      <c r="J485" s="156"/>
      <c r="K485" s="156"/>
      <c r="L485" s="156"/>
      <c r="M485" s="156"/>
      <c r="N485" s="156"/>
      <c r="O485" s="156"/>
      <c r="P485" s="156"/>
      <c r="Q485" s="156"/>
      <c r="R485" s="156"/>
      <c r="S485" s="156"/>
      <c r="T485" s="156"/>
      <c r="U485" s="156"/>
      <c r="V485" s="156"/>
      <c r="W485" s="156"/>
      <c r="X485" s="156"/>
      <c r="Y485" s="156"/>
      <c r="Z485" s="156"/>
    </row>
    <row r="486">
      <c r="A486" s="156"/>
      <c r="B486" s="156"/>
      <c r="C486" s="241"/>
      <c r="D486" s="242"/>
      <c r="E486" s="243"/>
      <c r="F486" s="243"/>
      <c r="G486" s="243"/>
      <c r="H486" s="243"/>
      <c r="I486" s="243"/>
      <c r="J486" s="156"/>
      <c r="K486" s="156"/>
      <c r="L486" s="156"/>
      <c r="M486" s="156"/>
      <c r="N486" s="156"/>
      <c r="O486" s="156"/>
      <c r="P486" s="156"/>
      <c r="Q486" s="156"/>
      <c r="R486" s="156"/>
      <c r="S486" s="156"/>
      <c r="T486" s="156"/>
      <c r="U486" s="156"/>
      <c r="V486" s="156"/>
      <c r="W486" s="156"/>
      <c r="X486" s="156"/>
      <c r="Y486" s="156"/>
      <c r="Z486" s="156"/>
    </row>
    <row r="487">
      <c r="A487" s="156"/>
      <c r="B487" s="156"/>
      <c r="C487" s="241"/>
      <c r="D487" s="242"/>
      <c r="E487" s="243"/>
      <c r="F487" s="243"/>
      <c r="G487" s="243"/>
      <c r="H487" s="243"/>
      <c r="I487" s="243"/>
      <c r="J487" s="156"/>
      <c r="K487" s="156"/>
      <c r="L487" s="156"/>
      <c r="M487" s="156"/>
      <c r="N487" s="156"/>
      <c r="O487" s="156"/>
      <c r="P487" s="156"/>
      <c r="Q487" s="156"/>
      <c r="R487" s="156"/>
      <c r="S487" s="156"/>
      <c r="T487" s="156"/>
      <c r="U487" s="156"/>
      <c r="V487" s="156"/>
      <c r="W487" s="156"/>
      <c r="X487" s="156"/>
      <c r="Y487" s="156"/>
      <c r="Z487" s="156"/>
    </row>
    <row r="488">
      <c r="A488" s="156"/>
      <c r="B488" s="156"/>
      <c r="C488" s="241"/>
      <c r="D488" s="242"/>
      <c r="E488" s="243"/>
      <c r="F488" s="243"/>
      <c r="G488" s="243"/>
      <c r="H488" s="243"/>
      <c r="I488" s="243"/>
      <c r="J488" s="156"/>
      <c r="K488" s="156"/>
      <c r="L488" s="156"/>
      <c r="M488" s="156"/>
      <c r="N488" s="156"/>
      <c r="O488" s="156"/>
      <c r="P488" s="156"/>
      <c r="Q488" s="156"/>
      <c r="R488" s="156"/>
      <c r="S488" s="156"/>
      <c r="T488" s="156"/>
      <c r="U488" s="156"/>
      <c r="V488" s="156"/>
      <c r="W488" s="156"/>
      <c r="X488" s="156"/>
      <c r="Y488" s="156"/>
      <c r="Z488" s="156"/>
    </row>
    <row r="489">
      <c r="A489" s="156"/>
      <c r="B489" s="156"/>
      <c r="C489" s="241"/>
      <c r="D489" s="242"/>
      <c r="E489" s="243"/>
      <c r="F489" s="243"/>
      <c r="G489" s="243"/>
      <c r="H489" s="243"/>
      <c r="I489" s="243"/>
      <c r="J489" s="156"/>
      <c r="K489" s="156"/>
      <c r="L489" s="156"/>
      <c r="M489" s="156"/>
      <c r="N489" s="156"/>
      <c r="O489" s="156"/>
      <c r="P489" s="156"/>
      <c r="Q489" s="156"/>
      <c r="R489" s="156"/>
      <c r="S489" s="156"/>
      <c r="T489" s="156"/>
      <c r="U489" s="156"/>
      <c r="V489" s="156"/>
      <c r="W489" s="156"/>
      <c r="X489" s="156"/>
      <c r="Y489" s="156"/>
      <c r="Z489" s="156"/>
    </row>
    <row r="490">
      <c r="A490" s="156"/>
      <c r="B490" s="156"/>
      <c r="C490" s="241"/>
      <c r="D490" s="242"/>
      <c r="E490" s="243"/>
      <c r="F490" s="243"/>
      <c r="G490" s="243"/>
      <c r="H490" s="243"/>
      <c r="I490" s="243"/>
      <c r="J490" s="156"/>
      <c r="K490" s="156"/>
      <c r="L490" s="156"/>
      <c r="M490" s="156"/>
      <c r="N490" s="156"/>
      <c r="O490" s="156"/>
      <c r="P490" s="156"/>
      <c r="Q490" s="156"/>
      <c r="R490" s="156"/>
      <c r="S490" s="156"/>
      <c r="T490" s="156"/>
      <c r="U490" s="156"/>
      <c r="V490" s="156"/>
      <c r="W490" s="156"/>
      <c r="X490" s="156"/>
      <c r="Y490" s="156"/>
      <c r="Z490" s="156"/>
    </row>
    <row r="491">
      <c r="A491" s="156"/>
      <c r="B491" s="156"/>
      <c r="C491" s="241"/>
      <c r="D491" s="242"/>
      <c r="E491" s="243"/>
      <c r="F491" s="243"/>
      <c r="G491" s="243"/>
      <c r="H491" s="243"/>
      <c r="I491" s="243"/>
      <c r="J491" s="156"/>
      <c r="K491" s="156"/>
      <c r="L491" s="156"/>
      <c r="M491" s="156"/>
      <c r="N491" s="156"/>
      <c r="O491" s="156"/>
      <c r="P491" s="156"/>
      <c r="Q491" s="156"/>
      <c r="R491" s="156"/>
      <c r="S491" s="156"/>
      <c r="T491" s="156"/>
      <c r="U491" s="156"/>
      <c r="V491" s="156"/>
      <c r="W491" s="156"/>
      <c r="X491" s="156"/>
      <c r="Y491" s="156"/>
      <c r="Z491" s="156"/>
    </row>
    <row r="492">
      <c r="A492" s="156"/>
      <c r="B492" s="156"/>
      <c r="C492" s="241"/>
      <c r="D492" s="242"/>
      <c r="E492" s="243"/>
      <c r="F492" s="243"/>
      <c r="G492" s="243"/>
      <c r="H492" s="243"/>
      <c r="I492" s="243"/>
      <c r="J492" s="156"/>
      <c r="K492" s="156"/>
      <c r="L492" s="156"/>
      <c r="M492" s="156"/>
      <c r="N492" s="156"/>
      <c r="O492" s="156"/>
      <c r="P492" s="156"/>
      <c r="Q492" s="156"/>
      <c r="R492" s="156"/>
      <c r="S492" s="156"/>
      <c r="T492" s="156"/>
      <c r="U492" s="156"/>
      <c r="V492" s="156"/>
      <c r="W492" s="156"/>
      <c r="X492" s="156"/>
      <c r="Y492" s="156"/>
      <c r="Z492" s="156"/>
    </row>
    <row r="493">
      <c r="A493" s="156"/>
      <c r="B493" s="156"/>
      <c r="C493" s="241"/>
      <c r="D493" s="242"/>
      <c r="E493" s="243"/>
      <c r="F493" s="243"/>
      <c r="G493" s="243"/>
      <c r="H493" s="243"/>
      <c r="I493" s="243"/>
      <c r="J493" s="156"/>
      <c r="K493" s="156"/>
      <c r="L493" s="156"/>
      <c r="M493" s="156"/>
      <c r="N493" s="156"/>
      <c r="O493" s="156"/>
      <c r="P493" s="156"/>
      <c r="Q493" s="156"/>
      <c r="R493" s="156"/>
      <c r="S493" s="156"/>
      <c r="T493" s="156"/>
      <c r="U493" s="156"/>
      <c r="V493" s="156"/>
      <c r="W493" s="156"/>
      <c r="X493" s="156"/>
      <c r="Y493" s="156"/>
      <c r="Z493" s="156"/>
    </row>
    <row r="494">
      <c r="A494" s="156"/>
      <c r="B494" s="156"/>
      <c r="C494" s="241"/>
      <c r="D494" s="242"/>
      <c r="E494" s="243"/>
      <c r="F494" s="243"/>
      <c r="G494" s="243"/>
      <c r="H494" s="243"/>
      <c r="I494" s="243"/>
      <c r="J494" s="156"/>
      <c r="K494" s="156"/>
      <c r="L494" s="156"/>
      <c r="M494" s="156"/>
      <c r="N494" s="156"/>
      <c r="O494" s="156"/>
      <c r="P494" s="156"/>
      <c r="Q494" s="156"/>
      <c r="R494" s="156"/>
      <c r="S494" s="156"/>
      <c r="T494" s="156"/>
      <c r="U494" s="156"/>
      <c r="V494" s="156"/>
      <c r="W494" s="156"/>
      <c r="X494" s="156"/>
      <c r="Y494" s="156"/>
      <c r="Z494" s="156"/>
    </row>
    <row r="495">
      <c r="A495" s="156"/>
      <c r="B495" s="156"/>
      <c r="C495" s="241"/>
      <c r="D495" s="242"/>
      <c r="E495" s="243"/>
      <c r="F495" s="243"/>
      <c r="G495" s="243"/>
      <c r="H495" s="243"/>
      <c r="I495" s="243"/>
      <c r="J495" s="156"/>
      <c r="K495" s="156"/>
      <c r="L495" s="156"/>
      <c r="M495" s="156"/>
      <c r="N495" s="156"/>
      <c r="O495" s="156"/>
      <c r="P495" s="156"/>
      <c r="Q495" s="156"/>
      <c r="R495" s="156"/>
      <c r="S495" s="156"/>
      <c r="T495" s="156"/>
      <c r="U495" s="156"/>
      <c r="V495" s="156"/>
      <c r="W495" s="156"/>
      <c r="X495" s="156"/>
      <c r="Y495" s="156"/>
      <c r="Z495" s="156"/>
    </row>
    <row r="496">
      <c r="A496" s="156"/>
      <c r="B496" s="156"/>
      <c r="C496" s="241"/>
      <c r="D496" s="242"/>
      <c r="E496" s="243"/>
      <c r="F496" s="243"/>
      <c r="G496" s="243"/>
      <c r="H496" s="243"/>
      <c r="I496" s="243"/>
      <c r="J496" s="156"/>
      <c r="K496" s="156"/>
      <c r="L496" s="156"/>
      <c r="M496" s="156"/>
      <c r="N496" s="156"/>
      <c r="O496" s="156"/>
      <c r="P496" s="156"/>
      <c r="Q496" s="156"/>
      <c r="R496" s="156"/>
      <c r="S496" s="156"/>
      <c r="T496" s="156"/>
      <c r="U496" s="156"/>
      <c r="V496" s="156"/>
      <c r="W496" s="156"/>
      <c r="X496" s="156"/>
      <c r="Y496" s="156"/>
      <c r="Z496" s="156"/>
    </row>
    <row r="497">
      <c r="A497" s="156"/>
      <c r="B497" s="156"/>
      <c r="C497" s="241"/>
      <c r="D497" s="242"/>
      <c r="E497" s="243"/>
      <c r="F497" s="243"/>
      <c r="G497" s="243"/>
      <c r="H497" s="243"/>
      <c r="I497" s="243"/>
      <c r="J497" s="156"/>
      <c r="K497" s="156"/>
      <c r="L497" s="156"/>
      <c r="M497" s="156"/>
      <c r="N497" s="156"/>
      <c r="O497" s="156"/>
      <c r="P497" s="156"/>
      <c r="Q497" s="156"/>
      <c r="R497" s="156"/>
      <c r="S497" s="156"/>
      <c r="T497" s="156"/>
      <c r="U497" s="156"/>
      <c r="V497" s="156"/>
      <c r="W497" s="156"/>
      <c r="X497" s="156"/>
      <c r="Y497" s="156"/>
      <c r="Z497" s="156"/>
    </row>
    <row r="498">
      <c r="A498" s="156"/>
      <c r="B498" s="156"/>
      <c r="C498" s="241"/>
      <c r="D498" s="242"/>
      <c r="E498" s="243"/>
      <c r="F498" s="243"/>
      <c r="G498" s="243"/>
      <c r="H498" s="243"/>
      <c r="I498" s="243"/>
      <c r="J498" s="156"/>
      <c r="K498" s="156"/>
      <c r="L498" s="156"/>
      <c r="M498" s="156"/>
      <c r="N498" s="156"/>
      <c r="O498" s="156"/>
      <c r="P498" s="156"/>
      <c r="Q498" s="156"/>
      <c r="R498" s="156"/>
      <c r="S498" s="156"/>
      <c r="T498" s="156"/>
      <c r="U498" s="156"/>
      <c r="V498" s="156"/>
      <c r="W498" s="156"/>
      <c r="X498" s="156"/>
      <c r="Y498" s="156"/>
      <c r="Z498" s="156"/>
    </row>
    <row r="499">
      <c r="A499" s="156"/>
      <c r="B499" s="156"/>
      <c r="C499" s="241"/>
      <c r="D499" s="242"/>
      <c r="E499" s="243"/>
      <c r="F499" s="243"/>
      <c r="G499" s="243"/>
      <c r="H499" s="243"/>
      <c r="I499" s="243"/>
      <c r="J499" s="156"/>
      <c r="K499" s="156"/>
      <c r="L499" s="156"/>
      <c r="M499" s="156"/>
      <c r="N499" s="156"/>
      <c r="O499" s="156"/>
      <c r="P499" s="156"/>
      <c r="Q499" s="156"/>
      <c r="R499" s="156"/>
      <c r="S499" s="156"/>
      <c r="T499" s="156"/>
      <c r="U499" s="156"/>
      <c r="V499" s="156"/>
      <c r="W499" s="156"/>
      <c r="X499" s="156"/>
      <c r="Y499" s="156"/>
      <c r="Z499" s="156"/>
    </row>
    <row r="500">
      <c r="A500" s="156"/>
      <c r="B500" s="156"/>
      <c r="C500" s="241"/>
      <c r="D500" s="242"/>
      <c r="E500" s="243"/>
      <c r="F500" s="243"/>
      <c r="G500" s="243"/>
      <c r="H500" s="243"/>
      <c r="I500" s="243"/>
      <c r="J500" s="156"/>
      <c r="K500" s="156"/>
      <c r="L500" s="156"/>
      <c r="M500" s="156"/>
      <c r="N500" s="156"/>
      <c r="O500" s="156"/>
      <c r="P500" s="156"/>
      <c r="Q500" s="156"/>
      <c r="R500" s="156"/>
      <c r="S500" s="156"/>
      <c r="T500" s="156"/>
      <c r="U500" s="156"/>
      <c r="V500" s="156"/>
      <c r="W500" s="156"/>
      <c r="X500" s="156"/>
      <c r="Y500" s="156"/>
      <c r="Z500" s="156"/>
    </row>
    <row r="501">
      <c r="A501" s="156"/>
      <c r="B501" s="156"/>
      <c r="C501" s="241"/>
      <c r="D501" s="242"/>
      <c r="E501" s="243"/>
      <c r="F501" s="243"/>
      <c r="G501" s="243"/>
      <c r="H501" s="243"/>
      <c r="I501" s="243"/>
      <c r="J501" s="156"/>
      <c r="K501" s="156"/>
      <c r="L501" s="156"/>
      <c r="M501" s="156"/>
      <c r="N501" s="156"/>
      <c r="O501" s="156"/>
      <c r="P501" s="156"/>
      <c r="Q501" s="156"/>
      <c r="R501" s="156"/>
      <c r="S501" s="156"/>
      <c r="T501" s="156"/>
      <c r="U501" s="156"/>
      <c r="V501" s="156"/>
      <c r="W501" s="156"/>
      <c r="X501" s="156"/>
      <c r="Y501" s="156"/>
      <c r="Z501" s="156"/>
    </row>
    <row r="502">
      <c r="A502" s="156"/>
      <c r="B502" s="156"/>
      <c r="C502" s="241"/>
      <c r="D502" s="242"/>
      <c r="E502" s="243"/>
      <c r="F502" s="243"/>
      <c r="G502" s="243"/>
      <c r="H502" s="243"/>
      <c r="I502" s="243"/>
      <c r="J502" s="156"/>
      <c r="K502" s="156"/>
      <c r="L502" s="156"/>
      <c r="M502" s="156"/>
      <c r="N502" s="156"/>
      <c r="O502" s="156"/>
      <c r="P502" s="156"/>
      <c r="Q502" s="156"/>
      <c r="R502" s="156"/>
      <c r="S502" s="156"/>
      <c r="T502" s="156"/>
      <c r="U502" s="156"/>
      <c r="V502" s="156"/>
      <c r="W502" s="156"/>
      <c r="X502" s="156"/>
      <c r="Y502" s="156"/>
      <c r="Z502" s="156"/>
    </row>
    <row r="503">
      <c r="A503" s="156"/>
      <c r="B503" s="156"/>
      <c r="C503" s="241"/>
      <c r="D503" s="242"/>
      <c r="E503" s="243"/>
      <c r="F503" s="243"/>
      <c r="G503" s="243"/>
      <c r="H503" s="243"/>
      <c r="I503" s="243"/>
      <c r="J503" s="156"/>
      <c r="K503" s="156"/>
      <c r="L503" s="156"/>
      <c r="M503" s="156"/>
      <c r="N503" s="156"/>
      <c r="O503" s="156"/>
      <c r="P503" s="156"/>
      <c r="Q503" s="156"/>
      <c r="R503" s="156"/>
      <c r="S503" s="156"/>
      <c r="T503" s="156"/>
      <c r="U503" s="156"/>
      <c r="V503" s="156"/>
      <c r="W503" s="156"/>
      <c r="X503" s="156"/>
      <c r="Y503" s="156"/>
      <c r="Z503" s="156"/>
    </row>
    <row r="504">
      <c r="A504" s="156"/>
      <c r="B504" s="156"/>
      <c r="C504" s="241"/>
      <c r="D504" s="242"/>
      <c r="E504" s="243"/>
      <c r="F504" s="243"/>
      <c r="G504" s="243"/>
      <c r="H504" s="243"/>
      <c r="I504" s="243"/>
      <c r="J504" s="156"/>
      <c r="K504" s="156"/>
      <c r="L504" s="156"/>
      <c r="M504" s="156"/>
      <c r="N504" s="156"/>
      <c r="O504" s="156"/>
      <c r="P504" s="156"/>
      <c r="Q504" s="156"/>
      <c r="R504" s="156"/>
      <c r="S504" s="156"/>
      <c r="T504" s="156"/>
      <c r="U504" s="156"/>
      <c r="V504" s="156"/>
      <c r="W504" s="156"/>
      <c r="X504" s="156"/>
      <c r="Y504" s="156"/>
      <c r="Z504" s="156"/>
    </row>
    <row r="505">
      <c r="A505" s="156"/>
      <c r="B505" s="156"/>
      <c r="C505" s="241"/>
      <c r="D505" s="242"/>
      <c r="E505" s="243"/>
      <c r="F505" s="243"/>
      <c r="G505" s="243"/>
      <c r="H505" s="243"/>
      <c r="I505" s="243"/>
      <c r="J505" s="156"/>
      <c r="K505" s="156"/>
      <c r="L505" s="156"/>
      <c r="M505" s="156"/>
      <c r="N505" s="156"/>
      <c r="O505" s="156"/>
      <c r="P505" s="156"/>
      <c r="Q505" s="156"/>
      <c r="R505" s="156"/>
      <c r="S505" s="156"/>
      <c r="T505" s="156"/>
      <c r="U505" s="156"/>
      <c r="V505" s="156"/>
      <c r="W505" s="156"/>
      <c r="X505" s="156"/>
      <c r="Y505" s="156"/>
      <c r="Z505" s="156"/>
    </row>
    <row r="506">
      <c r="A506" s="156"/>
      <c r="B506" s="156"/>
      <c r="C506" s="241"/>
      <c r="D506" s="242"/>
      <c r="E506" s="243"/>
      <c r="F506" s="243"/>
      <c r="G506" s="243"/>
      <c r="H506" s="243"/>
      <c r="I506" s="243"/>
      <c r="J506" s="156"/>
      <c r="K506" s="156"/>
      <c r="L506" s="156"/>
      <c r="M506" s="156"/>
      <c r="N506" s="156"/>
      <c r="O506" s="156"/>
      <c r="P506" s="156"/>
      <c r="Q506" s="156"/>
      <c r="R506" s="156"/>
      <c r="S506" s="156"/>
      <c r="T506" s="156"/>
      <c r="U506" s="156"/>
      <c r="V506" s="156"/>
      <c r="W506" s="156"/>
      <c r="X506" s="156"/>
      <c r="Y506" s="156"/>
      <c r="Z506" s="156"/>
    </row>
    <row r="507">
      <c r="A507" s="156"/>
      <c r="B507" s="156"/>
      <c r="C507" s="241"/>
      <c r="D507" s="242"/>
      <c r="E507" s="243"/>
      <c r="F507" s="243"/>
      <c r="G507" s="243"/>
      <c r="H507" s="243"/>
      <c r="I507" s="243"/>
      <c r="J507" s="156"/>
      <c r="K507" s="156"/>
      <c r="L507" s="156"/>
      <c r="M507" s="156"/>
      <c r="N507" s="156"/>
      <c r="O507" s="156"/>
      <c r="P507" s="156"/>
      <c r="Q507" s="156"/>
      <c r="R507" s="156"/>
      <c r="S507" s="156"/>
      <c r="T507" s="156"/>
      <c r="U507" s="156"/>
      <c r="V507" s="156"/>
      <c r="W507" s="156"/>
      <c r="X507" s="156"/>
      <c r="Y507" s="156"/>
      <c r="Z507" s="156"/>
    </row>
    <row r="508">
      <c r="A508" s="156"/>
      <c r="B508" s="156"/>
      <c r="C508" s="241"/>
      <c r="D508" s="242"/>
      <c r="E508" s="243"/>
      <c r="F508" s="243"/>
      <c r="G508" s="243"/>
      <c r="H508" s="243"/>
      <c r="I508" s="243"/>
      <c r="J508" s="156"/>
      <c r="K508" s="156"/>
      <c r="L508" s="156"/>
      <c r="M508" s="156"/>
      <c r="N508" s="156"/>
      <c r="O508" s="156"/>
      <c r="P508" s="156"/>
      <c r="Q508" s="156"/>
      <c r="R508" s="156"/>
      <c r="S508" s="156"/>
      <c r="T508" s="156"/>
      <c r="U508" s="156"/>
      <c r="V508" s="156"/>
      <c r="W508" s="156"/>
      <c r="X508" s="156"/>
      <c r="Y508" s="156"/>
      <c r="Z508" s="156"/>
    </row>
    <row r="509">
      <c r="A509" s="156"/>
      <c r="B509" s="156"/>
      <c r="C509" s="241"/>
      <c r="D509" s="242"/>
      <c r="E509" s="243"/>
      <c r="F509" s="243"/>
      <c r="G509" s="243"/>
      <c r="H509" s="243"/>
      <c r="I509" s="243"/>
      <c r="J509" s="156"/>
      <c r="K509" s="156"/>
      <c r="L509" s="156"/>
      <c r="M509" s="156"/>
      <c r="N509" s="156"/>
      <c r="O509" s="156"/>
      <c r="P509" s="156"/>
      <c r="Q509" s="156"/>
      <c r="R509" s="156"/>
      <c r="S509" s="156"/>
      <c r="T509" s="156"/>
      <c r="U509" s="156"/>
      <c r="V509" s="156"/>
      <c r="W509" s="156"/>
      <c r="X509" s="156"/>
      <c r="Y509" s="156"/>
      <c r="Z509" s="156"/>
    </row>
    <row r="510">
      <c r="A510" s="156"/>
      <c r="B510" s="156"/>
      <c r="C510" s="241"/>
      <c r="D510" s="242"/>
      <c r="E510" s="243"/>
      <c r="F510" s="243"/>
      <c r="G510" s="243"/>
      <c r="H510" s="243"/>
      <c r="I510" s="243"/>
      <c r="J510" s="156"/>
      <c r="K510" s="156"/>
      <c r="L510" s="156"/>
      <c r="M510" s="156"/>
      <c r="N510" s="156"/>
      <c r="O510" s="156"/>
      <c r="P510" s="156"/>
      <c r="Q510" s="156"/>
      <c r="R510" s="156"/>
      <c r="S510" s="156"/>
      <c r="T510" s="156"/>
      <c r="U510" s="156"/>
      <c r="V510" s="156"/>
      <c r="W510" s="156"/>
      <c r="X510" s="156"/>
      <c r="Y510" s="156"/>
      <c r="Z510" s="156"/>
    </row>
    <row r="511">
      <c r="A511" s="156"/>
      <c r="B511" s="156"/>
      <c r="C511" s="241"/>
      <c r="D511" s="242"/>
      <c r="E511" s="243"/>
      <c r="F511" s="243"/>
      <c r="G511" s="243"/>
      <c r="H511" s="243"/>
      <c r="I511" s="243"/>
      <c r="J511" s="156"/>
      <c r="K511" s="156"/>
      <c r="L511" s="156"/>
      <c r="M511" s="156"/>
      <c r="N511" s="156"/>
      <c r="O511" s="156"/>
      <c r="P511" s="156"/>
      <c r="Q511" s="156"/>
      <c r="R511" s="156"/>
      <c r="S511" s="156"/>
      <c r="T511" s="156"/>
      <c r="U511" s="156"/>
      <c r="V511" s="156"/>
      <c r="W511" s="156"/>
      <c r="X511" s="156"/>
      <c r="Y511" s="156"/>
      <c r="Z511" s="156"/>
    </row>
    <row r="512">
      <c r="A512" s="156"/>
      <c r="B512" s="156"/>
      <c r="C512" s="241"/>
      <c r="D512" s="242"/>
      <c r="E512" s="243"/>
      <c r="F512" s="243"/>
      <c r="G512" s="243"/>
      <c r="H512" s="243"/>
      <c r="I512" s="243"/>
      <c r="J512" s="156"/>
      <c r="K512" s="156"/>
      <c r="L512" s="156"/>
      <c r="M512" s="156"/>
      <c r="N512" s="156"/>
      <c r="O512" s="156"/>
      <c r="P512" s="156"/>
      <c r="Q512" s="156"/>
      <c r="R512" s="156"/>
      <c r="S512" s="156"/>
      <c r="T512" s="156"/>
      <c r="U512" s="156"/>
      <c r="V512" s="156"/>
      <c r="W512" s="156"/>
      <c r="X512" s="156"/>
      <c r="Y512" s="156"/>
      <c r="Z512" s="156"/>
    </row>
    <row r="513">
      <c r="A513" s="156"/>
      <c r="B513" s="156"/>
      <c r="C513" s="241"/>
      <c r="D513" s="242"/>
      <c r="E513" s="243"/>
      <c r="F513" s="243"/>
      <c r="G513" s="243"/>
      <c r="H513" s="243"/>
      <c r="I513" s="243"/>
      <c r="J513" s="156"/>
      <c r="K513" s="156"/>
      <c r="L513" s="156"/>
      <c r="M513" s="156"/>
      <c r="N513" s="156"/>
      <c r="O513" s="156"/>
      <c r="P513" s="156"/>
      <c r="Q513" s="156"/>
      <c r="R513" s="156"/>
      <c r="S513" s="156"/>
      <c r="T513" s="156"/>
      <c r="U513" s="156"/>
      <c r="V513" s="156"/>
      <c r="W513" s="156"/>
      <c r="X513" s="156"/>
      <c r="Y513" s="156"/>
      <c r="Z513" s="156"/>
    </row>
    <row r="514">
      <c r="A514" s="156"/>
      <c r="B514" s="156"/>
      <c r="C514" s="241"/>
      <c r="D514" s="242"/>
      <c r="E514" s="243"/>
      <c r="F514" s="243"/>
      <c r="G514" s="243"/>
      <c r="H514" s="243"/>
      <c r="I514" s="243"/>
      <c r="J514" s="156"/>
      <c r="K514" s="156"/>
      <c r="L514" s="156"/>
      <c r="M514" s="156"/>
      <c r="N514" s="156"/>
      <c r="O514" s="156"/>
      <c r="P514" s="156"/>
      <c r="Q514" s="156"/>
      <c r="R514" s="156"/>
      <c r="S514" s="156"/>
      <c r="T514" s="156"/>
      <c r="U514" s="156"/>
      <c r="V514" s="156"/>
      <c r="W514" s="156"/>
      <c r="X514" s="156"/>
      <c r="Y514" s="156"/>
      <c r="Z514" s="156"/>
    </row>
    <row r="515">
      <c r="A515" s="156"/>
      <c r="B515" s="156"/>
      <c r="C515" s="241"/>
      <c r="D515" s="242"/>
      <c r="E515" s="243"/>
      <c r="F515" s="243"/>
      <c r="G515" s="243"/>
      <c r="H515" s="243"/>
      <c r="I515" s="243"/>
      <c r="J515" s="156"/>
      <c r="K515" s="156"/>
      <c r="L515" s="156"/>
      <c r="M515" s="156"/>
      <c r="N515" s="156"/>
      <c r="O515" s="156"/>
      <c r="P515" s="156"/>
      <c r="Q515" s="156"/>
      <c r="R515" s="156"/>
      <c r="S515" s="156"/>
      <c r="T515" s="156"/>
      <c r="U515" s="156"/>
      <c r="V515" s="156"/>
      <c r="W515" s="156"/>
      <c r="X515" s="156"/>
      <c r="Y515" s="156"/>
      <c r="Z515" s="156"/>
    </row>
    <row r="516">
      <c r="A516" s="156"/>
      <c r="B516" s="156"/>
      <c r="C516" s="241"/>
      <c r="D516" s="242"/>
      <c r="E516" s="243"/>
      <c r="F516" s="243"/>
      <c r="G516" s="243"/>
      <c r="H516" s="243"/>
      <c r="I516" s="243"/>
      <c r="J516" s="156"/>
      <c r="K516" s="156"/>
      <c r="L516" s="156"/>
      <c r="M516" s="156"/>
      <c r="N516" s="156"/>
      <c r="O516" s="156"/>
      <c r="P516" s="156"/>
      <c r="Q516" s="156"/>
      <c r="R516" s="156"/>
      <c r="S516" s="156"/>
      <c r="T516" s="156"/>
      <c r="U516" s="156"/>
      <c r="V516" s="156"/>
      <c r="W516" s="156"/>
      <c r="X516" s="156"/>
      <c r="Y516" s="156"/>
      <c r="Z516" s="156"/>
    </row>
    <row r="517">
      <c r="A517" s="156"/>
      <c r="B517" s="156"/>
      <c r="C517" s="241"/>
      <c r="D517" s="242"/>
      <c r="E517" s="243"/>
      <c r="F517" s="243"/>
      <c r="G517" s="243"/>
      <c r="H517" s="243"/>
      <c r="I517" s="243"/>
      <c r="J517" s="156"/>
      <c r="K517" s="156"/>
      <c r="L517" s="156"/>
      <c r="M517" s="156"/>
      <c r="N517" s="156"/>
      <c r="O517" s="156"/>
      <c r="P517" s="156"/>
      <c r="Q517" s="156"/>
      <c r="R517" s="156"/>
      <c r="S517" s="156"/>
      <c r="T517" s="156"/>
      <c r="U517" s="156"/>
      <c r="V517" s="156"/>
      <c r="W517" s="156"/>
      <c r="X517" s="156"/>
      <c r="Y517" s="156"/>
      <c r="Z517" s="156"/>
    </row>
    <row r="518">
      <c r="A518" s="156"/>
      <c r="B518" s="156"/>
      <c r="C518" s="241"/>
      <c r="D518" s="242"/>
      <c r="E518" s="243"/>
      <c r="F518" s="243"/>
      <c r="G518" s="243"/>
      <c r="H518" s="243"/>
      <c r="I518" s="243"/>
      <c r="J518" s="156"/>
      <c r="K518" s="156"/>
      <c r="L518" s="156"/>
      <c r="M518" s="156"/>
      <c r="N518" s="156"/>
      <c r="O518" s="156"/>
      <c r="P518" s="156"/>
      <c r="Q518" s="156"/>
      <c r="R518" s="156"/>
      <c r="S518" s="156"/>
      <c r="T518" s="156"/>
      <c r="U518" s="156"/>
      <c r="V518" s="156"/>
      <c r="W518" s="156"/>
      <c r="X518" s="156"/>
      <c r="Y518" s="156"/>
      <c r="Z518" s="156"/>
    </row>
    <row r="519">
      <c r="A519" s="156"/>
      <c r="B519" s="156"/>
      <c r="C519" s="241"/>
      <c r="D519" s="242"/>
      <c r="E519" s="243"/>
      <c r="F519" s="243"/>
      <c r="G519" s="243"/>
      <c r="H519" s="243"/>
      <c r="I519" s="243"/>
      <c r="J519" s="156"/>
      <c r="K519" s="156"/>
      <c r="L519" s="156"/>
      <c r="M519" s="156"/>
      <c r="N519" s="156"/>
      <c r="O519" s="156"/>
      <c r="P519" s="156"/>
      <c r="Q519" s="156"/>
      <c r="R519" s="156"/>
      <c r="S519" s="156"/>
      <c r="T519" s="156"/>
      <c r="U519" s="156"/>
      <c r="V519" s="156"/>
      <c r="W519" s="156"/>
      <c r="X519" s="156"/>
      <c r="Y519" s="156"/>
      <c r="Z519" s="156"/>
    </row>
    <row r="520">
      <c r="A520" s="156"/>
      <c r="B520" s="156"/>
      <c r="C520" s="241"/>
      <c r="D520" s="242"/>
      <c r="E520" s="243"/>
      <c r="F520" s="243"/>
      <c r="G520" s="243"/>
      <c r="H520" s="243"/>
      <c r="I520" s="243"/>
      <c r="J520" s="156"/>
      <c r="K520" s="156"/>
      <c r="L520" s="156"/>
      <c r="M520" s="156"/>
      <c r="N520" s="156"/>
      <c r="O520" s="156"/>
      <c r="P520" s="156"/>
      <c r="Q520" s="156"/>
      <c r="R520" s="156"/>
      <c r="S520" s="156"/>
      <c r="T520" s="156"/>
      <c r="U520" s="156"/>
      <c r="V520" s="156"/>
      <c r="W520" s="156"/>
      <c r="X520" s="156"/>
      <c r="Y520" s="156"/>
      <c r="Z520" s="156"/>
    </row>
    <row r="521">
      <c r="A521" s="156"/>
      <c r="B521" s="156"/>
      <c r="C521" s="241"/>
      <c r="D521" s="242"/>
      <c r="E521" s="243"/>
      <c r="F521" s="243"/>
      <c r="G521" s="243"/>
      <c r="H521" s="243"/>
      <c r="I521" s="243"/>
      <c r="J521" s="156"/>
      <c r="K521" s="156"/>
      <c r="L521" s="156"/>
      <c r="M521" s="156"/>
      <c r="N521" s="156"/>
      <c r="O521" s="156"/>
      <c r="P521" s="156"/>
      <c r="Q521" s="156"/>
      <c r="R521" s="156"/>
      <c r="S521" s="156"/>
      <c r="T521" s="156"/>
      <c r="U521" s="156"/>
      <c r="V521" s="156"/>
      <c r="W521" s="156"/>
      <c r="X521" s="156"/>
      <c r="Y521" s="156"/>
      <c r="Z521" s="156"/>
    </row>
    <row r="522">
      <c r="A522" s="156"/>
      <c r="B522" s="156"/>
      <c r="C522" s="241"/>
      <c r="D522" s="242"/>
      <c r="E522" s="243"/>
      <c r="F522" s="243"/>
      <c r="G522" s="243"/>
      <c r="H522" s="243"/>
      <c r="I522" s="243"/>
      <c r="J522" s="156"/>
      <c r="K522" s="156"/>
      <c r="L522" s="156"/>
      <c r="M522" s="156"/>
      <c r="N522" s="156"/>
      <c r="O522" s="156"/>
      <c r="P522" s="156"/>
      <c r="Q522" s="156"/>
      <c r="R522" s="156"/>
      <c r="S522" s="156"/>
      <c r="T522" s="156"/>
      <c r="U522" s="156"/>
      <c r="V522" s="156"/>
      <c r="W522" s="156"/>
      <c r="X522" s="156"/>
      <c r="Y522" s="156"/>
      <c r="Z522" s="156"/>
    </row>
    <row r="523">
      <c r="A523" s="156"/>
      <c r="B523" s="156"/>
      <c r="C523" s="241"/>
      <c r="D523" s="242"/>
      <c r="E523" s="243"/>
      <c r="F523" s="243"/>
      <c r="G523" s="243"/>
      <c r="H523" s="243"/>
      <c r="I523" s="243"/>
      <c r="J523" s="156"/>
      <c r="K523" s="156"/>
      <c r="L523" s="156"/>
      <c r="M523" s="156"/>
      <c r="N523" s="156"/>
      <c r="O523" s="156"/>
      <c r="P523" s="156"/>
      <c r="Q523" s="156"/>
      <c r="R523" s="156"/>
      <c r="S523" s="156"/>
      <c r="T523" s="156"/>
      <c r="U523" s="156"/>
      <c r="V523" s="156"/>
      <c r="W523" s="156"/>
      <c r="X523" s="156"/>
      <c r="Y523" s="156"/>
      <c r="Z523" s="156"/>
    </row>
    <row r="524">
      <c r="A524" s="156"/>
      <c r="B524" s="156"/>
      <c r="C524" s="241"/>
      <c r="D524" s="242"/>
      <c r="E524" s="243"/>
      <c r="F524" s="243"/>
      <c r="G524" s="243"/>
      <c r="H524" s="243"/>
      <c r="I524" s="243"/>
      <c r="J524" s="156"/>
      <c r="K524" s="156"/>
      <c r="L524" s="156"/>
      <c r="M524" s="156"/>
      <c r="N524" s="156"/>
      <c r="O524" s="156"/>
      <c r="P524" s="156"/>
      <c r="Q524" s="156"/>
      <c r="R524" s="156"/>
      <c r="S524" s="156"/>
      <c r="T524" s="156"/>
      <c r="U524" s="156"/>
      <c r="V524" s="156"/>
      <c r="W524" s="156"/>
      <c r="X524" s="156"/>
      <c r="Y524" s="156"/>
      <c r="Z524" s="156"/>
    </row>
    <row r="525">
      <c r="A525" s="156"/>
      <c r="B525" s="156"/>
      <c r="C525" s="241"/>
      <c r="D525" s="242"/>
      <c r="E525" s="243"/>
      <c r="F525" s="243"/>
      <c r="G525" s="243"/>
      <c r="H525" s="243"/>
      <c r="I525" s="243"/>
      <c r="J525" s="156"/>
      <c r="K525" s="156"/>
      <c r="L525" s="156"/>
      <c r="M525" s="156"/>
      <c r="N525" s="156"/>
      <c r="O525" s="156"/>
      <c r="P525" s="156"/>
      <c r="Q525" s="156"/>
      <c r="R525" s="156"/>
      <c r="S525" s="156"/>
      <c r="T525" s="156"/>
      <c r="U525" s="156"/>
      <c r="V525" s="156"/>
      <c r="W525" s="156"/>
      <c r="X525" s="156"/>
      <c r="Y525" s="156"/>
      <c r="Z525" s="156"/>
    </row>
    <row r="526">
      <c r="A526" s="156"/>
      <c r="B526" s="156"/>
      <c r="C526" s="241"/>
      <c r="D526" s="242"/>
      <c r="E526" s="243"/>
      <c r="F526" s="243"/>
      <c r="G526" s="243"/>
      <c r="H526" s="243"/>
      <c r="I526" s="243"/>
      <c r="J526" s="156"/>
      <c r="K526" s="156"/>
      <c r="L526" s="156"/>
      <c r="M526" s="156"/>
      <c r="N526" s="156"/>
      <c r="O526" s="156"/>
      <c r="P526" s="156"/>
      <c r="Q526" s="156"/>
      <c r="R526" s="156"/>
      <c r="S526" s="156"/>
      <c r="T526" s="156"/>
      <c r="U526" s="156"/>
      <c r="V526" s="156"/>
      <c r="W526" s="156"/>
      <c r="X526" s="156"/>
      <c r="Y526" s="156"/>
      <c r="Z526" s="156"/>
    </row>
    <row r="527">
      <c r="A527" s="156"/>
      <c r="B527" s="156"/>
      <c r="C527" s="241"/>
      <c r="D527" s="242"/>
      <c r="E527" s="243"/>
      <c r="F527" s="243"/>
      <c r="G527" s="243"/>
      <c r="H527" s="243"/>
      <c r="I527" s="243"/>
      <c r="J527" s="156"/>
      <c r="K527" s="156"/>
      <c r="L527" s="156"/>
      <c r="M527" s="156"/>
      <c r="N527" s="156"/>
      <c r="O527" s="156"/>
      <c r="P527" s="156"/>
      <c r="Q527" s="156"/>
      <c r="R527" s="156"/>
      <c r="S527" s="156"/>
      <c r="T527" s="156"/>
      <c r="U527" s="156"/>
      <c r="V527" s="156"/>
      <c r="W527" s="156"/>
      <c r="X527" s="156"/>
      <c r="Y527" s="156"/>
      <c r="Z527" s="156"/>
    </row>
    <row r="528">
      <c r="A528" s="156"/>
      <c r="B528" s="156"/>
      <c r="C528" s="241"/>
      <c r="D528" s="242"/>
      <c r="E528" s="243"/>
      <c r="F528" s="243"/>
      <c r="G528" s="243"/>
      <c r="H528" s="243"/>
      <c r="I528" s="243"/>
      <c r="J528" s="156"/>
      <c r="K528" s="156"/>
      <c r="L528" s="156"/>
      <c r="M528" s="156"/>
      <c r="N528" s="156"/>
      <c r="O528" s="156"/>
      <c r="P528" s="156"/>
      <c r="Q528" s="156"/>
      <c r="R528" s="156"/>
      <c r="S528" s="156"/>
      <c r="T528" s="156"/>
      <c r="U528" s="156"/>
      <c r="V528" s="156"/>
      <c r="W528" s="156"/>
      <c r="X528" s="156"/>
      <c r="Y528" s="156"/>
      <c r="Z528" s="156"/>
    </row>
    <row r="529">
      <c r="A529" s="156"/>
      <c r="B529" s="156"/>
      <c r="C529" s="241"/>
      <c r="D529" s="242"/>
      <c r="E529" s="243"/>
      <c r="F529" s="243"/>
      <c r="G529" s="243"/>
      <c r="H529" s="243"/>
      <c r="I529" s="243"/>
      <c r="J529" s="156"/>
      <c r="K529" s="156"/>
      <c r="L529" s="156"/>
      <c r="M529" s="156"/>
      <c r="N529" s="156"/>
      <c r="O529" s="156"/>
      <c r="P529" s="156"/>
      <c r="Q529" s="156"/>
      <c r="R529" s="156"/>
      <c r="S529" s="156"/>
      <c r="T529" s="156"/>
      <c r="U529" s="156"/>
      <c r="V529" s="156"/>
      <c r="W529" s="156"/>
      <c r="X529" s="156"/>
      <c r="Y529" s="156"/>
      <c r="Z529" s="156"/>
    </row>
    <row r="530">
      <c r="A530" s="156"/>
      <c r="B530" s="156"/>
      <c r="C530" s="241"/>
      <c r="D530" s="242"/>
      <c r="E530" s="243"/>
      <c r="F530" s="243"/>
      <c r="G530" s="243"/>
      <c r="H530" s="243"/>
      <c r="I530" s="243"/>
      <c r="J530" s="156"/>
      <c r="K530" s="156"/>
      <c r="L530" s="156"/>
      <c r="M530" s="156"/>
      <c r="N530" s="156"/>
      <c r="O530" s="156"/>
      <c r="P530" s="156"/>
      <c r="Q530" s="156"/>
      <c r="R530" s="156"/>
      <c r="S530" s="156"/>
      <c r="T530" s="156"/>
      <c r="U530" s="156"/>
      <c r="V530" s="156"/>
      <c r="W530" s="156"/>
      <c r="X530" s="156"/>
      <c r="Y530" s="156"/>
      <c r="Z530" s="156"/>
    </row>
    <row r="531">
      <c r="A531" s="156"/>
      <c r="B531" s="156"/>
      <c r="C531" s="241"/>
      <c r="D531" s="242"/>
      <c r="E531" s="243"/>
      <c r="F531" s="243"/>
      <c r="G531" s="243"/>
      <c r="H531" s="243"/>
      <c r="I531" s="243"/>
      <c r="J531" s="156"/>
      <c r="K531" s="156"/>
      <c r="L531" s="156"/>
      <c r="M531" s="156"/>
      <c r="N531" s="156"/>
      <c r="O531" s="156"/>
      <c r="P531" s="156"/>
      <c r="Q531" s="156"/>
      <c r="R531" s="156"/>
      <c r="S531" s="156"/>
      <c r="T531" s="156"/>
      <c r="U531" s="156"/>
      <c r="V531" s="156"/>
      <c r="W531" s="156"/>
      <c r="X531" s="156"/>
      <c r="Y531" s="156"/>
      <c r="Z531" s="156"/>
    </row>
    <row r="532">
      <c r="A532" s="156"/>
      <c r="B532" s="156"/>
      <c r="C532" s="241"/>
      <c r="D532" s="242"/>
      <c r="E532" s="243"/>
      <c r="F532" s="243"/>
      <c r="G532" s="243"/>
      <c r="H532" s="243"/>
      <c r="I532" s="243"/>
      <c r="J532" s="156"/>
      <c r="K532" s="156"/>
      <c r="L532" s="156"/>
      <c r="M532" s="156"/>
      <c r="N532" s="156"/>
      <c r="O532" s="156"/>
      <c r="P532" s="156"/>
      <c r="Q532" s="156"/>
      <c r="R532" s="156"/>
      <c r="S532" s="156"/>
      <c r="T532" s="156"/>
      <c r="U532" s="156"/>
      <c r="V532" s="156"/>
      <c r="W532" s="156"/>
      <c r="X532" s="156"/>
      <c r="Y532" s="156"/>
      <c r="Z532" s="156"/>
    </row>
    <row r="533">
      <c r="A533" s="156"/>
      <c r="B533" s="156"/>
      <c r="C533" s="241"/>
      <c r="D533" s="242"/>
      <c r="E533" s="243"/>
      <c r="F533" s="243"/>
      <c r="G533" s="243"/>
      <c r="H533" s="243"/>
      <c r="I533" s="243"/>
      <c r="J533" s="156"/>
      <c r="K533" s="156"/>
      <c r="L533" s="156"/>
      <c r="M533" s="156"/>
      <c r="N533" s="156"/>
      <c r="O533" s="156"/>
      <c r="P533" s="156"/>
      <c r="Q533" s="156"/>
      <c r="R533" s="156"/>
      <c r="S533" s="156"/>
      <c r="T533" s="156"/>
      <c r="U533" s="156"/>
      <c r="V533" s="156"/>
      <c r="W533" s="156"/>
      <c r="X533" s="156"/>
      <c r="Y533" s="156"/>
      <c r="Z533" s="156"/>
    </row>
    <row r="534">
      <c r="A534" s="156"/>
      <c r="B534" s="156"/>
      <c r="C534" s="241"/>
      <c r="D534" s="242"/>
      <c r="E534" s="243"/>
      <c r="F534" s="243"/>
      <c r="G534" s="243"/>
      <c r="H534" s="243"/>
      <c r="I534" s="243"/>
      <c r="J534" s="156"/>
      <c r="K534" s="156"/>
      <c r="L534" s="156"/>
      <c r="M534" s="156"/>
      <c r="N534" s="156"/>
      <c r="O534" s="156"/>
      <c r="P534" s="156"/>
      <c r="Q534" s="156"/>
      <c r="R534" s="156"/>
      <c r="S534" s="156"/>
      <c r="T534" s="156"/>
      <c r="U534" s="156"/>
      <c r="V534" s="156"/>
      <c r="W534" s="156"/>
      <c r="X534" s="156"/>
      <c r="Y534" s="156"/>
      <c r="Z534" s="156"/>
    </row>
    <row r="535">
      <c r="A535" s="156"/>
      <c r="B535" s="156"/>
      <c r="C535" s="241"/>
      <c r="D535" s="242"/>
      <c r="E535" s="243"/>
      <c r="F535" s="243"/>
      <c r="G535" s="243"/>
      <c r="H535" s="243"/>
      <c r="I535" s="243"/>
      <c r="J535" s="156"/>
      <c r="K535" s="156"/>
      <c r="L535" s="156"/>
      <c r="M535" s="156"/>
      <c r="N535" s="156"/>
      <c r="O535" s="156"/>
      <c r="P535" s="156"/>
      <c r="Q535" s="156"/>
      <c r="R535" s="156"/>
      <c r="S535" s="156"/>
      <c r="T535" s="156"/>
      <c r="U535" s="156"/>
      <c r="V535" s="156"/>
      <c r="W535" s="156"/>
      <c r="X535" s="156"/>
      <c r="Y535" s="156"/>
      <c r="Z535" s="156"/>
    </row>
    <row r="536">
      <c r="A536" s="156"/>
      <c r="B536" s="156"/>
      <c r="C536" s="241"/>
      <c r="D536" s="242"/>
      <c r="E536" s="243"/>
      <c r="F536" s="243"/>
      <c r="G536" s="243"/>
      <c r="H536" s="243"/>
      <c r="I536" s="243"/>
      <c r="J536" s="156"/>
      <c r="K536" s="156"/>
      <c r="L536" s="156"/>
      <c r="M536" s="156"/>
      <c r="N536" s="156"/>
      <c r="O536" s="156"/>
      <c r="P536" s="156"/>
      <c r="Q536" s="156"/>
      <c r="R536" s="156"/>
      <c r="S536" s="156"/>
      <c r="T536" s="156"/>
      <c r="U536" s="156"/>
      <c r="V536" s="156"/>
      <c r="W536" s="156"/>
      <c r="X536" s="156"/>
      <c r="Y536" s="156"/>
      <c r="Z536" s="156"/>
    </row>
    <row r="537">
      <c r="A537" s="156"/>
      <c r="B537" s="156"/>
      <c r="C537" s="241"/>
      <c r="D537" s="242"/>
      <c r="E537" s="243"/>
      <c r="F537" s="243"/>
      <c r="G537" s="243"/>
      <c r="H537" s="243"/>
      <c r="I537" s="243"/>
      <c r="J537" s="156"/>
      <c r="K537" s="156"/>
      <c r="L537" s="156"/>
      <c r="M537" s="156"/>
      <c r="N537" s="156"/>
      <c r="O537" s="156"/>
      <c r="P537" s="156"/>
      <c r="Q537" s="156"/>
      <c r="R537" s="156"/>
      <c r="S537" s="156"/>
      <c r="T537" s="156"/>
      <c r="U537" s="156"/>
      <c r="V537" s="156"/>
      <c r="W537" s="156"/>
      <c r="X537" s="156"/>
      <c r="Y537" s="156"/>
      <c r="Z537" s="156"/>
    </row>
    <row r="538">
      <c r="A538" s="156"/>
      <c r="B538" s="156"/>
      <c r="C538" s="241"/>
      <c r="D538" s="242"/>
      <c r="E538" s="243"/>
      <c r="F538" s="243"/>
      <c r="G538" s="243"/>
      <c r="H538" s="243"/>
      <c r="I538" s="243"/>
      <c r="J538" s="156"/>
      <c r="K538" s="156"/>
      <c r="L538" s="156"/>
      <c r="M538" s="156"/>
      <c r="N538" s="156"/>
      <c r="O538" s="156"/>
      <c r="P538" s="156"/>
      <c r="Q538" s="156"/>
      <c r="R538" s="156"/>
      <c r="S538" s="156"/>
      <c r="T538" s="156"/>
      <c r="U538" s="156"/>
      <c r="V538" s="156"/>
      <c r="W538" s="156"/>
      <c r="X538" s="156"/>
      <c r="Y538" s="156"/>
      <c r="Z538" s="156"/>
    </row>
    <row r="539">
      <c r="A539" s="156"/>
      <c r="B539" s="156"/>
      <c r="C539" s="241"/>
      <c r="D539" s="242"/>
      <c r="E539" s="243"/>
      <c r="F539" s="243"/>
      <c r="G539" s="243"/>
      <c r="H539" s="243"/>
      <c r="I539" s="243"/>
      <c r="J539" s="156"/>
      <c r="K539" s="156"/>
      <c r="L539" s="156"/>
      <c r="M539" s="156"/>
      <c r="N539" s="156"/>
      <c r="O539" s="156"/>
      <c r="P539" s="156"/>
      <c r="Q539" s="156"/>
      <c r="R539" s="156"/>
      <c r="S539" s="156"/>
      <c r="T539" s="156"/>
      <c r="U539" s="156"/>
      <c r="V539" s="156"/>
      <c r="W539" s="156"/>
      <c r="X539" s="156"/>
      <c r="Y539" s="156"/>
      <c r="Z539" s="156"/>
    </row>
    <row r="540">
      <c r="A540" s="156"/>
      <c r="B540" s="156"/>
      <c r="C540" s="241"/>
      <c r="D540" s="242"/>
      <c r="E540" s="243"/>
      <c r="F540" s="243"/>
      <c r="G540" s="243"/>
      <c r="H540" s="243"/>
      <c r="I540" s="243"/>
      <c r="J540" s="156"/>
      <c r="K540" s="156"/>
      <c r="L540" s="156"/>
      <c r="M540" s="156"/>
      <c r="N540" s="156"/>
      <c r="O540" s="156"/>
      <c r="P540" s="156"/>
      <c r="Q540" s="156"/>
      <c r="R540" s="156"/>
      <c r="S540" s="156"/>
      <c r="T540" s="156"/>
      <c r="U540" s="156"/>
      <c r="V540" s="156"/>
      <c r="W540" s="156"/>
      <c r="X540" s="156"/>
      <c r="Y540" s="156"/>
      <c r="Z540" s="156"/>
    </row>
    <row r="541">
      <c r="A541" s="156"/>
      <c r="B541" s="156"/>
      <c r="C541" s="241"/>
      <c r="D541" s="242"/>
      <c r="E541" s="243"/>
      <c r="F541" s="243"/>
      <c r="G541" s="243"/>
      <c r="H541" s="243"/>
      <c r="I541" s="243"/>
      <c r="J541" s="156"/>
      <c r="K541" s="156"/>
      <c r="L541" s="156"/>
      <c r="M541" s="156"/>
      <c r="N541" s="156"/>
      <c r="O541" s="156"/>
      <c r="P541" s="156"/>
      <c r="Q541" s="156"/>
      <c r="R541" s="156"/>
      <c r="S541" s="156"/>
      <c r="T541" s="156"/>
      <c r="U541" s="156"/>
      <c r="V541" s="156"/>
      <c r="W541" s="156"/>
      <c r="X541" s="156"/>
      <c r="Y541" s="156"/>
      <c r="Z541" s="156"/>
    </row>
    <row r="542">
      <c r="A542" s="156"/>
      <c r="B542" s="156"/>
      <c r="C542" s="241"/>
      <c r="D542" s="242"/>
      <c r="E542" s="243"/>
      <c r="F542" s="243"/>
      <c r="G542" s="243"/>
      <c r="H542" s="243"/>
      <c r="I542" s="243"/>
      <c r="J542" s="156"/>
      <c r="K542" s="156"/>
      <c r="L542" s="156"/>
      <c r="M542" s="156"/>
      <c r="N542" s="156"/>
      <c r="O542" s="156"/>
      <c r="P542" s="156"/>
      <c r="Q542" s="156"/>
      <c r="R542" s="156"/>
      <c r="S542" s="156"/>
      <c r="T542" s="156"/>
      <c r="U542" s="156"/>
      <c r="V542" s="156"/>
      <c r="W542" s="156"/>
      <c r="X542" s="156"/>
      <c r="Y542" s="156"/>
      <c r="Z542" s="156"/>
    </row>
    <row r="543">
      <c r="A543" s="156"/>
      <c r="B543" s="156"/>
      <c r="C543" s="241"/>
      <c r="D543" s="242"/>
      <c r="E543" s="243"/>
      <c r="F543" s="243"/>
      <c r="G543" s="243"/>
      <c r="H543" s="243"/>
      <c r="I543" s="243"/>
      <c r="J543" s="156"/>
      <c r="K543" s="156"/>
      <c r="L543" s="156"/>
      <c r="M543" s="156"/>
      <c r="N543" s="156"/>
      <c r="O543" s="156"/>
      <c r="P543" s="156"/>
      <c r="Q543" s="156"/>
      <c r="R543" s="156"/>
      <c r="S543" s="156"/>
      <c r="T543" s="156"/>
      <c r="U543" s="156"/>
      <c r="V543" s="156"/>
      <c r="W543" s="156"/>
      <c r="X543" s="156"/>
      <c r="Y543" s="156"/>
      <c r="Z543" s="156"/>
    </row>
    <row r="544">
      <c r="A544" s="156"/>
      <c r="B544" s="156"/>
      <c r="C544" s="241"/>
      <c r="D544" s="242"/>
      <c r="E544" s="243"/>
      <c r="F544" s="243"/>
      <c r="G544" s="243"/>
      <c r="H544" s="243"/>
      <c r="I544" s="243"/>
      <c r="J544" s="156"/>
      <c r="K544" s="156"/>
      <c r="L544" s="156"/>
      <c r="M544" s="156"/>
      <c r="N544" s="156"/>
      <c r="O544" s="156"/>
      <c r="P544" s="156"/>
      <c r="Q544" s="156"/>
      <c r="R544" s="156"/>
      <c r="S544" s="156"/>
      <c r="T544" s="156"/>
      <c r="U544" s="156"/>
      <c r="V544" s="156"/>
      <c r="W544" s="156"/>
      <c r="X544" s="156"/>
      <c r="Y544" s="156"/>
      <c r="Z544" s="156"/>
    </row>
    <row r="545">
      <c r="A545" s="156"/>
      <c r="B545" s="156"/>
      <c r="C545" s="241"/>
      <c r="D545" s="242"/>
      <c r="E545" s="243"/>
      <c r="F545" s="243"/>
      <c r="G545" s="243"/>
      <c r="H545" s="243"/>
      <c r="I545" s="243"/>
      <c r="J545" s="156"/>
      <c r="K545" s="156"/>
      <c r="L545" s="156"/>
      <c r="M545" s="156"/>
      <c r="N545" s="156"/>
      <c r="O545" s="156"/>
      <c r="P545" s="156"/>
      <c r="Q545" s="156"/>
      <c r="R545" s="156"/>
      <c r="S545" s="156"/>
      <c r="T545" s="156"/>
      <c r="U545" s="156"/>
      <c r="V545" s="156"/>
      <c r="W545" s="156"/>
      <c r="X545" s="156"/>
      <c r="Y545" s="156"/>
      <c r="Z545" s="156"/>
    </row>
    <row r="546">
      <c r="A546" s="156"/>
      <c r="B546" s="156"/>
      <c r="C546" s="241"/>
      <c r="D546" s="242"/>
      <c r="E546" s="243"/>
      <c r="F546" s="243"/>
      <c r="G546" s="243"/>
      <c r="H546" s="243"/>
      <c r="I546" s="243"/>
      <c r="J546" s="156"/>
      <c r="K546" s="156"/>
      <c r="L546" s="156"/>
      <c r="M546" s="156"/>
      <c r="N546" s="156"/>
      <c r="O546" s="156"/>
      <c r="P546" s="156"/>
      <c r="Q546" s="156"/>
      <c r="R546" s="156"/>
      <c r="S546" s="156"/>
      <c r="T546" s="156"/>
      <c r="U546" s="156"/>
      <c r="V546" s="156"/>
      <c r="W546" s="156"/>
      <c r="X546" s="156"/>
      <c r="Y546" s="156"/>
      <c r="Z546" s="156"/>
    </row>
    <row r="547">
      <c r="A547" s="156"/>
      <c r="B547" s="156"/>
      <c r="C547" s="241"/>
      <c r="D547" s="242"/>
      <c r="E547" s="243"/>
      <c r="F547" s="243"/>
      <c r="G547" s="243"/>
      <c r="H547" s="243"/>
      <c r="I547" s="243"/>
      <c r="J547" s="156"/>
      <c r="K547" s="156"/>
      <c r="L547" s="156"/>
      <c r="M547" s="156"/>
      <c r="N547" s="156"/>
      <c r="O547" s="156"/>
      <c r="P547" s="156"/>
      <c r="Q547" s="156"/>
      <c r="R547" s="156"/>
      <c r="S547" s="156"/>
      <c r="T547" s="156"/>
      <c r="U547" s="156"/>
      <c r="V547" s="156"/>
      <c r="W547" s="156"/>
      <c r="X547" s="156"/>
      <c r="Y547" s="156"/>
      <c r="Z547" s="156"/>
    </row>
    <row r="548">
      <c r="A548" s="156"/>
      <c r="B548" s="156"/>
      <c r="C548" s="241"/>
      <c r="D548" s="242"/>
      <c r="E548" s="243"/>
      <c r="F548" s="243"/>
      <c r="G548" s="243"/>
      <c r="H548" s="243"/>
      <c r="I548" s="243"/>
      <c r="J548" s="156"/>
      <c r="K548" s="156"/>
      <c r="L548" s="156"/>
      <c r="M548" s="156"/>
      <c r="N548" s="156"/>
      <c r="O548" s="156"/>
      <c r="P548" s="156"/>
      <c r="Q548" s="156"/>
      <c r="R548" s="156"/>
      <c r="S548" s="156"/>
      <c r="T548" s="156"/>
      <c r="U548" s="156"/>
      <c r="V548" s="156"/>
      <c r="W548" s="156"/>
      <c r="X548" s="156"/>
      <c r="Y548" s="156"/>
      <c r="Z548" s="156"/>
    </row>
    <row r="549">
      <c r="A549" s="156"/>
      <c r="B549" s="156"/>
      <c r="C549" s="241"/>
      <c r="D549" s="242"/>
      <c r="E549" s="243"/>
      <c r="F549" s="243"/>
      <c r="G549" s="243"/>
      <c r="H549" s="243"/>
      <c r="I549" s="243"/>
      <c r="J549" s="156"/>
      <c r="K549" s="156"/>
      <c r="L549" s="156"/>
      <c r="M549" s="156"/>
      <c r="N549" s="156"/>
      <c r="O549" s="156"/>
      <c r="P549" s="156"/>
      <c r="Q549" s="156"/>
      <c r="R549" s="156"/>
      <c r="S549" s="156"/>
      <c r="T549" s="156"/>
      <c r="U549" s="156"/>
      <c r="V549" s="156"/>
      <c r="W549" s="156"/>
      <c r="X549" s="156"/>
      <c r="Y549" s="156"/>
      <c r="Z549" s="156"/>
    </row>
    <row r="550">
      <c r="A550" s="156"/>
      <c r="B550" s="156"/>
      <c r="C550" s="241"/>
      <c r="D550" s="242"/>
      <c r="E550" s="243"/>
      <c r="F550" s="243"/>
      <c r="G550" s="243"/>
      <c r="H550" s="243"/>
      <c r="I550" s="243"/>
      <c r="J550" s="156"/>
      <c r="K550" s="156"/>
      <c r="L550" s="156"/>
      <c r="M550" s="156"/>
      <c r="N550" s="156"/>
      <c r="O550" s="156"/>
      <c r="P550" s="156"/>
      <c r="Q550" s="156"/>
      <c r="R550" s="156"/>
      <c r="S550" s="156"/>
      <c r="T550" s="156"/>
      <c r="U550" s="156"/>
      <c r="V550" s="156"/>
      <c r="W550" s="156"/>
      <c r="X550" s="156"/>
      <c r="Y550" s="156"/>
      <c r="Z550" s="156"/>
    </row>
    <row r="551">
      <c r="A551" s="156"/>
      <c r="B551" s="156"/>
      <c r="C551" s="241"/>
      <c r="D551" s="242"/>
      <c r="E551" s="243"/>
      <c r="F551" s="243"/>
      <c r="G551" s="243"/>
      <c r="H551" s="243"/>
      <c r="I551" s="243"/>
      <c r="J551" s="156"/>
      <c r="K551" s="156"/>
      <c r="L551" s="156"/>
      <c r="M551" s="156"/>
      <c r="N551" s="156"/>
      <c r="O551" s="156"/>
      <c r="P551" s="156"/>
      <c r="Q551" s="156"/>
      <c r="R551" s="156"/>
      <c r="S551" s="156"/>
      <c r="T551" s="156"/>
      <c r="U551" s="156"/>
      <c r="V551" s="156"/>
      <c r="W551" s="156"/>
      <c r="X551" s="156"/>
      <c r="Y551" s="156"/>
      <c r="Z551" s="156"/>
    </row>
    <row r="552">
      <c r="A552" s="156"/>
      <c r="B552" s="156"/>
      <c r="C552" s="241"/>
      <c r="D552" s="242"/>
      <c r="E552" s="243"/>
      <c r="F552" s="243"/>
      <c r="G552" s="243"/>
      <c r="H552" s="243"/>
      <c r="I552" s="243"/>
      <c r="J552" s="156"/>
      <c r="K552" s="156"/>
      <c r="L552" s="156"/>
      <c r="M552" s="156"/>
      <c r="N552" s="156"/>
      <c r="O552" s="156"/>
      <c r="P552" s="156"/>
      <c r="Q552" s="156"/>
      <c r="R552" s="156"/>
      <c r="S552" s="156"/>
      <c r="T552" s="156"/>
      <c r="U552" s="156"/>
      <c r="V552" s="156"/>
      <c r="W552" s="156"/>
      <c r="X552" s="156"/>
      <c r="Y552" s="156"/>
      <c r="Z552" s="156"/>
    </row>
    <row r="553">
      <c r="A553" s="156"/>
      <c r="B553" s="156"/>
      <c r="C553" s="241"/>
      <c r="D553" s="242"/>
      <c r="E553" s="243"/>
      <c r="F553" s="243"/>
      <c r="G553" s="243"/>
      <c r="H553" s="243"/>
      <c r="I553" s="243"/>
      <c r="J553" s="156"/>
      <c r="K553" s="156"/>
      <c r="L553" s="156"/>
      <c r="M553" s="156"/>
      <c r="N553" s="156"/>
      <c r="O553" s="156"/>
      <c r="P553" s="156"/>
      <c r="Q553" s="156"/>
      <c r="R553" s="156"/>
      <c r="S553" s="156"/>
      <c r="T553" s="156"/>
      <c r="U553" s="156"/>
      <c r="V553" s="156"/>
      <c r="W553" s="156"/>
      <c r="X553" s="156"/>
      <c r="Y553" s="156"/>
      <c r="Z553" s="156"/>
    </row>
    <row r="554">
      <c r="A554" s="156"/>
      <c r="B554" s="156"/>
      <c r="C554" s="241"/>
      <c r="D554" s="242"/>
      <c r="E554" s="243"/>
      <c r="F554" s="243"/>
      <c r="G554" s="243"/>
      <c r="H554" s="243"/>
      <c r="I554" s="243"/>
      <c r="J554" s="156"/>
      <c r="K554" s="156"/>
      <c r="L554" s="156"/>
      <c r="M554" s="156"/>
      <c r="N554" s="156"/>
      <c r="O554" s="156"/>
      <c r="P554" s="156"/>
      <c r="Q554" s="156"/>
      <c r="R554" s="156"/>
      <c r="S554" s="156"/>
      <c r="T554" s="156"/>
      <c r="U554" s="156"/>
      <c r="V554" s="156"/>
      <c r="W554" s="156"/>
      <c r="X554" s="156"/>
      <c r="Y554" s="156"/>
      <c r="Z554" s="156"/>
    </row>
    <row r="555">
      <c r="A555" s="156"/>
      <c r="B555" s="156"/>
      <c r="C555" s="241"/>
      <c r="D555" s="242"/>
      <c r="E555" s="243"/>
      <c r="F555" s="243"/>
      <c r="G555" s="243"/>
      <c r="H555" s="243"/>
      <c r="I555" s="243"/>
      <c r="J555" s="156"/>
      <c r="K555" s="156"/>
      <c r="L555" s="156"/>
      <c r="M555" s="156"/>
      <c r="N555" s="156"/>
      <c r="O555" s="156"/>
      <c r="P555" s="156"/>
      <c r="Q555" s="156"/>
      <c r="R555" s="156"/>
      <c r="S555" s="156"/>
      <c r="T555" s="156"/>
      <c r="U555" s="156"/>
      <c r="V555" s="156"/>
      <c r="W555" s="156"/>
      <c r="X555" s="156"/>
      <c r="Y555" s="156"/>
      <c r="Z555" s="156"/>
    </row>
    <row r="556">
      <c r="A556" s="156"/>
      <c r="B556" s="156"/>
      <c r="C556" s="241"/>
      <c r="D556" s="242"/>
      <c r="E556" s="243"/>
      <c r="F556" s="243"/>
      <c r="G556" s="243"/>
      <c r="H556" s="243"/>
      <c r="I556" s="243"/>
      <c r="J556" s="156"/>
      <c r="K556" s="156"/>
      <c r="L556" s="156"/>
      <c r="M556" s="156"/>
      <c r="N556" s="156"/>
      <c r="O556" s="156"/>
      <c r="P556" s="156"/>
      <c r="Q556" s="156"/>
      <c r="R556" s="156"/>
      <c r="S556" s="156"/>
      <c r="T556" s="156"/>
      <c r="U556" s="156"/>
      <c r="V556" s="156"/>
      <c r="W556" s="156"/>
      <c r="X556" s="156"/>
      <c r="Y556" s="156"/>
      <c r="Z556" s="156"/>
    </row>
    <row r="557">
      <c r="A557" s="156"/>
      <c r="B557" s="156"/>
      <c r="C557" s="241"/>
      <c r="D557" s="242"/>
      <c r="E557" s="243"/>
      <c r="F557" s="243"/>
      <c r="G557" s="243"/>
      <c r="H557" s="243"/>
      <c r="I557" s="243"/>
      <c r="J557" s="156"/>
      <c r="K557" s="156"/>
      <c r="L557" s="156"/>
      <c r="M557" s="156"/>
      <c r="N557" s="156"/>
      <c r="O557" s="156"/>
      <c r="P557" s="156"/>
      <c r="Q557" s="156"/>
      <c r="R557" s="156"/>
      <c r="S557" s="156"/>
      <c r="T557" s="156"/>
      <c r="U557" s="156"/>
      <c r="V557" s="156"/>
      <c r="W557" s="156"/>
      <c r="X557" s="156"/>
      <c r="Y557" s="156"/>
      <c r="Z557" s="156"/>
    </row>
    <row r="558">
      <c r="A558" s="156"/>
      <c r="B558" s="156"/>
      <c r="C558" s="241"/>
      <c r="D558" s="242"/>
      <c r="E558" s="243"/>
      <c r="F558" s="243"/>
      <c r="G558" s="243"/>
      <c r="H558" s="243"/>
      <c r="I558" s="243"/>
      <c r="J558" s="156"/>
      <c r="K558" s="156"/>
      <c r="L558" s="156"/>
      <c r="M558" s="156"/>
      <c r="N558" s="156"/>
      <c r="O558" s="156"/>
      <c r="P558" s="156"/>
      <c r="Q558" s="156"/>
      <c r="R558" s="156"/>
      <c r="S558" s="156"/>
      <c r="T558" s="156"/>
      <c r="U558" s="156"/>
      <c r="V558" s="156"/>
      <c r="W558" s="156"/>
      <c r="X558" s="156"/>
      <c r="Y558" s="156"/>
      <c r="Z558" s="156"/>
    </row>
    <row r="559">
      <c r="A559" s="156"/>
      <c r="B559" s="156"/>
      <c r="C559" s="241"/>
      <c r="D559" s="242"/>
      <c r="E559" s="243"/>
      <c r="F559" s="243"/>
      <c r="G559" s="243"/>
      <c r="H559" s="243"/>
      <c r="I559" s="243"/>
      <c r="J559" s="156"/>
      <c r="K559" s="156"/>
      <c r="L559" s="156"/>
      <c r="M559" s="156"/>
      <c r="N559" s="156"/>
      <c r="O559" s="156"/>
      <c r="P559" s="156"/>
      <c r="Q559" s="156"/>
      <c r="R559" s="156"/>
      <c r="S559" s="156"/>
      <c r="T559" s="156"/>
      <c r="U559" s="156"/>
      <c r="V559" s="156"/>
      <c r="W559" s="156"/>
      <c r="X559" s="156"/>
      <c r="Y559" s="156"/>
      <c r="Z559" s="156"/>
    </row>
    <row r="560">
      <c r="A560" s="156"/>
      <c r="B560" s="156"/>
      <c r="C560" s="241"/>
      <c r="D560" s="242"/>
      <c r="E560" s="243"/>
      <c r="F560" s="243"/>
      <c r="G560" s="243"/>
      <c r="H560" s="243"/>
      <c r="I560" s="243"/>
      <c r="J560" s="156"/>
      <c r="K560" s="156"/>
      <c r="L560" s="156"/>
      <c r="M560" s="156"/>
      <c r="N560" s="156"/>
      <c r="O560" s="156"/>
      <c r="P560" s="156"/>
      <c r="Q560" s="156"/>
      <c r="R560" s="156"/>
      <c r="S560" s="156"/>
      <c r="T560" s="156"/>
      <c r="U560" s="156"/>
      <c r="V560" s="156"/>
      <c r="W560" s="156"/>
      <c r="X560" s="156"/>
      <c r="Y560" s="156"/>
      <c r="Z560" s="156"/>
    </row>
    <row r="561">
      <c r="A561" s="156"/>
      <c r="B561" s="156"/>
      <c r="C561" s="241"/>
      <c r="D561" s="242"/>
      <c r="E561" s="243"/>
      <c r="F561" s="243"/>
      <c r="G561" s="243"/>
      <c r="H561" s="243"/>
      <c r="I561" s="243"/>
      <c r="J561" s="156"/>
      <c r="K561" s="156"/>
      <c r="L561" s="156"/>
      <c r="M561" s="156"/>
      <c r="N561" s="156"/>
      <c r="O561" s="156"/>
      <c r="P561" s="156"/>
      <c r="Q561" s="156"/>
      <c r="R561" s="156"/>
      <c r="S561" s="156"/>
      <c r="T561" s="156"/>
      <c r="U561" s="156"/>
      <c r="V561" s="156"/>
      <c r="W561" s="156"/>
      <c r="X561" s="156"/>
      <c r="Y561" s="156"/>
      <c r="Z561" s="156"/>
    </row>
    <row r="562">
      <c r="A562" s="156"/>
      <c r="B562" s="156"/>
      <c r="C562" s="241"/>
      <c r="D562" s="242"/>
      <c r="E562" s="243"/>
      <c r="F562" s="243"/>
      <c r="G562" s="243"/>
      <c r="H562" s="243"/>
      <c r="I562" s="243"/>
      <c r="J562" s="156"/>
      <c r="K562" s="156"/>
      <c r="L562" s="156"/>
      <c r="M562" s="156"/>
      <c r="N562" s="156"/>
      <c r="O562" s="156"/>
      <c r="P562" s="156"/>
      <c r="Q562" s="156"/>
      <c r="R562" s="156"/>
      <c r="S562" s="156"/>
      <c r="T562" s="156"/>
      <c r="U562" s="156"/>
      <c r="V562" s="156"/>
      <c r="W562" s="156"/>
      <c r="X562" s="156"/>
      <c r="Y562" s="156"/>
      <c r="Z562" s="156"/>
    </row>
    <row r="563">
      <c r="A563" s="156"/>
      <c r="B563" s="156"/>
      <c r="C563" s="241"/>
      <c r="D563" s="242"/>
      <c r="E563" s="243"/>
      <c r="F563" s="243"/>
      <c r="G563" s="243"/>
      <c r="H563" s="243"/>
      <c r="I563" s="243"/>
      <c r="J563" s="156"/>
      <c r="K563" s="156"/>
      <c r="L563" s="156"/>
      <c r="M563" s="156"/>
      <c r="N563" s="156"/>
      <c r="O563" s="156"/>
      <c r="P563" s="156"/>
      <c r="Q563" s="156"/>
      <c r="R563" s="156"/>
      <c r="S563" s="156"/>
      <c r="T563" s="156"/>
      <c r="U563" s="156"/>
      <c r="V563" s="156"/>
      <c r="W563" s="156"/>
      <c r="X563" s="156"/>
      <c r="Y563" s="156"/>
      <c r="Z563" s="156"/>
    </row>
    <row r="564">
      <c r="A564" s="156"/>
      <c r="B564" s="156"/>
      <c r="C564" s="241"/>
      <c r="D564" s="242"/>
      <c r="E564" s="243"/>
      <c r="F564" s="243"/>
      <c r="G564" s="243"/>
      <c r="H564" s="243"/>
      <c r="I564" s="243"/>
      <c r="J564" s="156"/>
      <c r="K564" s="156"/>
      <c r="L564" s="156"/>
      <c r="M564" s="156"/>
      <c r="N564" s="156"/>
      <c r="O564" s="156"/>
      <c r="P564" s="156"/>
      <c r="Q564" s="156"/>
      <c r="R564" s="156"/>
      <c r="S564" s="156"/>
      <c r="T564" s="156"/>
      <c r="U564" s="156"/>
      <c r="V564" s="156"/>
      <c r="W564" s="156"/>
      <c r="X564" s="156"/>
      <c r="Y564" s="156"/>
      <c r="Z564" s="156"/>
    </row>
    <row r="565">
      <c r="A565" s="156"/>
      <c r="B565" s="156"/>
      <c r="C565" s="241"/>
      <c r="D565" s="242"/>
      <c r="E565" s="243"/>
      <c r="F565" s="243"/>
      <c r="G565" s="243"/>
      <c r="H565" s="243"/>
      <c r="I565" s="243"/>
      <c r="J565" s="156"/>
      <c r="K565" s="156"/>
      <c r="L565" s="156"/>
      <c r="M565" s="156"/>
      <c r="N565" s="156"/>
      <c r="O565" s="156"/>
      <c r="P565" s="156"/>
      <c r="Q565" s="156"/>
      <c r="R565" s="156"/>
      <c r="S565" s="156"/>
      <c r="T565" s="156"/>
      <c r="U565" s="156"/>
      <c r="V565" s="156"/>
      <c r="W565" s="156"/>
      <c r="X565" s="156"/>
      <c r="Y565" s="156"/>
      <c r="Z565" s="156"/>
    </row>
    <row r="566">
      <c r="A566" s="156"/>
      <c r="B566" s="156"/>
      <c r="C566" s="241"/>
      <c r="D566" s="242"/>
      <c r="E566" s="243"/>
      <c r="F566" s="243"/>
      <c r="G566" s="243"/>
      <c r="H566" s="243"/>
      <c r="I566" s="243"/>
      <c r="J566" s="156"/>
      <c r="K566" s="156"/>
      <c r="L566" s="156"/>
      <c r="M566" s="156"/>
      <c r="N566" s="156"/>
      <c r="O566" s="156"/>
      <c r="P566" s="156"/>
      <c r="Q566" s="156"/>
      <c r="R566" s="156"/>
      <c r="S566" s="156"/>
      <c r="T566" s="156"/>
      <c r="U566" s="156"/>
      <c r="V566" s="156"/>
      <c r="W566" s="156"/>
      <c r="X566" s="156"/>
      <c r="Y566" s="156"/>
      <c r="Z566" s="156"/>
    </row>
    <row r="567">
      <c r="A567" s="156"/>
      <c r="B567" s="156"/>
      <c r="C567" s="241"/>
      <c r="D567" s="242"/>
      <c r="E567" s="243"/>
      <c r="F567" s="243"/>
      <c r="G567" s="243"/>
      <c r="H567" s="243"/>
      <c r="I567" s="243"/>
      <c r="J567" s="156"/>
      <c r="K567" s="156"/>
      <c r="L567" s="156"/>
      <c r="M567" s="156"/>
      <c r="N567" s="156"/>
      <c r="O567" s="156"/>
      <c r="P567" s="156"/>
      <c r="Q567" s="156"/>
      <c r="R567" s="156"/>
      <c r="S567" s="156"/>
      <c r="T567" s="156"/>
      <c r="U567" s="156"/>
      <c r="V567" s="156"/>
      <c r="W567" s="156"/>
      <c r="X567" s="156"/>
      <c r="Y567" s="156"/>
      <c r="Z567" s="156"/>
    </row>
    <row r="568">
      <c r="A568" s="156"/>
      <c r="B568" s="156"/>
      <c r="C568" s="241"/>
      <c r="D568" s="242"/>
      <c r="E568" s="243"/>
      <c r="F568" s="243"/>
      <c r="G568" s="243"/>
      <c r="H568" s="243"/>
      <c r="I568" s="243"/>
      <c r="J568" s="156"/>
      <c r="K568" s="156"/>
      <c r="L568" s="156"/>
      <c r="M568" s="156"/>
      <c r="N568" s="156"/>
      <c r="O568" s="156"/>
      <c r="P568" s="156"/>
      <c r="Q568" s="156"/>
      <c r="R568" s="156"/>
      <c r="S568" s="156"/>
      <c r="T568" s="156"/>
      <c r="U568" s="156"/>
      <c r="V568" s="156"/>
      <c r="W568" s="156"/>
      <c r="X568" s="156"/>
      <c r="Y568" s="156"/>
      <c r="Z568" s="156"/>
    </row>
    <row r="569">
      <c r="A569" s="156"/>
      <c r="B569" s="156"/>
      <c r="C569" s="241"/>
      <c r="D569" s="242"/>
      <c r="E569" s="243"/>
      <c r="F569" s="243"/>
      <c r="G569" s="243"/>
      <c r="H569" s="243"/>
      <c r="I569" s="243"/>
      <c r="J569" s="156"/>
      <c r="K569" s="156"/>
      <c r="L569" s="156"/>
      <c r="M569" s="156"/>
      <c r="N569" s="156"/>
      <c r="O569" s="156"/>
      <c r="P569" s="156"/>
      <c r="Q569" s="156"/>
      <c r="R569" s="156"/>
      <c r="S569" s="156"/>
      <c r="T569" s="156"/>
      <c r="U569" s="156"/>
      <c r="V569" s="156"/>
      <c r="W569" s="156"/>
      <c r="X569" s="156"/>
      <c r="Y569" s="156"/>
      <c r="Z569" s="156"/>
    </row>
    <row r="570">
      <c r="A570" s="156"/>
      <c r="B570" s="156"/>
      <c r="C570" s="241"/>
      <c r="D570" s="242"/>
      <c r="E570" s="243"/>
      <c r="F570" s="243"/>
      <c r="G570" s="243"/>
      <c r="H570" s="243"/>
      <c r="I570" s="243"/>
      <c r="J570" s="156"/>
      <c r="K570" s="156"/>
      <c r="L570" s="156"/>
      <c r="M570" s="156"/>
      <c r="N570" s="156"/>
      <c r="O570" s="156"/>
      <c r="P570" s="156"/>
      <c r="Q570" s="156"/>
      <c r="R570" s="156"/>
      <c r="S570" s="156"/>
      <c r="T570" s="156"/>
      <c r="U570" s="156"/>
      <c r="V570" s="156"/>
      <c r="W570" s="156"/>
      <c r="X570" s="156"/>
      <c r="Y570" s="156"/>
      <c r="Z570" s="156"/>
    </row>
    <row r="571">
      <c r="A571" s="156"/>
      <c r="B571" s="156"/>
      <c r="C571" s="241"/>
      <c r="D571" s="242"/>
      <c r="E571" s="243"/>
      <c r="F571" s="243"/>
      <c r="G571" s="243"/>
      <c r="H571" s="243"/>
      <c r="I571" s="243"/>
      <c r="J571" s="156"/>
      <c r="K571" s="156"/>
      <c r="L571" s="156"/>
      <c r="M571" s="156"/>
      <c r="N571" s="156"/>
      <c r="O571" s="156"/>
      <c r="P571" s="156"/>
      <c r="Q571" s="156"/>
      <c r="R571" s="156"/>
      <c r="S571" s="156"/>
      <c r="T571" s="156"/>
      <c r="U571" s="156"/>
      <c r="V571" s="156"/>
      <c r="W571" s="156"/>
      <c r="X571" s="156"/>
      <c r="Y571" s="156"/>
      <c r="Z571" s="156"/>
    </row>
    <row r="572">
      <c r="A572" s="156"/>
      <c r="B572" s="156"/>
      <c r="C572" s="241"/>
      <c r="D572" s="242"/>
      <c r="E572" s="243"/>
      <c r="F572" s="243"/>
      <c r="G572" s="243"/>
      <c r="H572" s="243"/>
      <c r="I572" s="243"/>
      <c r="J572" s="156"/>
      <c r="K572" s="156"/>
      <c r="L572" s="156"/>
      <c r="M572" s="156"/>
      <c r="N572" s="156"/>
      <c r="O572" s="156"/>
      <c r="P572" s="156"/>
      <c r="Q572" s="156"/>
      <c r="R572" s="156"/>
      <c r="S572" s="156"/>
      <c r="T572" s="156"/>
      <c r="U572" s="156"/>
      <c r="V572" s="156"/>
      <c r="W572" s="156"/>
      <c r="X572" s="156"/>
      <c r="Y572" s="156"/>
      <c r="Z572" s="156"/>
    </row>
    <row r="573">
      <c r="A573" s="156"/>
      <c r="B573" s="156"/>
      <c r="C573" s="241"/>
      <c r="D573" s="242"/>
      <c r="E573" s="243"/>
      <c r="F573" s="243"/>
      <c r="G573" s="243"/>
      <c r="H573" s="243"/>
      <c r="I573" s="243"/>
      <c r="J573" s="156"/>
      <c r="K573" s="156"/>
      <c r="L573" s="156"/>
      <c r="M573" s="156"/>
      <c r="N573" s="156"/>
      <c r="O573" s="156"/>
      <c r="P573" s="156"/>
      <c r="Q573" s="156"/>
      <c r="R573" s="156"/>
      <c r="S573" s="156"/>
      <c r="T573" s="156"/>
      <c r="U573" s="156"/>
      <c r="V573" s="156"/>
      <c r="W573" s="156"/>
      <c r="X573" s="156"/>
      <c r="Y573" s="156"/>
      <c r="Z573" s="156"/>
    </row>
    <row r="574">
      <c r="A574" s="156"/>
      <c r="B574" s="156"/>
      <c r="C574" s="241"/>
      <c r="D574" s="242"/>
      <c r="E574" s="243"/>
      <c r="F574" s="243"/>
      <c r="G574" s="243"/>
      <c r="H574" s="243"/>
      <c r="I574" s="243"/>
      <c r="J574" s="156"/>
      <c r="K574" s="156"/>
      <c r="L574" s="156"/>
      <c r="M574" s="156"/>
      <c r="N574" s="156"/>
      <c r="O574" s="156"/>
      <c r="P574" s="156"/>
      <c r="Q574" s="156"/>
      <c r="R574" s="156"/>
      <c r="S574" s="156"/>
      <c r="T574" s="156"/>
      <c r="U574" s="156"/>
      <c r="V574" s="156"/>
      <c r="W574" s="156"/>
      <c r="X574" s="156"/>
      <c r="Y574" s="156"/>
      <c r="Z574" s="156"/>
    </row>
    <row r="575">
      <c r="A575" s="156"/>
      <c r="B575" s="156"/>
      <c r="C575" s="241"/>
      <c r="D575" s="242"/>
      <c r="E575" s="243"/>
      <c r="F575" s="243"/>
      <c r="G575" s="243"/>
      <c r="H575" s="243"/>
      <c r="I575" s="243"/>
      <c r="J575" s="156"/>
      <c r="K575" s="156"/>
      <c r="L575" s="156"/>
      <c r="M575" s="156"/>
      <c r="N575" s="156"/>
      <c r="O575" s="156"/>
      <c r="P575" s="156"/>
      <c r="Q575" s="156"/>
      <c r="R575" s="156"/>
      <c r="S575" s="156"/>
      <c r="T575" s="156"/>
      <c r="U575" s="156"/>
      <c r="V575" s="156"/>
      <c r="W575" s="156"/>
      <c r="X575" s="156"/>
      <c r="Y575" s="156"/>
      <c r="Z575" s="156"/>
    </row>
    <row r="576">
      <c r="A576" s="156"/>
      <c r="B576" s="156"/>
      <c r="C576" s="241"/>
      <c r="D576" s="242"/>
      <c r="E576" s="243"/>
      <c r="F576" s="243"/>
      <c r="G576" s="243"/>
      <c r="H576" s="243"/>
      <c r="I576" s="243"/>
      <c r="J576" s="156"/>
      <c r="K576" s="156"/>
      <c r="L576" s="156"/>
      <c r="M576" s="156"/>
      <c r="N576" s="156"/>
      <c r="O576" s="156"/>
      <c r="P576" s="156"/>
      <c r="Q576" s="156"/>
      <c r="R576" s="156"/>
      <c r="S576" s="156"/>
      <c r="T576" s="156"/>
      <c r="U576" s="156"/>
      <c r="V576" s="156"/>
      <c r="W576" s="156"/>
      <c r="X576" s="156"/>
      <c r="Y576" s="156"/>
      <c r="Z576" s="156"/>
    </row>
    <row r="577">
      <c r="A577" s="156"/>
      <c r="B577" s="156"/>
      <c r="C577" s="241"/>
      <c r="D577" s="242"/>
      <c r="E577" s="243"/>
      <c r="F577" s="243"/>
      <c r="G577" s="243"/>
      <c r="H577" s="243"/>
      <c r="I577" s="243"/>
      <c r="J577" s="156"/>
      <c r="K577" s="156"/>
      <c r="L577" s="156"/>
      <c r="M577" s="156"/>
      <c r="N577" s="156"/>
      <c r="O577" s="156"/>
      <c r="P577" s="156"/>
      <c r="Q577" s="156"/>
      <c r="R577" s="156"/>
      <c r="S577" s="156"/>
      <c r="T577" s="156"/>
      <c r="U577" s="156"/>
      <c r="V577" s="156"/>
      <c r="W577" s="156"/>
      <c r="X577" s="156"/>
      <c r="Y577" s="156"/>
      <c r="Z577" s="156"/>
    </row>
    <row r="578">
      <c r="A578" s="156"/>
      <c r="B578" s="156"/>
      <c r="C578" s="241"/>
      <c r="D578" s="242"/>
      <c r="E578" s="243"/>
      <c r="F578" s="243"/>
      <c r="G578" s="243"/>
      <c r="H578" s="243"/>
      <c r="I578" s="243"/>
      <c r="J578" s="156"/>
      <c r="K578" s="156"/>
      <c r="L578" s="156"/>
      <c r="M578" s="156"/>
      <c r="N578" s="156"/>
      <c r="O578" s="156"/>
      <c r="P578" s="156"/>
      <c r="Q578" s="156"/>
      <c r="R578" s="156"/>
      <c r="S578" s="156"/>
      <c r="T578" s="156"/>
      <c r="U578" s="156"/>
      <c r="V578" s="156"/>
      <c r="W578" s="156"/>
      <c r="X578" s="156"/>
      <c r="Y578" s="156"/>
      <c r="Z578" s="156"/>
    </row>
    <row r="579">
      <c r="A579" s="156"/>
      <c r="B579" s="156"/>
      <c r="C579" s="241"/>
      <c r="D579" s="242"/>
      <c r="E579" s="243"/>
      <c r="F579" s="243"/>
      <c r="G579" s="243"/>
      <c r="H579" s="243"/>
      <c r="I579" s="243"/>
      <c r="J579" s="156"/>
      <c r="K579" s="156"/>
      <c r="L579" s="156"/>
      <c r="M579" s="156"/>
      <c r="N579" s="156"/>
      <c r="O579" s="156"/>
      <c r="P579" s="156"/>
      <c r="Q579" s="156"/>
      <c r="R579" s="156"/>
      <c r="S579" s="156"/>
      <c r="T579" s="156"/>
      <c r="U579" s="156"/>
      <c r="V579" s="156"/>
      <c r="W579" s="156"/>
      <c r="X579" s="156"/>
      <c r="Y579" s="156"/>
      <c r="Z579" s="156"/>
    </row>
    <row r="580">
      <c r="A580" s="156"/>
      <c r="B580" s="156"/>
      <c r="C580" s="241"/>
      <c r="D580" s="242"/>
      <c r="E580" s="243"/>
      <c r="F580" s="243"/>
      <c r="G580" s="243"/>
      <c r="H580" s="243"/>
      <c r="I580" s="243"/>
      <c r="J580" s="156"/>
      <c r="K580" s="156"/>
      <c r="L580" s="156"/>
      <c r="M580" s="156"/>
      <c r="N580" s="156"/>
      <c r="O580" s="156"/>
      <c r="P580" s="156"/>
      <c r="Q580" s="156"/>
      <c r="R580" s="156"/>
      <c r="S580" s="156"/>
      <c r="T580" s="156"/>
      <c r="U580" s="156"/>
      <c r="V580" s="156"/>
      <c r="W580" s="156"/>
      <c r="X580" s="156"/>
      <c r="Y580" s="156"/>
      <c r="Z580" s="156"/>
    </row>
    <row r="581">
      <c r="A581" s="156"/>
      <c r="B581" s="156"/>
      <c r="C581" s="241"/>
      <c r="D581" s="242"/>
      <c r="E581" s="243"/>
      <c r="F581" s="243"/>
      <c r="G581" s="243"/>
      <c r="H581" s="243"/>
      <c r="I581" s="243"/>
      <c r="J581" s="156"/>
      <c r="K581" s="156"/>
      <c r="L581" s="156"/>
      <c r="M581" s="156"/>
      <c r="N581" s="156"/>
      <c r="O581" s="156"/>
      <c r="P581" s="156"/>
      <c r="Q581" s="156"/>
      <c r="R581" s="156"/>
      <c r="S581" s="156"/>
      <c r="T581" s="156"/>
      <c r="U581" s="156"/>
      <c r="V581" s="156"/>
      <c r="W581" s="156"/>
      <c r="X581" s="156"/>
      <c r="Y581" s="156"/>
      <c r="Z581" s="156"/>
    </row>
    <row r="582">
      <c r="A582" s="156"/>
      <c r="B582" s="156"/>
      <c r="C582" s="241"/>
      <c r="D582" s="242"/>
      <c r="E582" s="243"/>
      <c r="F582" s="243"/>
      <c r="G582" s="243"/>
      <c r="H582" s="243"/>
      <c r="I582" s="243"/>
      <c r="J582" s="156"/>
      <c r="K582" s="156"/>
      <c r="L582" s="156"/>
      <c r="M582" s="156"/>
      <c r="N582" s="156"/>
      <c r="O582" s="156"/>
      <c r="P582" s="156"/>
      <c r="Q582" s="156"/>
      <c r="R582" s="156"/>
      <c r="S582" s="156"/>
      <c r="T582" s="156"/>
      <c r="U582" s="156"/>
      <c r="V582" s="156"/>
      <c r="W582" s="156"/>
      <c r="X582" s="156"/>
      <c r="Y582" s="156"/>
      <c r="Z582" s="156"/>
    </row>
    <row r="583">
      <c r="A583" s="156"/>
      <c r="B583" s="156"/>
      <c r="C583" s="241"/>
      <c r="D583" s="242"/>
      <c r="E583" s="243"/>
      <c r="F583" s="243"/>
      <c r="G583" s="243"/>
      <c r="H583" s="243"/>
      <c r="I583" s="243"/>
      <c r="J583" s="156"/>
      <c r="K583" s="156"/>
      <c r="L583" s="156"/>
      <c r="M583" s="156"/>
      <c r="N583" s="156"/>
      <c r="O583" s="156"/>
      <c r="P583" s="156"/>
      <c r="Q583" s="156"/>
      <c r="R583" s="156"/>
      <c r="S583" s="156"/>
      <c r="T583" s="156"/>
      <c r="U583" s="156"/>
      <c r="V583" s="156"/>
      <c r="W583" s="156"/>
      <c r="X583" s="156"/>
      <c r="Y583" s="156"/>
      <c r="Z583" s="156"/>
    </row>
    <row r="584">
      <c r="A584" s="156"/>
      <c r="B584" s="156"/>
      <c r="C584" s="241"/>
      <c r="D584" s="242"/>
      <c r="E584" s="243"/>
      <c r="F584" s="243"/>
      <c r="G584" s="243"/>
      <c r="H584" s="243"/>
      <c r="I584" s="243"/>
      <c r="J584" s="156"/>
      <c r="K584" s="156"/>
      <c r="L584" s="156"/>
      <c r="M584" s="156"/>
      <c r="N584" s="156"/>
      <c r="O584" s="156"/>
      <c r="P584" s="156"/>
      <c r="Q584" s="156"/>
      <c r="R584" s="156"/>
      <c r="S584" s="156"/>
      <c r="T584" s="156"/>
      <c r="U584" s="156"/>
      <c r="V584" s="156"/>
      <c r="W584" s="156"/>
      <c r="X584" s="156"/>
      <c r="Y584" s="156"/>
      <c r="Z584" s="156"/>
    </row>
    <row r="585">
      <c r="A585" s="156"/>
      <c r="B585" s="156"/>
      <c r="C585" s="241"/>
      <c r="D585" s="242"/>
      <c r="E585" s="243"/>
      <c r="F585" s="243"/>
      <c r="G585" s="243"/>
      <c r="H585" s="243"/>
      <c r="I585" s="243"/>
      <c r="J585" s="156"/>
      <c r="K585" s="156"/>
      <c r="L585" s="156"/>
      <c r="M585" s="156"/>
      <c r="N585" s="156"/>
      <c r="O585" s="156"/>
      <c r="P585" s="156"/>
      <c r="Q585" s="156"/>
      <c r="R585" s="156"/>
      <c r="S585" s="156"/>
      <c r="T585" s="156"/>
      <c r="U585" s="156"/>
      <c r="V585" s="156"/>
      <c r="W585" s="156"/>
      <c r="X585" s="156"/>
      <c r="Y585" s="156"/>
      <c r="Z585" s="156"/>
    </row>
    <row r="586">
      <c r="A586" s="156"/>
      <c r="B586" s="156"/>
      <c r="C586" s="241"/>
      <c r="D586" s="242"/>
      <c r="E586" s="243"/>
      <c r="F586" s="243"/>
      <c r="G586" s="243"/>
      <c r="H586" s="243"/>
      <c r="I586" s="243"/>
      <c r="J586" s="156"/>
      <c r="K586" s="156"/>
      <c r="L586" s="156"/>
      <c r="M586" s="156"/>
      <c r="N586" s="156"/>
      <c r="O586" s="156"/>
      <c r="P586" s="156"/>
      <c r="Q586" s="156"/>
      <c r="R586" s="156"/>
      <c r="S586" s="156"/>
      <c r="T586" s="156"/>
      <c r="U586" s="156"/>
      <c r="V586" s="156"/>
      <c r="W586" s="156"/>
      <c r="X586" s="156"/>
      <c r="Y586" s="156"/>
      <c r="Z586" s="156"/>
    </row>
    <row r="587">
      <c r="A587" s="156"/>
      <c r="B587" s="156"/>
      <c r="C587" s="241"/>
      <c r="D587" s="242"/>
      <c r="E587" s="243"/>
      <c r="F587" s="243"/>
      <c r="G587" s="243"/>
      <c r="H587" s="243"/>
      <c r="I587" s="243"/>
      <c r="J587" s="156"/>
      <c r="K587" s="156"/>
      <c r="L587" s="156"/>
      <c r="M587" s="156"/>
      <c r="N587" s="156"/>
      <c r="O587" s="156"/>
      <c r="P587" s="156"/>
      <c r="Q587" s="156"/>
      <c r="R587" s="156"/>
      <c r="S587" s="156"/>
      <c r="T587" s="156"/>
      <c r="U587" s="156"/>
      <c r="V587" s="156"/>
      <c r="W587" s="156"/>
      <c r="X587" s="156"/>
      <c r="Y587" s="156"/>
      <c r="Z587" s="156"/>
    </row>
    <row r="588">
      <c r="A588" s="156"/>
      <c r="B588" s="156"/>
      <c r="C588" s="241"/>
      <c r="D588" s="242"/>
      <c r="E588" s="243"/>
      <c r="F588" s="243"/>
      <c r="G588" s="243"/>
      <c r="H588" s="243"/>
      <c r="I588" s="243"/>
      <c r="J588" s="156"/>
      <c r="K588" s="156"/>
      <c r="L588" s="156"/>
      <c r="M588" s="156"/>
      <c r="N588" s="156"/>
      <c r="O588" s="156"/>
      <c r="P588" s="156"/>
      <c r="Q588" s="156"/>
      <c r="R588" s="156"/>
      <c r="S588" s="156"/>
      <c r="T588" s="156"/>
      <c r="U588" s="156"/>
      <c r="V588" s="156"/>
      <c r="W588" s="156"/>
      <c r="X588" s="156"/>
      <c r="Y588" s="156"/>
      <c r="Z588" s="156"/>
    </row>
    <row r="589">
      <c r="A589" s="156"/>
      <c r="B589" s="156"/>
      <c r="C589" s="241"/>
      <c r="D589" s="242"/>
      <c r="E589" s="243"/>
      <c r="F589" s="243"/>
      <c r="G589" s="243"/>
      <c r="H589" s="243"/>
      <c r="I589" s="243"/>
      <c r="J589" s="156"/>
      <c r="K589" s="156"/>
      <c r="L589" s="156"/>
      <c r="M589" s="156"/>
      <c r="N589" s="156"/>
      <c r="O589" s="156"/>
      <c r="P589" s="156"/>
      <c r="Q589" s="156"/>
      <c r="R589" s="156"/>
      <c r="S589" s="156"/>
      <c r="T589" s="156"/>
      <c r="U589" s="156"/>
      <c r="V589" s="156"/>
      <c r="W589" s="156"/>
      <c r="X589" s="156"/>
      <c r="Y589" s="156"/>
      <c r="Z589" s="156"/>
    </row>
    <row r="590">
      <c r="A590" s="156"/>
      <c r="B590" s="156"/>
      <c r="C590" s="241"/>
      <c r="D590" s="242"/>
      <c r="E590" s="243"/>
      <c r="F590" s="243"/>
      <c r="G590" s="243"/>
      <c r="H590" s="243"/>
      <c r="I590" s="243"/>
      <c r="J590" s="156"/>
      <c r="K590" s="156"/>
      <c r="L590" s="156"/>
      <c r="M590" s="156"/>
      <c r="N590" s="156"/>
      <c r="O590" s="156"/>
      <c r="P590" s="156"/>
      <c r="Q590" s="156"/>
      <c r="R590" s="156"/>
      <c r="S590" s="156"/>
      <c r="T590" s="156"/>
      <c r="U590" s="156"/>
      <c r="V590" s="156"/>
      <c r="W590" s="156"/>
      <c r="X590" s="156"/>
      <c r="Y590" s="156"/>
      <c r="Z590" s="156"/>
    </row>
    <row r="591">
      <c r="A591" s="156"/>
      <c r="B591" s="156"/>
      <c r="C591" s="241"/>
      <c r="D591" s="242"/>
      <c r="E591" s="243"/>
      <c r="F591" s="243"/>
      <c r="G591" s="243"/>
      <c r="H591" s="243"/>
      <c r="I591" s="243"/>
      <c r="J591" s="156"/>
      <c r="K591" s="156"/>
      <c r="L591" s="156"/>
      <c r="M591" s="156"/>
      <c r="N591" s="156"/>
      <c r="O591" s="156"/>
      <c r="P591" s="156"/>
      <c r="Q591" s="156"/>
      <c r="R591" s="156"/>
      <c r="S591" s="156"/>
      <c r="T591" s="156"/>
      <c r="U591" s="156"/>
      <c r="V591" s="156"/>
      <c r="W591" s="156"/>
      <c r="X591" s="156"/>
      <c r="Y591" s="156"/>
      <c r="Z591" s="156"/>
    </row>
    <row r="592">
      <c r="A592" s="156"/>
      <c r="B592" s="156"/>
      <c r="C592" s="241"/>
      <c r="D592" s="242"/>
      <c r="E592" s="243"/>
      <c r="F592" s="243"/>
      <c r="G592" s="243"/>
      <c r="H592" s="243"/>
      <c r="I592" s="243"/>
      <c r="J592" s="156"/>
      <c r="K592" s="156"/>
      <c r="L592" s="156"/>
      <c r="M592" s="156"/>
      <c r="N592" s="156"/>
      <c r="O592" s="156"/>
      <c r="P592" s="156"/>
      <c r="Q592" s="156"/>
      <c r="R592" s="156"/>
      <c r="S592" s="156"/>
      <c r="T592" s="156"/>
      <c r="U592" s="156"/>
      <c r="V592" s="156"/>
      <c r="W592" s="156"/>
      <c r="X592" s="156"/>
      <c r="Y592" s="156"/>
      <c r="Z592" s="156"/>
    </row>
    <row r="593">
      <c r="A593" s="156"/>
      <c r="B593" s="156"/>
      <c r="C593" s="241"/>
      <c r="D593" s="242"/>
      <c r="E593" s="243"/>
      <c r="F593" s="243"/>
      <c r="G593" s="243"/>
      <c r="H593" s="243"/>
      <c r="I593" s="243"/>
      <c r="J593" s="156"/>
      <c r="K593" s="156"/>
      <c r="L593" s="156"/>
      <c r="M593" s="156"/>
      <c r="N593" s="156"/>
      <c r="O593" s="156"/>
      <c r="P593" s="156"/>
      <c r="Q593" s="156"/>
      <c r="R593" s="156"/>
      <c r="S593" s="156"/>
      <c r="T593" s="156"/>
      <c r="U593" s="156"/>
      <c r="V593" s="156"/>
      <c r="W593" s="156"/>
      <c r="X593" s="156"/>
      <c r="Y593" s="156"/>
      <c r="Z593" s="156"/>
    </row>
    <row r="594">
      <c r="A594" s="156"/>
      <c r="B594" s="156"/>
      <c r="C594" s="241"/>
      <c r="D594" s="242"/>
      <c r="E594" s="243"/>
      <c r="F594" s="243"/>
      <c r="G594" s="243"/>
      <c r="H594" s="243"/>
      <c r="I594" s="243"/>
      <c r="J594" s="156"/>
      <c r="K594" s="156"/>
      <c r="L594" s="156"/>
      <c r="M594" s="156"/>
      <c r="N594" s="156"/>
      <c r="O594" s="156"/>
      <c r="P594" s="156"/>
      <c r="Q594" s="156"/>
      <c r="R594" s="156"/>
      <c r="S594" s="156"/>
      <c r="T594" s="156"/>
      <c r="U594" s="156"/>
      <c r="V594" s="156"/>
      <c r="W594" s="156"/>
      <c r="X594" s="156"/>
      <c r="Y594" s="156"/>
      <c r="Z594" s="156"/>
    </row>
    <row r="595">
      <c r="A595" s="156"/>
      <c r="B595" s="156"/>
      <c r="C595" s="241"/>
      <c r="D595" s="242"/>
      <c r="E595" s="243"/>
      <c r="F595" s="243"/>
      <c r="G595" s="243"/>
      <c r="H595" s="243"/>
      <c r="I595" s="243"/>
      <c r="J595" s="156"/>
      <c r="K595" s="156"/>
      <c r="L595" s="156"/>
      <c r="M595" s="156"/>
      <c r="N595" s="156"/>
      <c r="O595" s="156"/>
      <c r="P595" s="156"/>
      <c r="Q595" s="156"/>
      <c r="R595" s="156"/>
      <c r="S595" s="156"/>
      <c r="T595" s="156"/>
      <c r="U595" s="156"/>
      <c r="V595" s="156"/>
      <c r="W595" s="156"/>
      <c r="X595" s="156"/>
      <c r="Y595" s="156"/>
      <c r="Z595" s="156"/>
    </row>
    <row r="596">
      <c r="A596" s="156"/>
      <c r="B596" s="156"/>
      <c r="C596" s="241"/>
      <c r="D596" s="242"/>
      <c r="E596" s="243"/>
      <c r="F596" s="243"/>
      <c r="G596" s="243"/>
      <c r="H596" s="243"/>
      <c r="I596" s="243"/>
      <c r="J596" s="156"/>
      <c r="K596" s="156"/>
      <c r="L596" s="156"/>
      <c r="M596" s="156"/>
      <c r="N596" s="156"/>
      <c r="O596" s="156"/>
      <c r="P596" s="156"/>
      <c r="Q596" s="156"/>
      <c r="R596" s="156"/>
      <c r="S596" s="156"/>
      <c r="T596" s="156"/>
      <c r="U596" s="156"/>
      <c r="V596" s="156"/>
      <c r="W596" s="156"/>
      <c r="X596" s="156"/>
      <c r="Y596" s="156"/>
      <c r="Z596" s="156"/>
    </row>
    <row r="597">
      <c r="A597" s="156"/>
      <c r="B597" s="156"/>
      <c r="C597" s="241"/>
      <c r="D597" s="242"/>
      <c r="E597" s="243"/>
      <c r="F597" s="243"/>
      <c r="G597" s="243"/>
      <c r="H597" s="243"/>
      <c r="I597" s="243"/>
      <c r="J597" s="156"/>
      <c r="K597" s="156"/>
      <c r="L597" s="156"/>
      <c r="M597" s="156"/>
      <c r="N597" s="156"/>
      <c r="O597" s="156"/>
      <c r="P597" s="156"/>
      <c r="Q597" s="156"/>
      <c r="R597" s="156"/>
      <c r="S597" s="156"/>
      <c r="T597" s="156"/>
      <c r="U597" s="156"/>
      <c r="V597" s="156"/>
      <c r="W597" s="156"/>
      <c r="X597" s="156"/>
      <c r="Y597" s="156"/>
      <c r="Z597" s="156"/>
    </row>
    <row r="598">
      <c r="A598" s="156"/>
      <c r="B598" s="156"/>
      <c r="C598" s="241"/>
      <c r="D598" s="242"/>
      <c r="E598" s="243"/>
      <c r="F598" s="243"/>
      <c r="G598" s="243"/>
      <c r="H598" s="243"/>
      <c r="I598" s="243"/>
      <c r="J598" s="156"/>
      <c r="K598" s="156"/>
      <c r="L598" s="156"/>
      <c r="M598" s="156"/>
      <c r="N598" s="156"/>
      <c r="O598" s="156"/>
      <c r="P598" s="156"/>
      <c r="Q598" s="156"/>
      <c r="R598" s="156"/>
      <c r="S598" s="156"/>
      <c r="T598" s="156"/>
      <c r="U598" s="156"/>
      <c r="V598" s="156"/>
      <c r="W598" s="156"/>
      <c r="X598" s="156"/>
      <c r="Y598" s="156"/>
      <c r="Z598" s="156"/>
    </row>
    <row r="599">
      <c r="A599" s="156"/>
      <c r="B599" s="156"/>
      <c r="C599" s="241"/>
      <c r="D599" s="242"/>
      <c r="E599" s="243"/>
      <c r="F599" s="243"/>
      <c r="G599" s="243"/>
      <c r="H599" s="243"/>
      <c r="I599" s="243"/>
      <c r="J599" s="156"/>
      <c r="K599" s="156"/>
      <c r="L599" s="156"/>
      <c r="M599" s="156"/>
      <c r="N599" s="156"/>
      <c r="O599" s="156"/>
      <c r="P599" s="156"/>
      <c r="Q599" s="156"/>
      <c r="R599" s="156"/>
      <c r="S599" s="156"/>
      <c r="T599" s="156"/>
      <c r="U599" s="156"/>
      <c r="V599" s="156"/>
      <c r="W599" s="156"/>
      <c r="X599" s="156"/>
      <c r="Y599" s="156"/>
      <c r="Z599" s="156"/>
    </row>
    <row r="600">
      <c r="A600" s="156"/>
      <c r="B600" s="156"/>
      <c r="C600" s="241"/>
      <c r="D600" s="242"/>
      <c r="E600" s="243"/>
      <c r="F600" s="243"/>
      <c r="G600" s="243"/>
      <c r="H600" s="243"/>
      <c r="I600" s="243"/>
      <c r="J600" s="156"/>
      <c r="K600" s="156"/>
      <c r="L600" s="156"/>
      <c r="M600" s="156"/>
      <c r="N600" s="156"/>
      <c r="O600" s="156"/>
      <c r="P600" s="156"/>
      <c r="Q600" s="156"/>
      <c r="R600" s="156"/>
      <c r="S600" s="156"/>
      <c r="T600" s="156"/>
      <c r="U600" s="156"/>
      <c r="V600" s="156"/>
      <c r="W600" s="156"/>
      <c r="X600" s="156"/>
      <c r="Y600" s="156"/>
      <c r="Z600" s="156"/>
    </row>
    <row r="601">
      <c r="A601" s="156"/>
      <c r="B601" s="156"/>
      <c r="C601" s="241"/>
      <c r="D601" s="242"/>
      <c r="E601" s="243"/>
      <c r="F601" s="243"/>
      <c r="G601" s="243"/>
      <c r="H601" s="243"/>
      <c r="I601" s="243"/>
      <c r="J601" s="156"/>
      <c r="K601" s="156"/>
      <c r="L601" s="156"/>
      <c r="M601" s="156"/>
      <c r="N601" s="156"/>
      <c r="O601" s="156"/>
      <c r="P601" s="156"/>
      <c r="Q601" s="156"/>
      <c r="R601" s="156"/>
      <c r="S601" s="156"/>
      <c r="T601" s="156"/>
      <c r="U601" s="156"/>
      <c r="V601" s="156"/>
      <c r="W601" s="156"/>
      <c r="X601" s="156"/>
      <c r="Y601" s="156"/>
      <c r="Z601" s="156"/>
    </row>
    <row r="602">
      <c r="A602" s="156"/>
      <c r="B602" s="156"/>
      <c r="C602" s="241"/>
      <c r="D602" s="242"/>
      <c r="E602" s="243"/>
      <c r="F602" s="243"/>
      <c r="G602" s="243"/>
      <c r="H602" s="243"/>
      <c r="I602" s="243"/>
      <c r="J602" s="156"/>
      <c r="K602" s="156"/>
      <c r="L602" s="156"/>
      <c r="M602" s="156"/>
      <c r="N602" s="156"/>
      <c r="O602" s="156"/>
      <c r="P602" s="156"/>
      <c r="Q602" s="156"/>
      <c r="R602" s="156"/>
      <c r="S602" s="156"/>
      <c r="T602" s="156"/>
      <c r="U602" s="156"/>
      <c r="V602" s="156"/>
      <c r="W602" s="156"/>
      <c r="X602" s="156"/>
      <c r="Y602" s="156"/>
      <c r="Z602" s="156"/>
    </row>
    <row r="603">
      <c r="A603" s="156"/>
      <c r="B603" s="156"/>
      <c r="C603" s="241"/>
      <c r="D603" s="242"/>
      <c r="E603" s="243"/>
      <c r="F603" s="243"/>
      <c r="G603" s="243"/>
      <c r="H603" s="243"/>
      <c r="I603" s="243"/>
      <c r="J603" s="156"/>
      <c r="K603" s="156"/>
      <c r="L603" s="156"/>
      <c r="M603" s="156"/>
      <c r="N603" s="156"/>
      <c r="O603" s="156"/>
      <c r="P603" s="156"/>
      <c r="Q603" s="156"/>
      <c r="R603" s="156"/>
      <c r="S603" s="156"/>
      <c r="T603" s="156"/>
      <c r="U603" s="156"/>
      <c r="V603" s="156"/>
      <c r="W603" s="156"/>
      <c r="X603" s="156"/>
      <c r="Y603" s="156"/>
      <c r="Z603" s="156"/>
    </row>
    <row r="604">
      <c r="A604" s="156"/>
      <c r="B604" s="156"/>
      <c r="C604" s="241"/>
      <c r="D604" s="242"/>
      <c r="E604" s="243"/>
      <c r="F604" s="243"/>
      <c r="G604" s="243"/>
      <c r="H604" s="243"/>
      <c r="I604" s="243"/>
      <c r="J604" s="156"/>
      <c r="K604" s="156"/>
      <c r="L604" s="156"/>
      <c r="M604" s="156"/>
      <c r="N604" s="156"/>
      <c r="O604" s="156"/>
      <c r="P604" s="156"/>
      <c r="Q604" s="156"/>
      <c r="R604" s="156"/>
      <c r="S604" s="156"/>
      <c r="T604" s="156"/>
      <c r="U604" s="156"/>
      <c r="V604" s="156"/>
      <c r="W604" s="156"/>
      <c r="X604" s="156"/>
      <c r="Y604" s="156"/>
      <c r="Z604" s="156"/>
    </row>
    <row r="605">
      <c r="A605" s="156"/>
      <c r="B605" s="156"/>
      <c r="C605" s="241"/>
      <c r="D605" s="242"/>
      <c r="E605" s="243"/>
      <c r="F605" s="243"/>
      <c r="G605" s="243"/>
      <c r="H605" s="243"/>
      <c r="I605" s="243"/>
      <c r="J605" s="156"/>
      <c r="K605" s="156"/>
      <c r="L605" s="156"/>
      <c r="M605" s="156"/>
      <c r="N605" s="156"/>
      <c r="O605" s="156"/>
      <c r="P605" s="156"/>
      <c r="Q605" s="156"/>
      <c r="R605" s="156"/>
      <c r="S605" s="156"/>
      <c r="T605" s="156"/>
      <c r="U605" s="156"/>
      <c r="V605" s="156"/>
      <c r="W605" s="156"/>
      <c r="X605" s="156"/>
      <c r="Y605" s="156"/>
      <c r="Z605" s="156"/>
    </row>
    <row r="606">
      <c r="A606" s="156"/>
      <c r="B606" s="156"/>
      <c r="C606" s="241"/>
      <c r="D606" s="242"/>
      <c r="E606" s="243"/>
      <c r="F606" s="243"/>
      <c r="G606" s="243"/>
      <c r="H606" s="243"/>
      <c r="I606" s="243"/>
      <c r="J606" s="156"/>
      <c r="K606" s="156"/>
      <c r="L606" s="156"/>
      <c r="M606" s="156"/>
      <c r="N606" s="156"/>
      <c r="O606" s="156"/>
      <c r="P606" s="156"/>
      <c r="Q606" s="156"/>
      <c r="R606" s="156"/>
      <c r="S606" s="156"/>
      <c r="T606" s="156"/>
      <c r="U606" s="156"/>
      <c r="V606" s="156"/>
      <c r="W606" s="156"/>
      <c r="X606" s="156"/>
      <c r="Y606" s="156"/>
      <c r="Z606" s="156"/>
    </row>
    <row r="607">
      <c r="A607" s="156"/>
      <c r="B607" s="156"/>
      <c r="C607" s="241"/>
      <c r="D607" s="242"/>
      <c r="E607" s="243"/>
      <c r="F607" s="243"/>
      <c r="G607" s="243"/>
      <c r="H607" s="243"/>
      <c r="I607" s="243"/>
      <c r="J607" s="156"/>
      <c r="K607" s="156"/>
      <c r="L607" s="156"/>
      <c r="M607" s="156"/>
      <c r="N607" s="156"/>
      <c r="O607" s="156"/>
      <c r="P607" s="156"/>
      <c r="Q607" s="156"/>
      <c r="R607" s="156"/>
      <c r="S607" s="156"/>
      <c r="T607" s="156"/>
      <c r="U607" s="156"/>
      <c r="V607" s="156"/>
      <c r="W607" s="156"/>
      <c r="X607" s="156"/>
      <c r="Y607" s="156"/>
      <c r="Z607" s="156"/>
    </row>
    <row r="608">
      <c r="A608" s="156"/>
      <c r="B608" s="156"/>
      <c r="C608" s="241"/>
      <c r="D608" s="242"/>
      <c r="E608" s="243"/>
      <c r="F608" s="243"/>
      <c r="G608" s="243"/>
      <c r="H608" s="243"/>
      <c r="I608" s="243"/>
      <c r="J608" s="156"/>
      <c r="K608" s="156"/>
      <c r="L608" s="156"/>
      <c r="M608" s="156"/>
      <c r="N608" s="156"/>
      <c r="O608" s="156"/>
      <c r="P608" s="156"/>
      <c r="Q608" s="156"/>
      <c r="R608" s="156"/>
      <c r="S608" s="156"/>
      <c r="T608" s="156"/>
      <c r="U608" s="156"/>
      <c r="V608" s="156"/>
      <c r="W608" s="156"/>
      <c r="X608" s="156"/>
      <c r="Y608" s="156"/>
      <c r="Z608" s="156"/>
    </row>
    <row r="609">
      <c r="A609" s="156"/>
      <c r="B609" s="156"/>
      <c r="C609" s="241"/>
      <c r="D609" s="242"/>
      <c r="E609" s="243"/>
      <c r="F609" s="243"/>
      <c r="G609" s="243"/>
      <c r="H609" s="243"/>
      <c r="I609" s="243"/>
      <c r="J609" s="156"/>
      <c r="K609" s="156"/>
      <c r="L609" s="156"/>
      <c r="M609" s="156"/>
      <c r="N609" s="156"/>
      <c r="O609" s="156"/>
      <c r="P609" s="156"/>
      <c r="Q609" s="156"/>
      <c r="R609" s="156"/>
      <c r="S609" s="156"/>
      <c r="T609" s="156"/>
      <c r="U609" s="156"/>
      <c r="V609" s="156"/>
      <c r="W609" s="156"/>
      <c r="X609" s="156"/>
      <c r="Y609" s="156"/>
      <c r="Z609" s="156"/>
    </row>
    <row r="610">
      <c r="A610" s="156"/>
      <c r="B610" s="156"/>
      <c r="C610" s="241"/>
      <c r="D610" s="242"/>
      <c r="E610" s="243"/>
      <c r="F610" s="243"/>
      <c r="G610" s="243"/>
      <c r="H610" s="243"/>
      <c r="I610" s="243"/>
      <c r="J610" s="156"/>
      <c r="K610" s="156"/>
      <c r="L610" s="156"/>
      <c r="M610" s="156"/>
      <c r="N610" s="156"/>
      <c r="O610" s="156"/>
      <c r="P610" s="156"/>
      <c r="Q610" s="156"/>
      <c r="R610" s="156"/>
      <c r="S610" s="156"/>
      <c r="T610" s="156"/>
      <c r="U610" s="156"/>
      <c r="V610" s="156"/>
      <c r="W610" s="156"/>
      <c r="X610" s="156"/>
      <c r="Y610" s="156"/>
      <c r="Z610" s="156"/>
    </row>
    <row r="611">
      <c r="A611" s="156"/>
      <c r="B611" s="156"/>
      <c r="C611" s="241"/>
      <c r="D611" s="242"/>
      <c r="E611" s="243"/>
      <c r="F611" s="243"/>
      <c r="G611" s="243"/>
      <c r="H611" s="243"/>
      <c r="I611" s="243"/>
      <c r="J611" s="156"/>
      <c r="K611" s="156"/>
      <c r="L611" s="156"/>
      <c r="M611" s="156"/>
      <c r="N611" s="156"/>
      <c r="O611" s="156"/>
      <c r="P611" s="156"/>
      <c r="Q611" s="156"/>
      <c r="R611" s="156"/>
      <c r="S611" s="156"/>
      <c r="T611" s="156"/>
      <c r="U611" s="156"/>
      <c r="V611" s="156"/>
      <c r="W611" s="156"/>
      <c r="X611" s="156"/>
      <c r="Y611" s="156"/>
      <c r="Z611" s="156"/>
    </row>
    <row r="612">
      <c r="A612" s="156"/>
      <c r="B612" s="156"/>
      <c r="C612" s="241"/>
      <c r="D612" s="242"/>
      <c r="E612" s="243"/>
      <c r="F612" s="243"/>
      <c r="G612" s="243"/>
      <c r="H612" s="243"/>
      <c r="I612" s="243"/>
      <c r="J612" s="156"/>
      <c r="K612" s="156"/>
      <c r="L612" s="156"/>
      <c r="M612" s="156"/>
      <c r="N612" s="156"/>
      <c r="O612" s="156"/>
      <c r="P612" s="156"/>
      <c r="Q612" s="156"/>
      <c r="R612" s="156"/>
      <c r="S612" s="156"/>
      <c r="T612" s="156"/>
      <c r="U612" s="156"/>
      <c r="V612" s="156"/>
      <c r="W612" s="156"/>
      <c r="X612" s="156"/>
      <c r="Y612" s="156"/>
      <c r="Z612" s="156"/>
    </row>
    <row r="613">
      <c r="A613" s="156"/>
      <c r="B613" s="156"/>
      <c r="C613" s="241"/>
      <c r="D613" s="242"/>
      <c r="E613" s="243"/>
      <c r="F613" s="243"/>
      <c r="G613" s="243"/>
      <c r="H613" s="243"/>
      <c r="I613" s="243"/>
      <c r="J613" s="156"/>
      <c r="K613" s="156"/>
      <c r="L613" s="156"/>
      <c r="M613" s="156"/>
      <c r="N613" s="156"/>
      <c r="O613" s="156"/>
      <c r="P613" s="156"/>
      <c r="Q613" s="156"/>
      <c r="R613" s="156"/>
      <c r="S613" s="156"/>
      <c r="T613" s="156"/>
      <c r="U613" s="156"/>
      <c r="V613" s="156"/>
      <c r="W613" s="156"/>
      <c r="X613" s="156"/>
      <c r="Y613" s="156"/>
      <c r="Z613" s="156"/>
    </row>
    <row r="614">
      <c r="A614" s="156"/>
      <c r="B614" s="156"/>
      <c r="C614" s="241"/>
      <c r="D614" s="242"/>
      <c r="E614" s="243"/>
      <c r="F614" s="243"/>
      <c r="G614" s="243"/>
      <c r="H614" s="243"/>
      <c r="I614" s="243"/>
      <c r="J614" s="156"/>
      <c r="K614" s="156"/>
      <c r="L614" s="156"/>
      <c r="M614" s="156"/>
      <c r="N614" s="156"/>
      <c r="O614" s="156"/>
      <c r="P614" s="156"/>
      <c r="Q614" s="156"/>
      <c r="R614" s="156"/>
      <c r="S614" s="156"/>
      <c r="T614" s="156"/>
      <c r="U614" s="156"/>
      <c r="V614" s="156"/>
      <c r="W614" s="156"/>
      <c r="X614" s="156"/>
      <c r="Y614" s="156"/>
      <c r="Z614" s="156"/>
    </row>
    <row r="615">
      <c r="A615" s="156"/>
      <c r="B615" s="156"/>
      <c r="C615" s="241"/>
      <c r="D615" s="242"/>
      <c r="E615" s="243"/>
      <c r="F615" s="243"/>
      <c r="G615" s="243"/>
      <c r="H615" s="243"/>
      <c r="I615" s="243"/>
      <c r="J615" s="156"/>
      <c r="K615" s="156"/>
      <c r="L615" s="156"/>
      <c r="M615" s="156"/>
      <c r="N615" s="156"/>
      <c r="O615" s="156"/>
      <c r="P615" s="156"/>
      <c r="Q615" s="156"/>
      <c r="R615" s="156"/>
      <c r="S615" s="156"/>
      <c r="T615" s="156"/>
      <c r="U615" s="156"/>
      <c r="V615" s="156"/>
      <c r="W615" s="156"/>
      <c r="X615" s="156"/>
      <c r="Y615" s="156"/>
      <c r="Z615" s="156"/>
    </row>
    <row r="616">
      <c r="A616" s="156"/>
      <c r="B616" s="156"/>
      <c r="C616" s="241"/>
      <c r="D616" s="242"/>
      <c r="E616" s="243"/>
      <c r="F616" s="243"/>
      <c r="G616" s="243"/>
      <c r="H616" s="243"/>
      <c r="I616" s="243"/>
      <c r="J616" s="156"/>
      <c r="K616" s="156"/>
      <c r="L616" s="156"/>
      <c r="M616" s="156"/>
      <c r="N616" s="156"/>
      <c r="O616" s="156"/>
      <c r="P616" s="156"/>
      <c r="Q616" s="156"/>
      <c r="R616" s="156"/>
      <c r="S616" s="156"/>
      <c r="T616" s="156"/>
      <c r="U616" s="156"/>
      <c r="V616" s="156"/>
      <c r="W616" s="156"/>
      <c r="X616" s="156"/>
      <c r="Y616" s="156"/>
      <c r="Z616" s="156"/>
    </row>
    <row r="617">
      <c r="A617" s="156"/>
      <c r="B617" s="156"/>
      <c r="C617" s="241"/>
      <c r="D617" s="242"/>
      <c r="E617" s="243"/>
      <c r="F617" s="243"/>
      <c r="G617" s="243"/>
      <c r="H617" s="243"/>
      <c r="I617" s="243"/>
      <c r="J617" s="156"/>
      <c r="K617" s="156"/>
      <c r="L617" s="156"/>
      <c r="M617" s="156"/>
      <c r="N617" s="156"/>
      <c r="O617" s="156"/>
      <c r="P617" s="156"/>
      <c r="Q617" s="156"/>
      <c r="R617" s="156"/>
      <c r="S617" s="156"/>
      <c r="T617" s="156"/>
      <c r="U617" s="156"/>
      <c r="V617" s="156"/>
      <c r="W617" s="156"/>
      <c r="X617" s="156"/>
      <c r="Y617" s="156"/>
      <c r="Z617" s="156"/>
    </row>
    <row r="618">
      <c r="A618" s="156"/>
      <c r="B618" s="156"/>
      <c r="C618" s="241"/>
      <c r="D618" s="242"/>
      <c r="E618" s="243"/>
      <c r="F618" s="243"/>
      <c r="G618" s="243"/>
      <c r="H618" s="243"/>
      <c r="I618" s="243"/>
      <c r="J618" s="156"/>
      <c r="K618" s="156"/>
      <c r="L618" s="156"/>
      <c r="M618" s="156"/>
      <c r="N618" s="156"/>
      <c r="O618" s="156"/>
      <c r="P618" s="156"/>
      <c r="Q618" s="156"/>
      <c r="R618" s="156"/>
      <c r="S618" s="156"/>
      <c r="T618" s="156"/>
      <c r="U618" s="156"/>
      <c r="V618" s="156"/>
      <c r="W618" s="156"/>
      <c r="X618" s="156"/>
      <c r="Y618" s="156"/>
      <c r="Z618" s="156"/>
    </row>
    <row r="619">
      <c r="A619" s="156"/>
      <c r="B619" s="156"/>
      <c r="C619" s="241"/>
      <c r="D619" s="242"/>
      <c r="E619" s="243"/>
      <c r="F619" s="243"/>
      <c r="G619" s="243"/>
      <c r="H619" s="243"/>
      <c r="I619" s="243"/>
      <c r="J619" s="156"/>
      <c r="K619" s="156"/>
      <c r="L619" s="156"/>
      <c r="M619" s="156"/>
      <c r="N619" s="156"/>
      <c r="O619" s="156"/>
      <c r="P619" s="156"/>
      <c r="Q619" s="156"/>
      <c r="R619" s="156"/>
      <c r="S619" s="156"/>
      <c r="T619" s="156"/>
      <c r="U619" s="156"/>
      <c r="V619" s="156"/>
      <c r="W619" s="156"/>
      <c r="X619" s="156"/>
      <c r="Y619" s="156"/>
      <c r="Z619" s="156"/>
    </row>
    <row r="620">
      <c r="A620" s="156"/>
      <c r="B620" s="156"/>
      <c r="C620" s="241"/>
      <c r="D620" s="242"/>
      <c r="E620" s="243"/>
      <c r="F620" s="243"/>
      <c r="G620" s="243"/>
      <c r="H620" s="243"/>
      <c r="I620" s="243"/>
      <c r="J620" s="156"/>
      <c r="K620" s="156"/>
      <c r="L620" s="156"/>
      <c r="M620" s="156"/>
      <c r="N620" s="156"/>
      <c r="O620" s="156"/>
      <c r="P620" s="156"/>
      <c r="Q620" s="156"/>
      <c r="R620" s="156"/>
      <c r="S620" s="156"/>
      <c r="T620" s="156"/>
      <c r="U620" s="156"/>
      <c r="V620" s="156"/>
      <c r="W620" s="156"/>
      <c r="X620" s="156"/>
      <c r="Y620" s="156"/>
      <c r="Z620" s="156"/>
    </row>
    <row r="621">
      <c r="A621" s="156"/>
      <c r="B621" s="156"/>
      <c r="C621" s="241"/>
      <c r="D621" s="242"/>
      <c r="E621" s="243"/>
      <c r="F621" s="243"/>
      <c r="G621" s="243"/>
      <c r="H621" s="243"/>
      <c r="I621" s="243"/>
      <c r="J621" s="156"/>
      <c r="K621" s="156"/>
      <c r="L621" s="156"/>
      <c r="M621" s="156"/>
      <c r="N621" s="156"/>
      <c r="O621" s="156"/>
      <c r="P621" s="156"/>
      <c r="Q621" s="156"/>
      <c r="R621" s="156"/>
      <c r="S621" s="156"/>
      <c r="T621" s="156"/>
      <c r="U621" s="156"/>
      <c r="V621" s="156"/>
      <c r="W621" s="156"/>
      <c r="X621" s="156"/>
      <c r="Y621" s="156"/>
      <c r="Z621" s="156"/>
    </row>
    <row r="622">
      <c r="A622" s="156"/>
      <c r="B622" s="156"/>
      <c r="C622" s="241"/>
      <c r="D622" s="242"/>
      <c r="E622" s="243"/>
      <c r="F622" s="243"/>
      <c r="G622" s="243"/>
      <c r="H622" s="243"/>
      <c r="I622" s="243"/>
      <c r="J622" s="156"/>
      <c r="K622" s="156"/>
      <c r="L622" s="156"/>
      <c r="M622" s="156"/>
      <c r="N622" s="156"/>
      <c r="O622" s="156"/>
      <c r="P622" s="156"/>
      <c r="Q622" s="156"/>
      <c r="R622" s="156"/>
      <c r="S622" s="156"/>
      <c r="T622" s="156"/>
      <c r="U622" s="156"/>
      <c r="V622" s="156"/>
      <c r="W622" s="156"/>
      <c r="X622" s="156"/>
      <c r="Y622" s="156"/>
      <c r="Z622" s="156"/>
    </row>
    <row r="623">
      <c r="A623" s="156"/>
      <c r="B623" s="156"/>
      <c r="C623" s="241"/>
      <c r="D623" s="242"/>
      <c r="E623" s="243"/>
      <c r="F623" s="243"/>
      <c r="G623" s="243"/>
      <c r="H623" s="243"/>
      <c r="I623" s="243"/>
      <c r="J623" s="156"/>
      <c r="K623" s="156"/>
      <c r="L623" s="156"/>
      <c r="M623" s="156"/>
      <c r="N623" s="156"/>
      <c r="O623" s="156"/>
      <c r="P623" s="156"/>
      <c r="Q623" s="156"/>
      <c r="R623" s="156"/>
      <c r="S623" s="156"/>
      <c r="T623" s="156"/>
      <c r="U623" s="156"/>
      <c r="V623" s="156"/>
      <c r="W623" s="156"/>
      <c r="X623" s="156"/>
      <c r="Y623" s="156"/>
      <c r="Z623" s="156"/>
    </row>
    <row r="624">
      <c r="A624" s="156"/>
      <c r="B624" s="156"/>
      <c r="C624" s="241"/>
      <c r="D624" s="242"/>
      <c r="E624" s="243"/>
      <c r="F624" s="243"/>
      <c r="G624" s="243"/>
      <c r="H624" s="243"/>
      <c r="I624" s="243"/>
      <c r="J624" s="156"/>
      <c r="K624" s="156"/>
      <c r="L624" s="156"/>
      <c r="M624" s="156"/>
      <c r="N624" s="156"/>
      <c r="O624" s="156"/>
      <c r="P624" s="156"/>
      <c r="Q624" s="156"/>
      <c r="R624" s="156"/>
      <c r="S624" s="156"/>
      <c r="T624" s="156"/>
      <c r="U624" s="156"/>
      <c r="V624" s="156"/>
      <c r="W624" s="156"/>
      <c r="X624" s="156"/>
      <c r="Y624" s="156"/>
      <c r="Z624" s="156"/>
    </row>
    <row r="625">
      <c r="A625" s="156"/>
      <c r="B625" s="156"/>
      <c r="C625" s="241"/>
      <c r="D625" s="242"/>
      <c r="E625" s="243"/>
      <c r="F625" s="243"/>
      <c r="G625" s="243"/>
      <c r="H625" s="243"/>
      <c r="I625" s="243"/>
      <c r="J625" s="156"/>
      <c r="K625" s="156"/>
      <c r="L625" s="156"/>
      <c r="M625" s="156"/>
      <c r="N625" s="156"/>
      <c r="O625" s="156"/>
      <c r="P625" s="156"/>
      <c r="Q625" s="156"/>
      <c r="R625" s="156"/>
      <c r="S625" s="156"/>
      <c r="T625" s="156"/>
      <c r="U625" s="156"/>
      <c r="V625" s="156"/>
      <c r="W625" s="156"/>
      <c r="X625" s="156"/>
      <c r="Y625" s="156"/>
      <c r="Z625" s="156"/>
    </row>
    <row r="626">
      <c r="A626" s="156"/>
      <c r="B626" s="156"/>
      <c r="C626" s="241"/>
      <c r="D626" s="242"/>
      <c r="E626" s="243"/>
      <c r="F626" s="243"/>
      <c r="G626" s="243"/>
      <c r="H626" s="243"/>
      <c r="I626" s="243"/>
      <c r="J626" s="156"/>
      <c r="K626" s="156"/>
      <c r="L626" s="156"/>
      <c r="M626" s="156"/>
      <c r="N626" s="156"/>
      <c r="O626" s="156"/>
      <c r="P626" s="156"/>
      <c r="Q626" s="156"/>
      <c r="R626" s="156"/>
      <c r="S626" s="156"/>
      <c r="T626" s="156"/>
      <c r="U626" s="156"/>
      <c r="V626" s="156"/>
      <c r="W626" s="156"/>
      <c r="X626" s="156"/>
      <c r="Y626" s="156"/>
      <c r="Z626" s="156"/>
    </row>
    <row r="627">
      <c r="A627" s="156"/>
      <c r="B627" s="156"/>
      <c r="C627" s="241"/>
      <c r="D627" s="242"/>
      <c r="E627" s="243"/>
      <c r="F627" s="243"/>
      <c r="G627" s="243"/>
      <c r="H627" s="243"/>
      <c r="I627" s="243"/>
      <c r="J627" s="156"/>
      <c r="K627" s="156"/>
      <c r="L627" s="156"/>
      <c r="M627" s="156"/>
      <c r="N627" s="156"/>
      <c r="O627" s="156"/>
      <c r="P627" s="156"/>
      <c r="Q627" s="156"/>
      <c r="R627" s="156"/>
      <c r="S627" s="156"/>
      <c r="T627" s="156"/>
      <c r="U627" s="156"/>
      <c r="V627" s="156"/>
      <c r="W627" s="156"/>
      <c r="X627" s="156"/>
      <c r="Y627" s="156"/>
      <c r="Z627" s="156"/>
    </row>
    <row r="628">
      <c r="A628" s="156"/>
      <c r="B628" s="156"/>
      <c r="C628" s="241"/>
      <c r="D628" s="242"/>
      <c r="E628" s="243"/>
      <c r="F628" s="243"/>
      <c r="G628" s="243"/>
      <c r="H628" s="243"/>
      <c r="I628" s="243"/>
      <c r="J628" s="156"/>
      <c r="K628" s="156"/>
      <c r="L628" s="156"/>
      <c r="M628" s="156"/>
      <c r="N628" s="156"/>
      <c r="O628" s="156"/>
      <c r="P628" s="156"/>
      <c r="Q628" s="156"/>
      <c r="R628" s="156"/>
      <c r="S628" s="156"/>
      <c r="T628" s="156"/>
      <c r="U628" s="156"/>
      <c r="V628" s="156"/>
      <c r="W628" s="156"/>
      <c r="X628" s="156"/>
      <c r="Y628" s="156"/>
      <c r="Z628" s="156"/>
    </row>
    <row r="629">
      <c r="A629" s="156"/>
      <c r="B629" s="156"/>
      <c r="C629" s="241"/>
      <c r="D629" s="242"/>
      <c r="E629" s="243"/>
      <c r="F629" s="243"/>
      <c r="G629" s="243"/>
      <c r="H629" s="243"/>
      <c r="I629" s="243"/>
      <c r="J629" s="156"/>
      <c r="K629" s="156"/>
      <c r="L629" s="156"/>
      <c r="M629" s="156"/>
      <c r="N629" s="156"/>
      <c r="O629" s="156"/>
      <c r="P629" s="156"/>
      <c r="Q629" s="156"/>
      <c r="R629" s="156"/>
      <c r="S629" s="156"/>
      <c r="T629" s="156"/>
      <c r="U629" s="156"/>
      <c r="V629" s="156"/>
      <c r="W629" s="156"/>
      <c r="X629" s="156"/>
      <c r="Y629" s="156"/>
      <c r="Z629" s="156"/>
    </row>
    <row r="630">
      <c r="A630" s="156"/>
      <c r="B630" s="156"/>
      <c r="C630" s="241"/>
      <c r="D630" s="242"/>
      <c r="E630" s="243"/>
      <c r="F630" s="243"/>
      <c r="G630" s="243"/>
      <c r="H630" s="243"/>
      <c r="I630" s="243"/>
      <c r="J630" s="156"/>
      <c r="K630" s="156"/>
      <c r="L630" s="156"/>
      <c r="M630" s="156"/>
      <c r="N630" s="156"/>
      <c r="O630" s="156"/>
      <c r="P630" s="156"/>
      <c r="Q630" s="156"/>
      <c r="R630" s="156"/>
      <c r="S630" s="156"/>
      <c r="T630" s="156"/>
      <c r="U630" s="156"/>
      <c r="V630" s="156"/>
      <c r="W630" s="156"/>
      <c r="X630" s="156"/>
      <c r="Y630" s="156"/>
      <c r="Z630" s="156"/>
    </row>
    <row r="631">
      <c r="A631" s="156"/>
      <c r="B631" s="156"/>
      <c r="C631" s="241"/>
      <c r="D631" s="242"/>
      <c r="E631" s="243"/>
      <c r="F631" s="243"/>
      <c r="G631" s="243"/>
      <c r="H631" s="243"/>
      <c r="I631" s="243"/>
      <c r="J631" s="156"/>
      <c r="K631" s="156"/>
      <c r="L631" s="156"/>
      <c r="M631" s="156"/>
      <c r="N631" s="156"/>
      <c r="O631" s="156"/>
      <c r="P631" s="156"/>
      <c r="Q631" s="156"/>
      <c r="R631" s="156"/>
      <c r="S631" s="156"/>
      <c r="T631" s="156"/>
      <c r="U631" s="156"/>
      <c r="V631" s="156"/>
      <c r="W631" s="156"/>
      <c r="X631" s="156"/>
      <c r="Y631" s="156"/>
      <c r="Z631" s="156"/>
    </row>
    <row r="632">
      <c r="A632" s="156"/>
      <c r="B632" s="156"/>
      <c r="C632" s="241"/>
      <c r="D632" s="242"/>
      <c r="E632" s="243"/>
      <c r="F632" s="243"/>
      <c r="G632" s="243"/>
      <c r="H632" s="243"/>
      <c r="I632" s="243"/>
      <c r="J632" s="156"/>
      <c r="K632" s="156"/>
      <c r="L632" s="156"/>
      <c r="M632" s="156"/>
      <c r="N632" s="156"/>
      <c r="O632" s="156"/>
      <c r="P632" s="156"/>
      <c r="Q632" s="156"/>
      <c r="R632" s="156"/>
      <c r="S632" s="156"/>
      <c r="T632" s="156"/>
      <c r="U632" s="156"/>
      <c r="V632" s="156"/>
      <c r="W632" s="156"/>
      <c r="X632" s="156"/>
      <c r="Y632" s="156"/>
      <c r="Z632" s="156"/>
    </row>
    <row r="633">
      <c r="A633" s="156"/>
      <c r="B633" s="156"/>
      <c r="C633" s="241"/>
      <c r="D633" s="242"/>
      <c r="E633" s="243"/>
      <c r="F633" s="243"/>
      <c r="G633" s="243"/>
      <c r="H633" s="243"/>
      <c r="I633" s="243"/>
      <c r="J633" s="156"/>
      <c r="K633" s="156"/>
      <c r="L633" s="156"/>
      <c r="M633" s="156"/>
      <c r="N633" s="156"/>
      <c r="O633" s="156"/>
      <c r="P633" s="156"/>
      <c r="Q633" s="156"/>
      <c r="R633" s="156"/>
      <c r="S633" s="156"/>
      <c r="T633" s="156"/>
      <c r="U633" s="156"/>
      <c r="V633" s="156"/>
      <c r="W633" s="156"/>
      <c r="X633" s="156"/>
      <c r="Y633" s="156"/>
      <c r="Z633" s="156"/>
    </row>
    <row r="634">
      <c r="A634" s="156"/>
      <c r="B634" s="156"/>
      <c r="C634" s="241"/>
      <c r="D634" s="242"/>
      <c r="E634" s="243"/>
      <c r="F634" s="243"/>
      <c r="G634" s="243"/>
      <c r="H634" s="243"/>
      <c r="I634" s="243"/>
      <c r="J634" s="156"/>
      <c r="K634" s="156"/>
      <c r="L634" s="156"/>
      <c r="M634" s="156"/>
      <c r="N634" s="156"/>
      <c r="O634" s="156"/>
      <c r="P634" s="156"/>
      <c r="Q634" s="156"/>
      <c r="R634" s="156"/>
      <c r="S634" s="156"/>
      <c r="T634" s="156"/>
      <c r="U634" s="156"/>
      <c r="V634" s="156"/>
      <c r="W634" s="156"/>
      <c r="X634" s="156"/>
      <c r="Y634" s="156"/>
      <c r="Z634" s="156"/>
    </row>
    <row r="635">
      <c r="A635" s="156"/>
      <c r="B635" s="156"/>
      <c r="C635" s="241"/>
      <c r="D635" s="242"/>
      <c r="E635" s="243"/>
      <c r="F635" s="243"/>
      <c r="G635" s="243"/>
      <c r="H635" s="243"/>
      <c r="I635" s="243"/>
      <c r="J635" s="156"/>
      <c r="K635" s="156"/>
      <c r="L635" s="156"/>
      <c r="M635" s="156"/>
      <c r="N635" s="156"/>
      <c r="O635" s="156"/>
      <c r="P635" s="156"/>
      <c r="Q635" s="156"/>
      <c r="R635" s="156"/>
      <c r="S635" s="156"/>
      <c r="T635" s="156"/>
      <c r="U635" s="156"/>
      <c r="V635" s="156"/>
      <c r="W635" s="156"/>
      <c r="X635" s="156"/>
      <c r="Y635" s="156"/>
      <c r="Z635" s="156"/>
    </row>
    <row r="636">
      <c r="A636" s="156"/>
      <c r="B636" s="156"/>
      <c r="C636" s="241"/>
      <c r="D636" s="242"/>
      <c r="E636" s="243"/>
      <c r="F636" s="243"/>
      <c r="G636" s="243"/>
      <c r="H636" s="243"/>
      <c r="I636" s="243"/>
      <c r="J636" s="156"/>
      <c r="K636" s="156"/>
      <c r="L636" s="156"/>
      <c r="M636" s="156"/>
      <c r="N636" s="156"/>
      <c r="O636" s="156"/>
      <c r="P636" s="156"/>
      <c r="Q636" s="156"/>
      <c r="R636" s="156"/>
      <c r="S636" s="156"/>
      <c r="T636" s="156"/>
      <c r="U636" s="156"/>
      <c r="V636" s="156"/>
      <c r="W636" s="156"/>
      <c r="X636" s="156"/>
      <c r="Y636" s="156"/>
      <c r="Z636" s="156"/>
    </row>
    <row r="637">
      <c r="A637" s="156"/>
      <c r="B637" s="156"/>
      <c r="C637" s="241"/>
      <c r="D637" s="242"/>
      <c r="E637" s="243"/>
      <c r="F637" s="243"/>
      <c r="G637" s="243"/>
      <c r="H637" s="243"/>
      <c r="I637" s="243"/>
      <c r="J637" s="156"/>
      <c r="K637" s="156"/>
      <c r="L637" s="156"/>
      <c r="M637" s="156"/>
      <c r="N637" s="156"/>
      <c r="O637" s="156"/>
      <c r="P637" s="156"/>
      <c r="Q637" s="156"/>
      <c r="R637" s="156"/>
      <c r="S637" s="156"/>
      <c r="T637" s="156"/>
      <c r="U637" s="156"/>
      <c r="V637" s="156"/>
      <c r="W637" s="156"/>
      <c r="X637" s="156"/>
      <c r="Y637" s="156"/>
      <c r="Z637" s="156"/>
    </row>
    <row r="638">
      <c r="A638" s="156"/>
      <c r="B638" s="156"/>
      <c r="C638" s="241"/>
      <c r="D638" s="242"/>
      <c r="E638" s="243"/>
      <c r="F638" s="243"/>
      <c r="G638" s="243"/>
      <c r="H638" s="243"/>
      <c r="I638" s="243"/>
      <c r="J638" s="156"/>
      <c r="K638" s="156"/>
      <c r="L638" s="156"/>
      <c r="M638" s="156"/>
      <c r="N638" s="156"/>
      <c r="O638" s="156"/>
      <c r="P638" s="156"/>
      <c r="Q638" s="156"/>
      <c r="R638" s="156"/>
      <c r="S638" s="156"/>
      <c r="T638" s="156"/>
      <c r="U638" s="156"/>
      <c r="V638" s="156"/>
      <c r="W638" s="156"/>
      <c r="X638" s="156"/>
      <c r="Y638" s="156"/>
      <c r="Z638" s="156"/>
    </row>
    <row r="639">
      <c r="A639" s="156"/>
      <c r="B639" s="156"/>
      <c r="C639" s="241"/>
      <c r="D639" s="242"/>
      <c r="E639" s="243"/>
      <c r="F639" s="243"/>
      <c r="G639" s="243"/>
      <c r="H639" s="243"/>
      <c r="I639" s="243"/>
      <c r="J639" s="156"/>
      <c r="K639" s="156"/>
      <c r="L639" s="156"/>
      <c r="M639" s="156"/>
      <c r="N639" s="156"/>
      <c r="O639" s="156"/>
      <c r="P639" s="156"/>
      <c r="Q639" s="156"/>
      <c r="R639" s="156"/>
      <c r="S639" s="156"/>
      <c r="T639" s="156"/>
      <c r="U639" s="156"/>
      <c r="V639" s="156"/>
      <c r="W639" s="156"/>
      <c r="X639" s="156"/>
      <c r="Y639" s="156"/>
      <c r="Z639" s="156"/>
    </row>
    <row r="640">
      <c r="A640" s="156"/>
      <c r="B640" s="156"/>
      <c r="C640" s="241"/>
      <c r="D640" s="242"/>
      <c r="E640" s="243"/>
      <c r="F640" s="243"/>
      <c r="G640" s="243"/>
      <c r="H640" s="243"/>
      <c r="I640" s="243"/>
      <c r="J640" s="156"/>
      <c r="K640" s="156"/>
      <c r="L640" s="156"/>
      <c r="M640" s="156"/>
      <c r="N640" s="156"/>
      <c r="O640" s="156"/>
      <c r="P640" s="156"/>
      <c r="Q640" s="156"/>
      <c r="R640" s="156"/>
      <c r="S640" s="156"/>
      <c r="T640" s="156"/>
      <c r="U640" s="156"/>
      <c r="V640" s="156"/>
      <c r="W640" s="156"/>
      <c r="X640" s="156"/>
      <c r="Y640" s="156"/>
      <c r="Z640" s="156"/>
    </row>
    <row r="641">
      <c r="A641" s="156"/>
      <c r="B641" s="156"/>
      <c r="C641" s="241"/>
      <c r="D641" s="242"/>
      <c r="E641" s="243"/>
      <c r="F641" s="243"/>
      <c r="G641" s="243"/>
      <c r="H641" s="243"/>
      <c r="I641" s="243"/>
      <c r="J641" s="156"/>
      <c r="K641" s="156"/>
      <c r="L641" s="156"/>
      <c r="M641" s="156"/>
      <c r="N641" s="156"/>
      <c r="O641" s="156"/>
      <c r="P641" s="156"/>
      <c r="Q641" s="156"/>
      <c r="R641" s="156"/>
      <c r="S641" s="156"/>
      <c r="T641" s="156"/>
      <c r="U641" s="156"/>
      <c r="V641" s="156"/>
      <c r="W641" s="156"/>
      <c r="X641" s="156"/>
      <c r="Y641" s="156"/>
      <c r="Z641" s="156"/>
    </row>
    <row r="642">
      <c r="A642" s="156"/>
      <c r="B642" s="156"/>
      <c r="C642" s="241"/>
      <c r="D642" s="242"/>
      <c r="E642" s="243"/>
      <c r="F642" s="243"/>
      <c r="G642" s="243"/>
      <c r="H642" s="243"/>
      <c r="I642" s="243"/>
      <c r="J642" s="156"/>
      <c r="K642" s="156"/>
      <c r="L642" s="156"/>
      <c r="M642" s="156"/>
      <c r="N642" s="156"/>
      <c r="O642" s="156"/>
      <c r="P642" s="156"/>
      <c r="Q642" s="156"/>
      <c r="R642" s="156"/>
      <c r="S642" s="156"/>
      <c r="T642" s="156"/>
      <c r="U642" s="156"/>
      <c r="V642" s="156"/>
      <c r="W642" s="156"/>
      <c r="X642" s="156"/>
      <c r="Y642" s="156"/>
      <c r="Z642" s="156"/>
    </row>
    <row r="643">
      <c r="A643" s="156"/>
      <c r="B643" s="156"/>
      <c r="C643" s="241"/>
      <c r="D643" s="242"/>
      <c r="E643" s="243"/>
      <c r="F643" s="243"/>
      <c r="G643" s="243"/>
      <c r="H643" s="243"/>
      <c r="I643" s="243"/>
      <c r="J643" s="156"/>
      <c r="K643" s="156"/>
      <c r="L643" s="156"/>
      <c r="M643" s="156"/>
      <c r="N643" s="156"/>
      <c r="O643" s="156"/>
      <c r="P643" s="156"/>
      <c r="Q643" s="156"/>
      <c r="R643" s="156"/>
      <c r="S643" s="156"/>
      <c r="T643" s="156"/>
      <c r="U643" s="156"/>
      <c r="V643" s="156"/>
      <c r="W643" s="156"/>
      <c r="X643" s="156"/>
      <c r="Y643" s="156"/>
      <c r="Z643" s="156"/>
    </row>
    <row r="644">
      <c r="A644" s="156"/>
      <c r="B644" s="156"/>
      <c r="C644" s="241"/>
      <c r="D644" s="242"/>
      <c r="E644" s="243"/>
      <c r="F644" s="243"/>
      <c r="G644" s="243"/>
      <c r="H644" s="243"/>
      <c r="I644" s="243"/>
      <c r="J644" s="156"/>
      <c r="K644" s="156"/>
      <c r="L644" s="156"/>
      <c r="M644" s="156"/>
      <c r="N644" s="156"/>
      <c r="O644" s="156"/>
      <c r="P644" s="156"/>
      <c r="Q644" s="156"/>
      <c r="R644" s="156"/>
      <c r="S644" s="156"/>
      <c r="T644" s="156"/>
      <c r="U644" s="156"/>
      <c r="V644" s="156"/>
      <c r="W644" s="156"/>
      <c r="X644" s="156"/>
      <c r="Y644" s="156"/>
      <c r="Z644" s="156"/>
    </row>
    <row r="645">
      <c r="A645" s="156"/>
      <c r="B645" s="156"/>
      <c r="C645" s="241"/>
      <c r="D645" s="242"/>
      <c r="E645" s="243"/>
      <c r="F645" s="243"/>
      <c r="G645" s="243"/>
      <c r="H645" s="243"/>
      <c r="I645" s="243"/>
      <c r="J645" s="156"/>
      <c r="K645" s="156"/>
      <c r="L645" s="156"/>
      <c r="M645" s="156"/>
      <c r="N645" s="156"/>
      <c r="O645" s="156"/>
      <c r="P645" s="156"/>
      <c r="Q645" s="156"/>
      <c r="R645" s="156"/>
      <c r="S645" s="156"/>
      <c r="T645" s="156"/>
      <c r="U645" s="156"/>
      <c r="V645" s="156"/>
      <c r="W645" s="156"/>
      <c r="X645" s="156"/>
      <c r="Y645" s="156"/>
      <c r="Z645" s="156"/>
    </row>
    <row r="646">
      <c r="A646" s="156"/>
      <c r="B646" s="156"/>
      <c r="C646" s="241"/>
      <c r="D646" s="242"/>
      <c r="E646" s="243"/>
      <c r="F646" s="243"/>
      <c r="G646" s="243"/>
      <c r="H646" s="243"/>
      <c r="I646" s="243"/>
      <c r="J646" s="156"/>
      <c r="K646" s="156"/>
      <c r="L646" s="156"/>
      <c r="M646" s="156"/>
      <c r="N646" s="156"/>
      <c r="O646" s="156"/>
      <c r="P646" s="156"/>
      <c r="Q646" s="156"/>
      <c r="R646" s="156"/>
      <c r="S646" s="156"/>
      <c r="T646" s="156"/>
      <c r="U646" s="156"/>
      <c r="V646" s="156"/>
      <c r="W646" s="156"/>
      <c r="X646" s="156"/>
      <c r="Y646" s="156"/>
      <c r="Z646" s="156"/>
    </row>
    <row r="647">
      <c r="A647" s="156"/>
      <c r="B647" s="156"/>
      <c r="C647" s="241"/>
      <c r="D647" s="242"/>
      <c r="E647" s="243"/>
      <c r="F647" s="243"/>
      <c r="G647" s="243"/>
      <c r="H647" s="243"/>
      <c r="I647" s="243"/>
      <c r="J647" s="156"/>
      <c r="K647" s="156"/>
      <c r="L647" s="156"/>
      <c r="M647" s="156"/>
      <c r="N647" s="156"/>
      <c r="O647" s="156"/>
      <c r="P647" s="156"/>
      <c r="Q647" s="156"/>
      <c r="R647" s="156"/>
      <c r="S647" s="156"/>
      <c r="T647" s="156"/>
      <c r="U647" s="156"/>
      <c r="V647" s="156"/>
      <c r="W647" s="156"/>
      <c r="X647" s="156"/>
      <c r="Y647" s="156"/>
      <c r="Z647" s="156"/>
    </row>
    <row r="648">
      <c r="A648" s="156"/>
      <c r="B648" s="156"/>
      <c r="C648" s="241"/>
      <c r="D648" s="242"/>
      <c r="E648" s="243"/>
      <c r="F648" s="243"/>
      <c r="G648" s="243"/>
      <c r="H648" s="243"/>
      <c r="I648" s="243"/>
      <c r="J648" s="156"/>
      <c r="K648" s="156"/>
      <c r="L648" s="156"/>
      <c r="M648" s="156"/>
      <c r="N648" s="156"/>
      <c r="O648" s="156"/>
      <c r="P648" s="156"/>
      <c r="Q648" s="156"/>
      <c r="R648" s="156"/>
      <c r="S648" s="156"/>
      <c r="T648" s="156"/>
      <c r="U648" s="156"/>
      <c r="V648" s="156"/>
      <c r="W648" s="156"/>
      <c r="X648" s="156"/>
      <c r="Y648" s="156"/>
      <c r="Z648" s="156"/>
    </row>
    <row r="649">
      <c r="A649" s="156"/>
      <c r="B649" s="156"/>
      <c r="C649" s="241"/>
      <c r="D649" s="242"/>
      <c r="E649" s="243"/>
      <c r="F649" s="243"/>
      <c r="G649" s="243"/>
      <c r="H649" s="243"/>
      <c r="I649" s="243"/>
      <c r="J649" s="156"/>
      <c r="K649" s="156"/>
      <c r="L649" s="156"/>
      <c r="M649" s="156"/>
      <c r="N649" s="156"/>
      <c r="O649" s="156"/>
      <c r="P649" s="156"/>
      <c r="Q649" s="156"/>
      <c r="R649" s="156"/>
      <c r="S649" s="156"/>
      <c r="T649" s="156"/>
      <c r="U649" s="156"/>
      <c r="V649" s="156"/>
      <c r="W649" s="156"/>
      <c r="X649" s="156"/>
      <c r="Y649" s="156"/>
      <c r="Z649" s="156"/>
    </row>
    <row r="650">
      <c r="A650" s="156"/>
      <c r="B650" s="156"/>
      <c r="C650" s="241"/>
      <c r="D650" s="242"/>
      <c r="E650" s="243"/>
      <c r="F650" s="243"/>
      <c r="G650" s="243"/>
      <c r="H650" s="243"/>
      <c r="I650" s="243"/>
      <c r="J650" s="156"/>
      <c r="K650" s="156"/>
      <c r="L650" s="156"/>
      <c r="M650" s="156"/>
      <c r="N650" s="156"/>
      <c r="O650" s="156"/>
      <c r="P650" s="156"/>
      <c r="Q650" s="156"/>
      <c r="R650" s="156"/>
      <c r="S650" s="156"/>
      <c r="T650" s="156"/>
      <c r="U650" s="156"/>
      <c r="V650" s="156"/>
      <c r="W650" s="156"/>
      <c r="X650" s="156"/>
      <c r="Y650" s="156"/>
      <c r="Z650" s="156"/>
    </row>
    <row r="651">
      <c r="A651" s="156"/>
      <c r="B651" s="156"/>
      <c r="C651" s="241"/>
      <c r="D651" s="242"/>
      <c r="E651" s="243"/>
      <c r="F651" s="243"/>
      <c r="G651" s="243"/>
      <c r="H651" s="243"/>
      <c r="I651" s="243"/>
      <c r="J651" s="156"/>
      <c r="K651" s="156"/>
      <c r="L651" s="156"/>
      <c r="M651" s="156"/>
      <c r="N651" s="156"/>
      <c r="O651" s="156"/>
      <c r="P651" s="156"/>
      <c r="Q651" s="156"/>
      <c r="R651" s="156"/>
      <c r="S651" s="156"/>
      <c r="T651" s="156"/>
      <c r="U651" s="156"/>
      <c r="V651" s="156"/>
      <c r="W651" s="156"/>
      <c r="X651" s="156"/>
      <c r="Y651" s="156"/>
      <c r="Z651" s="156"/>
    </row>
    <row r="652">
      <c r="A652" s="156"/>
      <c r="B652" s="156"/>
      <c r="C652" s="241"/>
      <c r="D652" s="242"/>
      <c r="E652" s="243"/>
      <c r="F652" s="243"/>
      <c r="G652" s="243"/>
      <c r="H652" s="243"/>
      <c r="I652" s="243"/>
      <c r="J652" s="156"/>
      <c r="K652" s="156"/>
      <c r="L652" s="156"/>
      <c r="M652" s="156"/>
      <c r="N652" s="156"/>
      <c r="O652" s="156"/>
      <c r="P652" s="156"/>
      <c r="Q652" s="156"/>
      <c r="R652" s="156"/>
      <c r="S652" s="156"/>
      <c r="T652" s="156"/>
      <c r="U652" s="156"/>
      <c r="V652" s="156"/>
      <c r="W652" s="156"/>
      <c r="X652" s="156"/>
      <c r="Y652" s="156"/>
      <c r="Z652" s="156"/>
    </row>
    <row r="653">
      <c r="A653" s="156"/>
      <c r="B653" s="156"/>
      <c r="C653" s="241"/>
      <c r="D653" s="242"/>
      <c r="E653" s="243"/>
      <c r="F653" s="243"/>
      <c r="G653" s="243"/>
      <c r="H653" s="243"/>
      <c r="I653" s="243"/>
      <c r="J653" s="156"/>
      <c r="K653" s="156"/>
      <c r="L653" s="156"/>
      <c r="M653" s="156"/>
      <c r="N653" s="156"/>
      <c r="O653" s="156"/>
      <c r="P653" s="156"/>
      <c r="Q653" s="156"/>
      <c r="R653" s="156"/>
      <c r="S653" s="156"/>
      <c r="T653" s="156"/>
      <c r="U653" s="156"/>
      <c r="V653" s="156"/>
      <c r="W653" s="156"/>
      <c r="X653" s="156"/>
      <c r="Y653" s="156"/>
      <c r="Z653" s="156"/>
    </row>
    <row r="654">
      <c r="A654" s="156"/>
      <c r="B654" s="156"/>
      <c r="C654" s="241"/>
      <c r="D654" s="242"/>
      <c r="E654" s="243"/>
      <c r="F654" s="243"/>
      <c r="G654" s="243"/>
      <c r="H654" s="243"/>
      <c r="I654" s="243"/>
      <c r="J654" s="156"/>
      <c r="K654" s="156"/>
      <c r="L654" s="156"/>
      <c r="M654" s="156"/>
      <c r="N654" s="156"/>
      <c r="O654" s="156"/>
      <c r="P654" s="156"/>
      <c r="Q654" s="156"/>
      <c r="R654" s="156"/>
      <c r="S654" s="156"/>
      <c r="T654" s="156"/>
      <c r="U654" s="156"/>
      <c r="V654" s="156"/>
      <c r="W654" s="156"/>
      <c r="X654" s="156"/>
      <c r="Y654" s="156"/>
      <c r="Z654" s="156"/>
    </row>
    <row r="655">
      <c r="A655" s="156"/>
      <c r="B655" s="156"/>
      <c r="C655" s="241"/>
      <c r="D655" s="242"/>
      <c r="E655" s="243"/>
      <c r="F655" s="243"/>
      <c r="G655" s="243"/>
      <c r="H655" s="243"/>
      <c r="I655" s="243"/>
      <c r="J655" s="156"/>
      <c r="K655" s="156"/>
      <c r="L655" s="156"/>
      <c r="M655" s="156"/>
      <c r="N655" s="156"/>
      <c r="O655" s="156"/>
      <c r="P655" s="156"/>
      <c r="Q655" s="156"/>
      <c r="R655" s="156"/>
      <c r="S655" s="156"/>
      <c r="T655" s="156"/>
      <c r="U655" s="156"/>
      <c r="V655" s="156"/>
      <c r="W655" s="156"/>
      <c r="X655" s="156"/>
      <c r="Y655" s="156"/>
      <c r="Z655" s="156"/>
    </row>
    <row r="656">
      <c r="A656" s="156"/>
      <c r="B656" s="156"/>
      <c r="C656" s="241"/>
      <c r="D656" s="242"/>
      <c r="E656" s="243"/>
      <c r="F656" s="243"/>
      <c r="G656" s="243"/>
      <c r="H656" s="243"/>
      <c r="I656" s="243"/>
      <c r="J656" s="156"/>
      <c r="K656" s="156"/>
      <c r="L656" s="156"/>
      <c r="M656" s="156"/>
      <c r="N656" s="156"/>
      <c r="O656" s="156"/>
      <c r="P656" s="156"/>
      <c r="Q656" s="156"/>
      <c r="R656" s="156"/>
      <c r="S656" s="156"/>
      <c r="T656" s="156"/>
      <c r="U656" s="156"/>
      <c r="V656" s="156"/>
      <c r="W656" s="156"/>
      <c r="X656" s="156"/>
      <c r="Y656" s="156"/>
      <c r="Z656" s="156"/>
    </row>
    <row r="657">
      <c r="A657" s="156"/>
      <c r="B657" s="156"/>
      <c r="C657" s="241"/>
      <c r="D657" s="242"/>
      <c r="E657" s="243"/>
      <c r="F657" s="243"/>
      <c r="G657" s="243"/>
      <c r="H657" s="243"/>
      <c r="I657" s="243"/>
      <c r="J657" s="156"/>
      <c r="K657" s="156"/>
      <c r="L657" s="156"/>
      <c r="M657" s="156"/>
      <c r="N657" s="156"/>
      <c r="O657" s="156"/>
      <c r="P657" s="156"/>
      <c r="Q657" s="156"/>
      <c r="R657" s="156"/>
      <c r="S657" s="156"/>
      <c r="T657" s="156"/>
      <c r="U657" s="156"/>
      <c r="V657" s="156"/>
      <c r="W657" s="156"/>
      <c r="X657" s="156"/>
      <c r="Y657" s="156"/>
      <c r="Z657" s="156"/>
    </row>
    <row r="658">
      <c r="A658" s="156"/>
      <c r="B658" s="156"/>
      <c r="C658" s="241"/>
      <c r="D658" s="242"/>
      <c r="E658" s="243"/>
      <c r="F658" s="243"/>
      <c r="G658" s="243"/>
      <c r="H658" s="243"/>
      <c r="I658" s="243"/>
      <c r="J658" s="156"/>
      <c r="K658" s="156"/>
      <c r="L658" s="156"/>
      <c r="M658" s="156"/>
      <c r="N658" s="156"/>
      <c r="O658" s="156"/>
      <c r="P658" s="156"/>
      <c r="Q658" s="156"/>
      <c r="R658" s="156"/>
      <c r="S658" s="156"/>
      <c r="T658" s="156"/>
      <c r="U658" s="156"/>
      <c r="V658" s="156"/>
      <c r="W658" s="156"/>
      <c r="X658" s="156"/>
      <c r="Y658" s="156"/>
      <c r="Z658" s="156"/>
    </row>
    <row r="659">
      <c r="A659" s="156"/>
      <c r="B659" s="156"/>
      <c r="C659" s="241"/>
      <c r="D659" s="242"/>
      <c r="E659" s="243"/>
      <c r="F659" s="243"/>
      <c r="G659" s="243"/>
      <c r="H659" s="243"/>
      <c r="I659" s="243"/>
      <c r="J659" s="156"/>
      <c r="K659" s="156"/>
      <c r="L659" s="156"/>
      <c r="M659" s="156"/>
      <c r="N659" s="156"/>
      <c r="O659" s="156"/>
      <c r="P659" s="156"/>
      <c r="Q659" s="156"/>
      <c r="R659" s="156"/>
      <c r="S659" s="156"/>
      <c r="T659" s="156"/>
      <c r="U659" s="156"/>
      <c r="V659" s="156"/>
      <c r="W659" s="156"/>
      <c r="X659" s="156"/>
      <c r="Y659" s="156"/>
      <c r="Z659" s="156"/>
    </row>
    <row r="660">
      <c r="A660" s="156"/>
      <c r="B660" s="156"/>
      <c r="C660" s="241"/>
      <c r="D660" s="242"/>
      <c r="E660" s="243"/>
      <c r="F660" s="243"/>
      <c r="G660" s="243"/>
      <c r="H660" s="243"/>
      <c r="I660" s="243"/>
      <c r="J660" s="156"/>
      <c r="K660" s="156"/>
      <c r="L660" s="156"/>
      <c r="M660" s="156"/>
      <c r="N660" s="156"/>
      <c r="O660" s="156"/>
      <c r="P660" s="156"/>
      <c r="Q660" s="156"/>
      <c r="R660" s="156"/>
      <c r="S660" s="156"/>
      <c r="T660" s="156"/>
      <c r="U660" s="156"/>
      <c r="V660" s="156"/>
      <c r="W660" s="156"/>
      <c r="X660" s="156"/>
      <c r="Y660" s="156"/>
      <c r="Z660" s="156"/>
    </row>
    <row r="661">
      <c r="A661" s="156"/>
      <c r="B661" s="156"/>
      <c r="C661" s="241"/>
      <c r="D661" s="242"/>
      <c r="E661" s="243"/>
      <c r="F661" s="243"/>
      <c r="G661" s="243"/>
      <c r="H661" s="243"/>
      <c r="I661" s="243"/>
      <c r="J661" s="156"/>
      <c r="K661" s="156"/>
      <c r="L661" s="156"/>
      <c r="M661" s="156"/>
      <c r="N661" s="156"/>
      <c r="O661" s="156"/>
      <c r="P661" s="156"/>
      <c r="Q661" s="156"/>
      <c r="R661" s="156"/>
      <c r="S661" s="156"/>
      <c r="T661" s="156"/>
      <c r="U661" s="156"/>
      <c r="V661" s="156"/>
      <c r="W661" s="156"/>
      <c r="X661" s="156"/>
      <c r="Y661" s="156"/>
      <c r="Z661" s="156"/>
    </row>
    <row r="662">
      <c r="A662" s="156"/>
      <c r="B662" s="156"/>
      <c r="C662" s="241"/>
      <c r="D662" s="242"/>
      <c r="E662" s="243"/>
      <c r="F662" s="243"/>
      <c r="G662" s="243"/>
      <c r="H662" s="243"/>
      <c r="I662" s="243"/>
      <c r="J662" s="156"/>
      <c r="K662" s="156"/>
      <c r="L662" s="156"/>
      <c r="M662" s="156"/>
      <c r="N662" s="156"/>
      <c r="O662" s="156"/>
      <c r="P662" s="156"/>
      <c r="Q662" s="156"/>
      <c r="R662" s="156"/>
      <c r="S662" s="156"/>
      <c r="T662" s="156"/>
      <c r="U662" s="156"/>
      <c r="V662" s="156"/>
      <c r="W662" s="156"/>
      <c r="X662" s="156"/>
      <c r="Y662" s="156"/>
      <c r="Z662" s="156"/>
    </row>
    <row r="663">
      <c r="A663" s="156"/>
      <c r="B663" s="156"/>
      <c r="C663" s="241"/>
      <c r="D663" s="242"/>
      <c r="E663" s="243"/>
      <c r="F663" s="243"/>
      <c r="G663" s="243"/>
      <c r="H663" s="243"/>
      <c r="I663" s="243"/>
      <c r="J663" s="156"/>
      <c r="K663" s="156"/>
      <c r="L663" s="156"/>
      <c r="M663" s="156"/>
      <c r="N663" s="156"/>
      <c r="O663" s="156"/>
      <c r="P663" s="156"/>
      <c r="Q663" s="156"/>
      <c r="R663" s="156"/>
      <c r="S663" s="156"/>
      <c r="T663" s="156"/>
      <c r="U663" s="156"/>
      <c r="V663" s="156"/>
      <c r="W663" s="156"/>
      <c r="X663" s="156"/>
      <c r="Y663" s="156"/>
      <c r="Z663" s="156"/>
    </row>
    <row r="664">
      <c r="A664" s="156"/>
      <c r="B664" s="156"/>
      <c r="C664" s="241"/>
      <c r="D664" s="242"/>
      <c r="E664" s="243"/>
      <c r="F664" s="243"/>
      <c r="G664" s="243"/>
      <c r="H664" s="243"/>
      <c r="I664" s="243"/>
      <c r="J664" s="156"/>
      <c r="K664" s="156"/>
      <c r="L664" s="156"/>
      <c r="M664" s="156"/>
      <c r="N664" s="156"/>
      <c r="O664" s="156"/>
      <c r="P664" s="156"/>
      <c r="Q664" s="156"/>
      <c r="R664" s="156"/>
      <c r="S664" s="156"/>
      <c r="T664" s="156"/>
      <c r="U664" s="156"/>
      <c r="V664" s="156"/>
      <c r="W664" s="156"/>
      <c r="X664" s="156"/>
      <c r="Y664" s="156"/>
      <c r="Z664" s="156"/>
    </row>
    <row r="665">
      <c r="A665" s="156"/>
      <c r="B665" s="156"/>
      <c r="C665" s="241"/>
      <c r="D665" s="242"/>
      <c r="E665" s="243"/>
      <c r="F665" s="243"/>
      <c r="G665" s="243"/>
      <c r="H665" s="243"/>
      <c r="I665" s="243"/>
      <c r="J665" s="156"/>
      <c r="K665" s="156"/>
      <c r="L665" s="156"/>
      <c r="M665" s="156"/>
      <c r="N665" s="156"/>
      <c r="O665" s="156"/>
      <c r="P665" s="156"/>
      <c r="Q665" s="156"/>
      <c r="R665" s="156"/>
      <c r="S665" s="156"/>
      <c r="T665" s="156"/>
      <c r="U665" s="156"/>
      <c r="V665" s="156"/>
      <c r="W665" s="156"/>
      <c r="X665" s="156"/>
      <c r="Y665" s="156"/>
      <c r="Z665" s="156"/>
    </row>
    <row r="666">
      <c r="A666" s="156"/>
      <c r="B666" s="156"/>
      <c r="C666" s="241"/>
      <c r="D666" s="242"/>
      <c r="E666" s="243"/>
      <c r="F666" s="243"/>
      <c r="G666" s="243"/>
      <c r="H666" s="243"/>
      <c r="I666" s="243"/>
      <c r="J666" s="156"/>
      <c r="K666" s="156"/>
      <c r="L666" s="156"/>
      <c r="M666" s="156"/>
      <c r="N666" s="156"/>
      <c r="O666" s="156"/>
      <c r="P666" s="156"/>
      <c r="Q666" s="156"/>
      <c r="R666" s="156"/>
      <c r="S666" s="156"/>
      <c r="T666" s="156"/>
      <c r="U666" s="156"/>
      <c r="V666" s="156"/>
      <c r="W666" s="156"/>
      <c r="X666" s="156"/>
      <c r="Y666" s="156"/>
      <c r="Z666" s="156"/>
    </row>
    <row r="667">
      <c r="A667" s="156"/>
      <c r="B667" s="156"/>
      <c r="C667" s="241"/>
      <c r="D667" s="242"/>
      <c r="E667" s="243"/>
      <c r="F667" s="243"/>
      <c r="G667" s="243"/>
      <c r="H667" s="243"/>
      <c r="I667" s="243"/>
      <c r="J667" s="156"/>
      <c r="K667" s="156"/>
      <c r="L667" s="156"/>
      <c r="M667" s="156"/>
      <c r="N667" s="156"/>
      <c r="O667" s="156"/>
      <c r="P667" s="156"/>
      <c r="Q667" s="156"/>
      <c r="R667" s="156"/>
      <c r="S667" s="156"/>
      <c r="T667" s="156"/>
      <c r="U667" s="156"/>
      <c r="V667" s="156"/>
      <c r="W667" s="156"/>
      <c r="X667" s="156"/>
      <c r="Y667" s="156"/>
      <c r="Z667" s="156"/>
    </row>
    <row r="668">
      <c r="A668" s="156"/>
      <c r="B668" s="156"/>
      <c r="C668" s="241"/>
      <c r="D668" s="242"/>
      <c r="E668" s="243"/>
      <c r="F668" s="243"/>
      <c r="G668" s="243"/>
      <c r="H668" s="243"/>
      <c r="I668" s="243"/>
      <c r="J668" s="156"/>
      <c r="K668" s="156"/>
      <c r="L668" s="156"/>
      <c r="M668" s="156"/>
      <c r="N668" s="156"/>
      <c r="O668" s="156"/>
      <c r="P668" s="156"/>
      <c r="Q668" s="156"/>
      <c r="R668" s="156"/>
      <c r="S668" s="156"/>
      <c r="T668" s="156"/>
      <c r="U668" s="156"/>
      <c r="V668" s="156"/>
      <c r="W668" s="156"/>
      <c r="X668" s="156"/>
      <c r="Y668" s="156"/>
      <c r="Z668" s="156"/>
    </row>
    <row r="669">
      <c r="A669" s="156"/>
      <c r="B669" s="156"/>
      <c r="C669" s="241"/>
      <c r="D669" s="242"/>
      <c r="E669" s="243"/>
      <c r="F669" s="243"/>
      <c r="G669" s="243"/>
      <c r="H669" s="243"/>
      <c r="I669" s="243"/>
      <c r="J669" s="156"/>
      <c r="K669" s="156"/>
      <c r="L669" s="156"/>
      <c r="M669" s="156"/>
      <c r="N669" s="156"/>
      <c r="O669" s="156"/>
      <c r="P669" s="156"/>
      <c r="Q669" s="156"/>
      <c r="R669" s="156"/>
      <c r="S669" s="156"/>
      <c r="T669" s="156"/>
      <c r="U669" s="156"/>
      <c r="V669" s="156"/>
      <c r="W669" s="156"/>
      <c r="X669" s="156"/>
      <c r="Y669" s="156"/>
      <c r="Z669" s="156"/>
    </row>
    <row r="670">
      <c r="A670" s="156"/>
      <c r="B670" s="156"/>
      <c r="C670" s="241"/>
      <c r="D670" s="242"/>
      <c r="E670" s="243"/>
      <c r="F670" s="243"/>
      <c r="G670" s="243"/>
      <c r="H670" s="243"/>
      <c r="I670" s="243"/>
      <c r="J670" s="156"/>
      <c r="K670" s="156"/>
      <c r="L670" s="156"/>
      <c r="M670" s="156"/>
      <c r="N670" s="156"/>
      <c r="O670" s="156"/>
      <c r="P670" s="156"/>
      <c r="Q670" s="156"/>
      <c r="R670" s="156"/>
      <c r="S670" s="156"/>
      <c r="T670" s="156"/>
      <c r="U670" s="156"/>
      <c r="V670" s="156"/>
      <c r="W670" s="156"/>
      <c r="X670" s="156"/>
      <c r="Y670" s="156"/>
      <c r="Z670" s="156"/>
    </row>
    <row r="671">
      <c r="A671" s="156"/>
      <c r="B671" s="156"/>
      <c r="C671" s="241"/>
      <c r="D671" s="242"/>
      <c r="E671" s="243"/>
      <c r="F671" s="243"/>
      <c r="G671" s="243"/>
      <c r="H671" s="243"/>
      <c r="I671" s="243"/>
      <c r="J671" s="156"/>
      <c r="K671" s="156"/>
      <c r="L671" s="156"/>
      <c r="M671" s="156"/>
      <c r="N671" s="156"/>
      <c r="O671" s="156"/>
      <c r="P671" s="156"/>
      <c r="Q671" s="156"/>
      <c r="R671" s="156"/>
      <c r="S671" s="156"/>
      <c r="T671" s="156"/>
      <c r="U671" s="156"/>
      <c r="V671" s="156"/>
      <c r="W671" s="156"/>
      <c r="X671" s="156"/>
      <c r="Y671" s="156"/>
      <c r="Z671" s="156"/>
    </row>
    <row r="672">
      <c r="A672" s="156"/>
      <c r="B672" s="156"/>
      <c r="C672" s="241"/>
      <c r="D672" s="242"/>
      <c r="E672" s="243"/>
      <c r="F672" s="243"/>
      <c r="G672" s="243"/>
      <c r="H672" s="243"/>
      <c r="I672" s="243"/>
      <c r="J672" s="156"/>
      <c r="K672" s="156"/>
      <c r="L672" s="156"/>
      <c r="M672" s="156"/>
      <c r="N672" s="156"/>
      <c r="O672" s="156"/>
      <c r="P672" s="156"/>
      <c r="Q672" s="156"/>
      <c r="R672" s="156"/>
      <c r="S672" s="156"/>
      <c r="T672" s="156"/>
      <c r="U672" s="156"/>
      <c r="V672" s="156"/>
      <c r="W672" s="156"/>
      <c r="X672" s="156"/>
      <c r="Y672" s="156"/>
      <c r="Z672" s="156"/>
    </row>
    <row r="673">
      <c r="A673" s="156"/>
      <c r="B673" s="156"/>
      <c r="C673" s="241"/>
      <c r="D673" s="242"/>
      <c r="E673" s="243"/>
      <c r="F673" s="243"/>
      <c r="G673" s="243"/>
      <c r="H673" s="243"/>
      <c r="I673" s="243"/>
      <c r="J673" s="156"/>
      <c r="K673" s="156"/>
      <c r="L673" s="156"/>
      <c r="M673" s="156"/>
      <c r="N673" s="156"/>
      <c r="O673" s="156"/>
      <c r="P673" s="156"/>
      <c r="Q673" s="156"/>
      <c r="R673" s="156"/>
      <c r="S673" s="156"/>
      <c r="T673" s="156"/>
      <c r="U673" s="156"/>
      <c r="V673" s="156"/>
      <c r="W673" s="156"/>
      <c r="X673" s="156"/>
      <c r="Y673" s="156"/>
      <c r="Z673" s="156"/>
    </row>
    <row r="674">
      <c r="A674" s="156"/>
      <c r="B674" s="156"/>
      <c r="C674" s="241"/>
      <c r="D674" s="242"/>
      <c r="E674" s="243"/>
      <c r="F674" s="243"/>
      <c r="G674" s="243"/>
      <c r="H674" s="243"/>
      <c r="I674" s="243"/>
      <c r="J674" s="156"/>
      <c r="K674" s="156"/>
      <c r="L674" s="156"/>
      <c r="M674" s="156"/>
      <c r="N674" s="156"/>
      <c r="O674" s="156"/>
      <c r="P674" s="156"/>
      <c r="Q674" s="156"/>
      <c r="R674" s="156"/>
      <c r="S674" s="156"/>
      <c r="T674" s="156"/>
      <c r="U674" s="156"/>
      <c r="V674" s="156"/>
      <c r="W674" s="156"/>
      <c r="X674" s="156"/>
      <c r="Y674" s="156"/>
      <c r="Z674" s="156"/>
    </row>
    <row r="675">
      <c r="A675" s="156"/>
      <c r="B675" s="156"/>
      <c r="C675" s="241"/>
      <c r="D675" s="242"/>
      <c r="E675" s="243"/>
      <c r="F675" s="243"/>
      <c r="G675" s="243"/>
      <c r="H675" s="243"/>
      <c r="I675" s="243"/>
      <c r="J675" s="156"/>
      <c r="K675" s="156"/>
      <c r="L675" s="156"/>
      <c r="M675" s="156"/>
      <c r="N675" s="156"/>
      <c r="O675" s="156"/>
      <c r="P675" s="156"/>
      <c r="Q675" s="156"/>
      <c r="R675" s="156"/>
      <c r="S675" s="156"/>
      <c r="T675" s="156"/>
      <c r="U675" s="156"/>
      <c r="V675" s="156"/>
      <c r="W675" s="156"/>
      <c r="X675" s="156"/>
      <c r="Y675" s="156"/>
      <c r="Z675" s="156"/>
    </row>
    <row r="676">
      <c r="A676" s="156"/>
      <c r="B676" s="156"/>
      <c r="C676" s="241"/>
      <c r="D676" s="242"/>
      <c r="E676" s="243"/>
      <c r="F676" s="243"/>
      <c r="G676" s="243"/>
      <c r="H676" s="243"/>
      <c r="I676" s="243"/>
      <c r="J676" s="156"/>
      <c r="K676" s="156"/>
      <c r="L676" s="156"/>
      <c r="M676" s="156"/>
      <c r="N676" s="156"/>
      <c r="O676" s="156"/>
      <c r="P676" s="156"/>
      <c r="Q676" s="156"/>
      <c r="R676" s="156"/>
      <c r="S676" s="156"/>
      <c r="T676" s="156"/>
      <c r="U676" s="156"/>
      <c r="V676" s="156"/>
      <c r="W676" s="156"/>
      <c r="X676" s="156"/>
      <c r="Y676" s="156"/>
      <c r="Z676" s="156"/>
    </row>
    <row r="677">
      <c r="A677" s="156"/>
      <c r="B677" s="156"/>
      <c r="C677" s="241"/>
      <c r="D677" s="242"/>
      <c r="E677" s="243"/>
      <c r="F677" s="243"/>
      <c r="G677" s="243"/>
      <c r="H677" s="243"/>
      <c r="I677" s="243"/>
      <c r="J677" s="156"/>
      <c r="K677" s="156"/>
      <c r="L677" s="156"/>
      <c r="M677" s="156"/>
      <c r="N677" s="156"/>
      <c r="O677" s="156"/>
      <c r="P677" s="156"/>
      <c r="Q677" s="156"/>
      <c r="R677" s="156"/>
      <c r="S677" s="156"/>
      <c r="T677" s="156"/>
      <c r="U677" s="156"/>
      <c r="V677" s="156"/>
      <c r="W677" s="156"/>
      <c r="X677" s="156"/>
      <c r="Y677" s="156"/>
      <c r="Z677" s="156"/>
    </row>
    <row r="678">
      <c r="A678" s="156"/>
      <c r="B678" s="156"/>
      <c r="C678" s="241"/>
      <c r="D678" s="242"/>
      <c r="E678" s="243"/>
      <c r="F678" s="243"/>
      <c r="G678" s="243"/>
      <c r="H678" s="243"/>
      <c r="I678" s="243"/>
      <c r="J678" s="156"/>
      <c r="K678" s="156"/>
      <c r="L678" s="156"/>
      <c r="M678" s="156"/>
      <c r="N678" s="156"/>
      <c r="O678" s="156"/>
      <c r="P678" s="156"/>
      <c r="Q678" s="156"/>
      <c r="R678" s="156"/>
      <c r="S678" s="156"/>
      <c r="T678" s="156"/>
      <c r="U678" s="156"/>
      <c r="V678" s="156"/>
      <c r="W678" s="156"/>
      <c r="X678" s="156"/>
      <c r="Y678" s="156"/>
      <c r="Z678" s="156"/>
    </row>
    <row r="679">
      <c r="A679" s="156"/>
      <c r="B679" s="156"/>
      <c r="C679" s="241"/>
      <c r="D679" s="242"/>
      <c r="E679" s="243"/>
      <c r="F679" s="243"/>
      <c r="G679" s="243"/>
      <c r="H679" s="243"/>
      <c r="I679" s="243"/>
      <c r="J679" s="156"/>
      <c r="K679" s="156"/>
      <c r="L679" s="156"/>
      <c r="M679" s="156"/>
      <c r="N679" s="156"/>
      <c r="O679" s="156"/>
      <c r="P679" s="156"/>
      <c r="Q679" s="156"/>
      <c r="R679" s="156"/>
      <c r="S679" s="156"/>
      <c r="T679" s="156"/>
      <c r="U679" s="156"/>
      <c r="V679" s="156"/>
      <c r="W679" s="156"/>
      <c r="X679" s="156"/>
      <c r="Y679" s="156"/>
      <c r="Z679" s="156"/>
    </row>
    <row r="680">
      <c r="A680" s="156"/>
      <c r="B680" s="156"/>
      <c r="C680" s="241"/>
      <c r="D680" s="242"/>
      <c r="E680" s="243"/>
      <c r="F680" s="243"/>
      <c r="G680" s="243"/>
      <c r="H680" s="243"/>
      <c r="I680" s="243"/>
      <c r="J680" s="156"/>
      <c r="K680" s="156"/>
      <c r="L680" s="156"/>
      <c r="M680" s="156"/>
      <c r="N680" s="156"/>
      <c r="O680" s="156"/>
      <c r="P680" s="156"/>
      <c r="Q680" s="156"/>
      <c r="R680" s="156"/>
      <c r="S680" s="156"/>
      <c r="T680" s="156"/>
      <c r="U680" s="156"/>
      <c r="V680" s="156"/>
      <c r="W680" s="156"/>
      <c r="X680" s="156"/>
      <c r="Y680" s="156"/>
      <c r="Z680" s="156"/>
    </row>
    <row r="681">
      <c r="A681" s="156"/>
      <c r="B681" s="156"/>
      <c r="C681" s="241"/>
      <c r="D681" s="242"/>
      <c r="E681" s="243"/>
      <c r="F681" s="243"/>
      <c r="G681" s="243"/>
      <c r="H681" s="243"/>
      <c r="I681" s="243"/>
      <c r="J681" s="156"/>
      <c r="K681" s="156"/>
      <c r="L681" s="156"/>
      <c r="M681" s="156"/>
      <c r="N681" s="156"/>
      <c r="O681" s="156"/>
      <c r="P681" s="156"/>
      <c r="Q681" s="156"/>
      <c r="R681" s="156"/>
      <c r="S681" s="156"/>
      <c r="T681" s="156"/>
      <c r="U681" s="156"/>
      <c r="V681" s="156"/>
      <c r="W681" s="156"/>
      <c r="X681" s="156"/>
      <c r="Y681" s="156"/>
      <c r="Z681" s="156"/>
    </row>
    <row r="682">
      <c r="A682" s="156"/>
      <c r="B682" s="156"/>
      <c r="C682" s="241"/>
      <c r="D682" s="242"/>
      <c r="E682" s="243"/>
      <c r="F682" s="243"/>
      <c r="G682" s="243"/>
      <c r="H682" s="243"/>
      <c r="I682" s="243"/>
      <c r="J682" s="156"/>
      <c r="K682" s="156"/>
      <c r="L682" s="156"/>
      <c r="M682" s="156"/>
      <c r="N682" s="156"/>
      <c r="O682" s="156"/>
      <c r="P682" s="156"/>
      <c r="Q682" s="156"/>
      <c r="R682" s="156"/>
      <c r="S682" s="156"/>
      <c r="T682" s="156"/>
      <c r="U682" s="156"/>
      <c r="V682" s="156"/>
      <c r="W682" s="156"/>
      <c r="X682" s="156"/>
      <c r="Y682" s="156"/>
      <c r="Z682" s="156"/>
    </row>
    <row r="683">
      <c r="A683" s="156"/>
      <c r="B683" s="156"/>
      <c r="C683" s="241"/>
      <c r="D683" s="242"/>
      <c r="E683" s="243"/>
      <c r="F683" s="243"/>
      <c r="G683" s="243"/>
      <c r="H683" s="243"/>
      <c r="I683" s="243"/>
      <c r="J683" s="156"/>
      <c r="K683" s="156"/>
      <c r="L683" s="156"/>
      <c r="M683" s="156"/>
      <c r="N683" s="156"/>
      <c r="O683" s="156"/>
      <c r="P683" s="156"/>
      <c r="Q683" s="156"/>
      <c r="R683" s="156"/>
      <c r="S683" s="156"/>
      <c r="T683" s="156"/>
      <c r="U683" s="156"/>
      <c r="V683" s="156"/>
      <c r="W683" s="156"/>
      <c r="X683" s="156"/>
      <c r="Y683" s="156"/>
      <c r="Z683" s="156"/>
    </row>
    <row r="684">
      <c r="A684" s="156"/>
      <c r="B684" s="156"/>
      <c r="C684" s="241"/>
      <c r="D684" s="242"/>
      <c r="E684" s="243"/>
      <c r="F684" s="243"/>
      <c r="G684" s="243"/>
      <c r="H684" s="243"/>
      <c r="I684" s="243"/>
      <c r="J684" s="156"/>
      <c r="K684" s="156"/>
      <c r="L684" s="156"/>
      <c r="M684" s="156"/>
      <c r="N684" s="156"/>
      <c r="O684" s="156"/>
      <c r="P684" s="156"/>
      <c r="Q684" s="156"/>
      <c r="R684" s="156"/>
      <c r="S684" s="156"/>
      <c r="T684" s="156"/>
      <c r="U684" s="156"/>
      <c r="V684" s="156"/>
      <c r="W684" s="156"/>
      <c r="X684" s="156"/>
      <c r="Y684" s="156"/>
      <c r="Z684" s="156"/>
    </row>
    <row r="685">
      <c r="A685" s="156"/>
      <c r="B685" s="156"/>
      <c r="C685" s="241"/>
      <c r="D685" s="242"/>
      <c r="E685" s="243"/>
      <c r="F685" s="243"/>
      <c r="G685" s="243"/>
      <c r="H685" s="243"/>
      <c r="I685" s="243"/>
      <c r="J685" s="156"/>
      <c r="K685" s="156"/>
      <c r="L685" s="156"/>
      <c r="M685" s="156"/>
      <c r="N685" s="156"/>
      <c r="O685" s="156"/>
      <c r="P685" s="156"/>
      <c r="Q685" s="156"/>
      <c r="R685" s="156"/>
      <c r="S685" s="156"/>
      <c r="T685" s="156"/>
      <c r="U685" s="156"/>
      <c r="V685" s="156"/>
      <c r="W685" s="156"/>
      <c r="X685" s="156"/>
      <c r="Y685" s="156"/>
      <c r="Z685" s="156"/>
    </row>
    <row r="686">
      <c r="A686" s="156"/>
      <c r="B686" s="156"/>
      <c r="C686" s="241"/>
      <c r="D686" s="242"/>
      <c r="E686" s="243"/>
      <c r="F686" s="243"/>
      <c r="G686" s="243"/>
      <c r="H686" s="243"/>
      <c r="I686" s="243"/>
      <c r="J686" s="156"/>
      <c r="K686" s="156"/>
      <c r="L686" s="156"/>
      <c r="M686" s="156"/>
      <c r="N686" s="156"/>
      <c r="O686" s="156"/>
      <c r="P686" s="156"/>
      <c r="Q686" s="156"/>
      <c r="R686" s="156"/>
      <c r="S686" s="156"/>
      <c r="T686" s="156"/>
      <c r="U686" s="156"/>
      <c r="V686" s="156"/>
      <c r="W686" s="156"/>
      <c r="X686" s="156"/>
      <c r="Y686" s="156"/>
      <c r="Z686" s="156"/>
    </row>
    <row r="687">
      <c r="A687" s="156"/>
      <c r="B687" s="156"/>
      <c r="C687" s="241"/>
      <c r="D687" s="242"/>
      <c r="E687" s="243"/>
      <c r="F687" s="243"/>
      <c r="G687" s="243"/>
      <c r="H687" s="243"/>
      <c r="I687" s="243"/>
      <c r="J687" s="156"/>
      <c r="K687" s="156"/>
      <c r="L687" s="156"/>
      <c r="M687" s="156"/>
      <c r="N687" s="156"/>
      <c r="O687" s="156"/>
      <c r="P687" s="156"/>
      <c r="Q687" s="156"/>
      <c r="R687" s="156"/>
      <c r="S687" s="156"/>
      <c r="T687" s="156"/>
      <c r="U687" s="156"/>
      <c r="V687" s="156"/>
      <c r="W687" s="156"/>
      <c r="X687" s="156"/>
      <c r="Y687" s="156"/>
      <c r="Z687" s="156"/>
    </row>
    <row r="688">
      <c r="A688" s="156"/>
      <c r="B688" s="156"/>
      <c r="C688" s="241"/>
      <c r="D688" s="242"/>
      <c r="E688" s="243"/>
      <c r="F688" s="243"/>
      <c r="G688" s="243"/>
      <c r="H688" s="243"/>
      <c r="I688" s="243"/>
      <c r="J688" s="156"/>
      <c r="K688" s="156"/>
      <c r="L688" s="156"/>
      <c r="M688" s="156"/>
      <c r="N688" s="156"/>
      <c r="O688" s="156"/>
      <c r="P688" s="156"/>
      <c r="Q688" s="156"/>
      <c r="R688" s="156"/>
      <c r="S688" s="156"/>
      <c r="T688" s="156"/>
      <c r="U688" s="156"/>
      <c r="V688" s="156"/>
      <c r="W688" s="156"/>
      <c r="X688" s="156"/>
      <c r="Y688" s="156"/>
      <c r="Z688" s="156"/>
    </row>
    <row r="689">
      <c r="A689" s="156"/>
      <c r="B689" s="156"/>
      <c r="C689" s="241"/>
      <c r="D689" s="242"/>
      <c r="E689" s="243"/>
      <c r="F689" s="243"/>
      <c r="G689" s="243"/>
      <c r="H689" s="243"/>
      <c r="I689" s="243"/>
      <c r="J689" s="156"/>
      <c r="K689" s="156"/>
      <c r="L689" s="156"/>
      <c r="M689" s="156"/>
      <c r="N689" s="156"/>
      <c r="O689" s="156"/>
      <c r="P689" s="156"/>
      <c r="Q689" s="156"/>
      <c r="R689" s="156"/>
      <c r="S689" s="156"/>
      <c r="T689" s="156"/>
      <c r="U689" s="156"/>
      <c r="V689" s="156"/>
      <c r="W689" s="156"/>
      <c r="X689" s="156"/>
      <c r="Y689" s="156"/>
      <c r="Z689" s="156"/>
    </row>
    <row r="690">
      <c r="A690" s="156"/>
      <c r="B690" s="156"/>
      <c r="C690" s="241"/>
      <c r="D690" s="242"/>
      <c r="E690" s="243"/>
      <c r="F690" s="243"/>
      <c r="G690" s="243"/>
      <c r="H690" s="243"/>
      <c r="I690" s="243"/>
      <c r="J690" s="156"/>
      <c r="K690" s="156"/>
      <c r="L690" s="156"/>
      <c r="M690" s="156"/>
      <c r="N690" s="156"/>
      <c r="O690" s="156"/>
      <c r="P690" s="156"/>
      <c r="Q690" s="156"/>
      <c r="R690" s="156"/>
      <c r="S690" s="156"/>
      <c r="T690" s="156"/>
      <c r="U690" s="156"/>
      <c r="V690" s="156"/>
      <c r="W690" s="156"/>
      <c r="X690" s="156"/>
      <c r="Y690" s="156"/>
      <c r="Z690" s="156"/>
    </row>
    <row r="691">
      <c r="A691" s="156"/>
      <c r="B691" s="156"/>
      <c r="C691" s="241"/>
      <c r="D691" s="242"/>
      <c r="E691" s="243"/>
      <c r="F691" s="243"/>
      <c r="G691" s="243"/>
      <c r="H691" s="243"/>
      <c r="I691" s="243"/>
      <c r="J691" s="156"/>
      <c r="K691" s="156"/>
      <c r="L691" s="156"/>
      <c r="M691" s="156"/>
      <c r="N691" s="156"/>
      <c r="O691" s="156"/>
      <c r="P691" s="156"/>
      <c r="Q691" s="156"/>
      <c r="R691" s="156"/>
      <c r="S691" s="156"/>
      <c r="T691" s="156"/>
      <c r="U691" s="156"/>
      <c r="V691" s="156"/>
      <c r="W691" s="156"/>
      <c r="X691" s="156"/>
      <c r="Y691" s="156"/>
      <c r="Z691" s="156"/>
    </row>
    <row r="692">
      <c r="A692" s="156"/>
      <c r="B692" s="156"/>
      <c r="C692" s="241"/>
      <c r="D692" s="242"/>
      <c r="E692" s="243"/>
      <c r="F692" s="243"/>
      <c r="G692" s="243"/>
      <c r="H692" s="243"/>
      <c r="I692" s="243"/>
      <c r="J692" s="156"/>
      <c r="K692" s="156"/>
      <c r="L692" s="156"/>
      <c r="M692" s="156"/>
      <c r="N692" s="156"/>
      <c r="O692" s="156"/>
      <c r="P692" s="156"/>
      <c r="Q692" s="156"/>
      <c r="R692" s="156"/>
      <c r="S692" s="156"/>
      <c r="T692" s="156"/>
      <c r="U692" s="156"/>
      <c r="V692" s="156"/>
      <c r="W692" s="156"/>
      <c r="X692" s="156"/>
      <c r="Y692" s="156"/>
      <c r="Z692" s="156"/>
    </row>
    <row r="693">
      <c r="A693" s="156"/>
      <c r="B693" s="156"/>
      <c r="C693" s="241"/>
      <c r="D693" s="242"/>
      <c r="E693" s="243"/>
      <c r="F693" s="243"/>
      <c r="G693" s="243"/>
      <c r="H693" s="243"/>
      <c r="I693" s="243"/>
      <c r="J693" s="156"/>
      <c r="K693" s="156"/>
      <c r="L693" s="156"/>
      <c r="M693" s="156"/>
      <c r="N693" s="156"/>
      <c r="O693" s="156"/>
      <c r="P693" s="156"/>
      <c r="Q693" s="156"/>
      <c r="R693" s="156"/>
      <c r="S693" s="156"/>
      <c r="T693" s="156"/>
      <c r="U693" s="156"/>
      <c r="V693" s="156"/>
      <c r="W693" s="156"/>
      <c r="X693" s="156"/>
      <c r="Y693" s="156"/>
      <c r="Z693" s="156"/>
    </row>
    <row r="694">
      <c r="A694" s="156"/>
      <c r="B694" s="156"/>
      <c r="C694" s="241"/>
      <c r="D694" s="242"/>
      <c r="E694" s="243"/>
      <c r="F694" s="243"/>
      <c r="G694" s="243"/>
      <c r="H694" s="243"/>
      <c r="I694" s="243"/>
      <c r="J694" s="156"/>
      <c r="K694" s="156"/>
      <c r="L694" s="156"/>
      <c r="M694" s="156"/>
      <c r="N694" s="156"/>
      <c r="O694" s="156"/>
      <c r="P694" s="156"/>
      <c r="Q694" s="156"/>
      <c r="R694" s="156"/>
      <c r="S694" s="156"/>
      <c r="T694" s="156"/>
      <c r="U694" s="156"/>
      <c r="V694" s="156"/>
      <c r="W694" s="156"/>
      <c r="X694" s="156"/>
      <c r="Y694" s="156"/>
      <c r="Z694" s="156"/>
    </row>
    <row r="695">
      <c r="A695" s="156"/>
      <c r="B695" s="156"/>
      <c r="C695" s="241"/>
      <c r="D695" s="242"/>
      <c r="E695" s="243"/>
      <c r="F695" s="243"/>
      <c r="G695" s="243"/>
      <c r="H695" s="243"/>
      <c r="I695" s="243"/>
      <c r="J695" s="156"/>
      <c r="K695" s="156"/>
      <c r="L695" s="156"/>
      <c r="M695" s="156"/>
      <c r="N695" s="156"/>
      <c r="O695" s="156"/>
      <c r="P695" s="156"/>
      <c r="Q695" s="156"/>
      <c r="R695" s="156"/>
      <c r="S695" s="156"/>
      <c r="T695" s="156"/>
      <c r="U695" s="156"/>
      <c r="V695" s="156"/>
      <c r="W695" s="156"/>
      <c r="X695" s="156"/>
      <c r="Y695" s="156"/>
      <c r="Z695" s="156"/>
    </row>
    <row r="696">
      <c r="A696" s="156"/>
      <c r="B696" s="156"/>
      <c r="C696" s="241"/>
      <c r="D696" s="242"/>
      <c r="E696" s="243"/>
      <c r="F696" s="243"/>
      <c r="G696" s="243"/>
      <c r="H696" s="243"/>
      <c r="I696" s="243"/>
      <c r="J696" s="156"/>
      <c r="K696" s="156"/>
      <c r="L696" s="156"/>
      <c r="M696" s="156"/>
      <c r="N696" s="156"/>
      <c r="O696" s="156"/>
      <c r="P696" s="156"/>
      <c r="Q696" s="156"/>
      <c r="R696" s="156"/>
      <c r="S696" s="156"/>
      <c r="T696" s="156"/>
      <c r="U696" s="156"/>
      <c r="V696" s="156"/>
      <c r="W696" s="156"/>
      <c r="X696" s="156"/>
      <c r="Y696" s="156"/>
      <c r="Z696" s="156"/>
    </row>
    <row r="697">
      <c r="A697" s="156"/>
      <c r="B697" s="156"/>
      <c r="C697" s="241"/>
      <c r="D697" s="242"/>
      <c r="E697" s="243"/>
      <c r="F697" s="243"/>
      <c r="G697" s="243"/>
      <c r="H697" s="243"/>
      <c r="I697" s="243"/>
      <c r="J697" s="156"/>
      <c r="K697" s="156"/>
      <c r="L697" s="156"/>
      <c r="M697" s="156"/>
      <c r="N697" s="156"/>
      <c r="O697" s="156"/>
      <c r="P697" s="156"/>
      <c r="Q697" s="156"/>
      <c r="R697" s="156"/>
      <c r="S697" s="156"/>
      <c r="T697" s="156"/>
      <c r="U697" s="156"/>
      <c r="V697" s="156"/>
      <c r="W697" s="156"/>
      <c r="X697" s="156"/>
      <c r="Y697" s="156"/>
      <c r="Z697" s="156"/>
    </row>
    <row r="698">
      <c r="A698" s="156"/>
      <c r="B698" s="156"/>
      <c r="C698" s="241"/>
      <c r="D698" s="242"/>
      <c r="E698" s="243"/>
      <c r="F698" s="243"/>
      <c r="G698" s="243"/>
      <c r="H698" s="243"/>
      <c r="I698" s="243"/>
      <c r="J698" s="156"/>
      <c r="K698" s="156"/>
      <c r="L698" s="156"/>
      <c r="M698" s="156"/>
      <c r="N698" s="156"/>
      <c r="O698" s="156"/>
      <c r="P698" s="156"/>
      <c r="Q698" s="156"/>
      <c r="R698" s="156"/>
      <c r="S698" s="156"/>
      <c r="T698" s="156"/>
      <c r="U698" s="156"/>
      <c r="V698" s="156"/>
      <c r="W698" s="156"/>
      <c r="X698" s="156"/>
      <c r="Y698" s="156"/>
      <c r="Z698" s="156"/>
    </row>
    <row r="699">
      <c r="A699" s="156"/>
      <c r="B699" s="156"/>
      <c r="C699" s="241"/>
      <c r="D699" s="242"/>
      <c r="E699" s="243"/>
      <c r="F699" s="243"/>
      <c r="G699" s="243"/>
      <c r="H699" s="243"/>
      <c r="I699" s="243"/>
      <c r="J699" s="156"/>
      <c r="K699" s="156"/>
      <c r="L699" s="156"/>
      <c r="M699" s="156"/>
      <c r="N699" s="156"/>
      <c r="O699" s="156"/>
      <c r="P699" s="156"/>
      <c r="Q699" s="156"/>
      <c r="R699" s="156"/>
      <c r="S699" s="156"/>
      <c r="T699" s="156"/>
      <c r="U699" s="156"/>
      <c r="V699" s="156"/>
      <c r="W699" s="156"/>
      <c r="X699" s="156"/>
      <c r="Y699" s="156"/>
      <c r="Z699" s="156"/>
    </row>
    <row r="700">
      <c r="A700" s="156"/>
      <c r="B700" s="156"/>
      <c r="C700" s="241"/>
      <c r="D700" s="242"/>
      <c r="E700" s="243"/>
      <c r="F700" s="243"/>
      <c r="G700" s="243"/>
      <c r="H700" s="243"/>
      <c r="I700" s="243"/>
      <c r="J700" s="156"/>
      <c r="K700" s="156"/>
      <c r="L700" s="156"/>
      <c r="M700" s="156"/>
      <c r="N700" s="156"/>
      <c r="O700" s="156"/>
      <c r="P700" s="156"/>
      <c r="Q700" s="156"/>
      <c r="R700" s="156"/>
      <c r="S700" s="156"/>
      <c r="T700" s="156"/>
      <c r="U700" s="156"/>
      <c r="V700" s="156"/>
      <c r="W700" s="156"/>
      <c r="X700" s="156"/>
      <c r="Y700" s="156"/>
      <c r="Z700" s="156"/>
    </row>
    <row r="701">
      <c r="A701" s="156"/>
      <c r="B701" s="156"/>
      <c r="C701" s="241"/>
      <c r="D701" s="242"/>
      <c r="E701" s="243"/>
      <c r="F701" s="243"/>
      <c r="G701" s="243"/>
      <c r="H701" s="243"/>
      <c r="I701" s="243"/>
      <c r="J701" s="156"/>
      <c r="K701" s="156"/>
      <c r="L701" s="156"/>
      <c r="M701" s="156"/>
      <c r="N701" s="156"/>
      <c r="O701" s="156"/>
      <c r="P701" s="156"/>
      <c r="Q701" s="156"/>
      <c r="R701" s="156"/>
      <c r="S701" s="156"/>
      <c r="T701" s="156"/>
      <c r="U701" s="156"/>
      <c r="V701" s="156"/>
      <c r="W701" s="156"/>
      <c r="X701" s="156"/>
      <c r="Y701" s="156"/>
      <c r="Z701" s="156"/>
    </row>
    <row r="702">
      <c r="A702" s="156"/>
      <c r="B702" s="156"/>
      <c r="C702" s="241"/>
      <c r="D702" s="242"/>
      <c r="E702" s="243"/>
      <c r="F702" s="243"/>
      <c r="G702" s="243"/>
      <c r="H702" s="243"/>
      <c r="I702" s="243"/>
      <c r="J702" s="156"/>
      <c r="K702" s="156"/>
      <c r="L702" s="156"/>
      <c r="M702" s="156"/>
      <c r="N702" s="156"/>
      <c r="O702" s="156"/>
      <c r="P702" s="156"/>
      <c r="Q702" s="156"/>
      <c r="R702" s="156"/>
      <c r="S702" s="156"/>
      <c r="T702" s="156"/>
      <c r="U702" s="156"/>
      <c r="V702" s="156"/>
      <c r="W702" s="156"/>
      <c r="X702" s="156"/>
      <c r="Y702" s="156"/>
      <c r="Z702" s="156"/>
    </row>
    <row r="703">
      <c r="A703" s="156"/>
      <c r="B703" s="156"/>
      <c r="C703" s="241"/>
      <c r="D703" s="242"/>
      <c r="E703" s="243"/>
      <c r="F703" s="243"/>
      <c r="G703" s="243"/>
      <c r="H703" s="243"/>
      <c r="I703" s="243"/>
      <c r="J703" s="156"/>
      <c r="K703" s="156"/>
      <c r="L703" s="156"/>
      <c r="M703" s="156"/>
      <c r="N703" s="156"/>
      <c r="O703" s="156"/>
      <c r="P703" s="156"/>
      <c r="Q703" s="156"/>
      <c r="R703" s="156"/>
      <c r="S703" s="156"/>
      <c r="T703" s="156"/>
      <c r="U703" s="156"/>
      <c r="V703" s="156"/>
      <c r="W703" s="156"/>
      <c r="X703" s="156"/>
      <c r="Y703" s="156"/>
      <c r="Z703" s="156"/>
    </row>
    <row r="704">
      <c r="A704" s="156"/>
      <c r="B704" s="156"/>
      <c r="C704" s="241"/>
      <c r="D704" s="242"/>
      <c r="E704" s="243"/>
      <c r="F704" s="243"/>
      <c r="G704" s="243"/>
      <c r="H704" s="243"/>
      <c r="I704" s="243"/>
      <c r="J704" s="156"/>
      <c r="K704" s="156"/>
      <c r="L704" s="156"/>
      <c r="M704" s="156"/>
      <c r="N704" s="156"/>
      <c r="O704" s="156"/>
      <c r="P704" s="156"/>
      <c r="Q704" s="156"/>
      <c r="R704" s="156"/>
      <c r="S704" s="156"/>
      <c r="T704" s="156"/>
      <c r="U704" s="156"/>
      <c r="V704" s="156"/>
      <c r="W704" s="156"/>
      <c r="X704" s="156"/>
      <c r="Y704" s="156"/>
      <c r="Z704" s="156"/>
    </row>
    <row r="705">
      <c r="A705" s="156"/>
      <c r="B705" s="156"/>
      <c r="C705" s="241"/>
      <c r="D705" s="242"/>
      <c r="E705" s="243"/>
      <c r="F705" s="243"/>
      <c r="G705" s="243"/>
      <c r="H705" s="243"/>
      <c r="I705" s="243"/>
      <c r="J705" s="156"/>
      <c r="K705" s="156"/>
      <c r="L705" s="156"/>
      <c r="M705" s="156"/>
      <c r="N705" s="156"/>
      <c r="O705" s="156"/>
      <c r="P705" s="156"/>
      <c r="Q705" s="156"/>
      <c r="R705" s="156"/>
      <c r="S705" s="156"/>
      <c r="T705" s="156"/>
      <c r="U705" s="156"/>
      <c r="V705" s="156"/>
      <c r="W705" s="156"/>
      <c r="X705" s="156"/>
      <c r="Y705" s="156"/>
      <c r="Z705" s="156"/>
    </row>
    <row r="706">
      <c r="A706" s="156"/>
      <c r="B706" s="156"/>
      <c r="C706" s="241"/>
      <c r="D706" s="242"/>
      <c r="E706" s="243"/>
      <c r="F706" s="243"/>
      <c r="G706" s="243"/>
      <c r="H706" s="243"/>
      <c r="I706" s="243"/>
      <c r="J706" s="156"/>
      <c r="K706" s="156"/>
      <c r="L706" s="156"/>
      <c r="M706" s="156"/>
      <c r="N706" s="156"/>
      <c r="O706" s="156"/>
      <c r="P706" s="156"/>
      <c r="Q706" s="156"/>
      <c r="R706" s="156"/>
      <c r="S706" s="156"/>
      <c r="T706" s="156"/>
      <c r="U706" s="156"/>
      <c r="V706" s="156"/>
      <c r="W706" s="156"/>
      <c r="X706" s="156"/>
      <c r="Y706" s="156"/>
      <c r="Z706" s="156"/>
    </row>
    <row r="707">
      <c r="A707" s="156"/>
      <c r="B707" s="156"/>
      <c r="C707" s="241"/>
      <c r="D707" s="242"/>
      <c r="E707" s="243"/>
      <c r="F707" s="243"/>
      <c r="G707" s="243"/>
      <c r="H707" s="243"/>
      <c r="I707" s="243"/>
      <c r="J707" s="156"/>
      <c r="K707" s="156"/>
      <c r="L707" s="156"/>
      <c r="M707" s="156"/>
      <c r="N707" s="156"/>
      <c r="O707" s="156"/>
      <c r="P707" s="156"/>
      <c r="Q707" s="156"/>
      <c r="R707" s="156"/>
      <c r="S707" s="156"/>
      <c r="T707" s="156"/>
      <c r="U707" s="156"/>
      <c r="V707" s="156"/>
      <c r="W707" s="156"/>
      <c r="X707" s="156"/>
      <c r="Y707" s="156"/>
      <c r="Z707" s="156"/>
    </row>
    <row r="708">
      <c r="A708" s="156"/>
      <c r="B708" s="156"/>
      <c r="C708" s="241"/>
      <c r="D708" s="242"/>
      <c r="E708" s="243"/>
      <c r="F708" s="243"/>
      <c r="G708" s="243"/>
      <c r="H708" s="243"/>
      <c r="I708" s="243"/>
      <c r="J708" s="156"/>
      <c r="K708" s="156"/>
      <c r="L708" s="156"/>
      <c r="M708" s="156"/>
      <c r="N708" s="156"/>
      <c r="O708" s="156"/>
      <c r="P708" s="156"/>
      <c r="Q708" s="156"/>
      <c r="R708" s="156"/>
      <c r="S708" s="156"/>
      <c r="T708" s="156"/>
      <c r="U708" s="156"/>
      <c r="V708" s="156"/>
      <c r="W708" s="156"/>
      <c r="X708" s="156"/>
      <c r="Y708" s="156"/>
      <c r="Z708" s="156"/>
    </row>
    <row r="709">
      <c r="A709" s="156"/>
      <c r="B709" s="156"/>
      <c r="C709" s="241"/>
      <c r="D709" s="242"/>
      <c r="E709" s="243"/>
      <c r="F709" s="243"/>
      <c r="G709" s="243"/>
      <c r="H709" s="243"/>
      <c r="I709" s="243"/>
      <c r="J709" s="156"/>
      <c r="K709" s="156"/>
      <c r="L709" s="156"/>
      <c r="M709" s="156"/>
      <c r="N709" s="156"/>
      <c r="O709" s="156"/>
      <c r="P709" s="156"/>
      <c r="Q709" s="156"/>
      <c r="R709" s="156"/>
      <c r="S709" s="156"/>
      <c r="T709" s="156"/>
      <c r="U709" s="156"/>
      <c r="V709" s="156"/>
      <c r="W709" s="156"/>
      <c r="X709" s="156"/>
      <c r="Y709" s="156"/>
      <c r="Z709" s="156"/>
    </row>
    <row r="710">
      <c r="A710" s="156"/>
      <c r="B710" s="156"/>
      <c r="C710" s="241"/>
      <c r="D710" s="242"/>
      <c r="E710" s="243"/>
      <c r="F710" s="243"/>
      <c r="G710" s="243"/>
      <c r="H710" s="243"/>
      <c r="I710" s="243"/>
      <c r="J710" s="156"/>
      <c r="K710" s="156"/>
      <c r="L710" s="156"/>
      <c r="M710" s="156"/>
      <c r="N710" s="156"/>
      <c r="O710" s="156"/>
      <c r="P710" s="156"/>
      <c r="Q710" s="156"/>
      <c r="R710" s="156"/>
      <c r="S710" s="156"/>
      <c r="T710" s="156"/>
      <c r="U710" s="156"/>
      <c r="V710" s="156"/>
      <c r="W710" s="156"/>
      <c r="X710" s="156"/>
      <c r="Y710" s="156"/>
      <c r="Z710" s="156"/>
    </row>
    <row r="711">
      <c r="A711" s="156"/>
      <c r="B711" s="156"/>
      <c r="C711" s="241"/>
      <c r="D711" s="242"/>
      <c r="E711" s="243"/>
      <c r="F711" s="243"/>
      <c r="G711" s="243"/>
      <c r="H711" s="243"/>
      <c r="I711" s="243"/>
      <c r="J711" s="156"/>
      <c r="K711" s="156"/>
      <c r="L711" s="156"/>
      <c r="M711" s="156"/>
      <c r="N711" s="156"/>
      <c r="O711" s="156"/>
      <c r="P711" s="156"/>
      <c r="Q711" s="156"/>
      <c r="R711" s="156"/>
      <c r="S711" s="156"/>
      <c r="T711" s="156"/>
      <c r="U711" s="156"/>
      <c r="V711" s="156"/>
      <c r="W711" s="156"/>
      <c r="X711" s="156"/>
      <c r="Y711" s="156"/>
      <c r="Z711" s="156"/>
    </row>
    <row r="712">
      <c r="A712" s="156"/>
      <c r="B712" s="156"/>
      <c r="C712" s="241"/>
      <c r="D712" s="242"/>
      <c r="E712" s="243"/>
      <c r="F712" s="243"/>
      <c r="G712" s="243"/>
      <c r="H712" s="243"/>
      <c r="I712" s="243"/>
      <c r="J712" s="156"/>
      <c r="K712" s="156"/>
      <c r="L712" s="156"/>
      <c r="M712" s="156"/>
      <c r="N712" s="156"/>
      <c r="O712" s="156"/>
      <c r="P712" s="156"/>
      <c r="Q712" s="156"/>
      <c r="R712" s="156"/>
      <c r="S712" s="156"/>
      <c r="T712" s="156"/>
      <c r="U712" s="156"/>
      <c r="V712" s="156"/>
      <c r="W712" s="156"/>
      <c r="X712" s="156"/>
      <c r="Y712" s="156"/>
      <c r="Z712" s="156"/>
    </row>
    <row r="713">
      <c r="A713" s="156"/>
      <c r="B713" s="156"/>
      <c r="C713" s="241"/>
      <c r="D713" s="242"/>
      <c r="E713" s="243"/>
      <c r="F713" s="243"/>
      <c r="G713" s="243"/>
      <c r="H713" s="243"/>
      <c r="I713" s="243"/>
      <c r="J713" s="156"/>
      <c r="K713" s="156"/>
      <c r="L713" s="156"/>
      <c r="M713" s="156"/>
      <c r="N713" s="156"/>
      <c r="O713" s="156"/>
      <c r="P713" s="156"/>
      <c r="Q713" s="156"/>
      <c r="R713" s="156"/>
      <c r="S713" s="156"/>
      <c r="T713" s="156"/>
      <c r="U713" s="156"/>
      <c r="V713" s="156"/>
      <c r="W713" s="156"/>
      <c r="X713" s="156"/>
      <c r="Y713" s="156"/>
      <c r="Z713" s="156"/>
    </row>
    <row r="714">
      <c r="A714" s="156"/>
      <c r="B714" s="156"/>
      <c r="C714" s="241"/>
      <c r="D714" s="242"/>
      <c r="E714" s="243"/>
      <c r="F714" s="243"/>
      <c r="G714" s="243"/>
      <c r="H714" s="243"/>
      <c r="I714" s="243"/>
      <c r="J714" s="156"/>
      <c r="K714" s="156"/>
      <c r="L714" s="156"/>
      <c r="M714" s="156"/>
      <c r="N714" s="156"/>
      <c r="O714" s="156"/>
      <c r="P714" s="156"/>
      <c r="Q714" s="156"/>
      <c r="R714" s="156"/>
      <c r="S714" s="156"/>
      <c r="T714" s="156"/>
      <c r="U714" s="156"/>
      <c r="V714" s="156"/>
      <c r="W714" s="156"/>
      <c r="X714" s="156"/>
      <c r="Y714" s="156"/>
      <c r="Z714" s="156"/>
    </row>
    <row r="715">
      <c r="A715" s="156"/>
      <c r="B715" s="156"/>
      <c r="C715" s="241"/>
      <c r="D715" s="242"/>
      <c r="E715" s="243"/>
      <c r="F715" s="243"/>
      <c r="G715" s="243"/>
      <c r="H715" s="243"/>
      <c r="I715" s="243"/>
      <c r="J715" s="156"/>
      <c r="K715" s="156"/>
      <c r="L715" s="156"/>
      <c r="M715" s="156"/>
      <c r="N715" s="156"/>
      <c r="O715" s="156"/>
      <c r="P715" s="156"/>
      <c r="Q715" s="156"/>
      <c r="R715" s="156"/>
      <c r="S715" s="156"/>
      <c r="T715" s="156"/>
      <c r="U715" s="156"/>
      <c r="V715" s="156"/>
      <c r="W715" s="156"/>
      <c r="X715" s="156"/>
      <c r="Y715" s="156"/>
      <c r="Z715" s="156"/>
    </row>
    <row r="716">
      <c r="A716" s="156"/>
      <c r="B716" s="156"/>
      <c r="C716" s="241"/>
      <c r="D716" s="242"/>
      <c r="E716" s="243"/>
      <c r="F716" s="243"/>
      <c r="G716" s="243"/>
      <c r="H716" s="243"/>
      <c r="I716" s="243"/>
      <c r="J716" s="156"/>
      <c r="K716" s="156"/>
      <c r="L716" s="156"/>
      <c r="M716" s="156"/>
      <c r="N716" s="156"/>
      <c r="O716" s="156"/>
      <c r="P716" s="156"/>
      <c r="Q716" s="156"/>
      <c r="R716" s="156"/>
      <c r="S716" s="156"/>
      <c r="T716" s="156"/>
      <c r="U716" s="156"/>
      <c r="V716" s="156"/>
      <c r="W716" s="156"/>
      <c r="X716" s="156"/>
      <c r="Y716" s="156"/>
      <c r="Z716" s="156"/>
    </row>
    <row r="717">
      <c r="A717" s="156"/>
      <c r="B717" s="156"/>
      <c r="C717" s="241"/>
      <c r="D717" s="242"/>
      <c r="E717" s="243"/>
      <c r="F717" s="243"/>
      <c r="G717" s="243"/>
      <c r="H717" s="243"/>
      <c r="I717" s="243"/>
      <c r="J717" s="156"/>
      <c r="K717" s="156"/>
      <c r="L717" s="156"/>
      <c r="M717" s="156"/>
      <c r="N717" s="156"/>
      <c r="O717" s="156"/>
      <c r="P717" s="156"/>
      <c r="Q717" s="156"/>
      <c r="R717" s="156"/>
      <c r="S717" s="156"/>
      <c r="T717" s="156"/>
      <c r="U717" s="156"/>
      <c r="V717" s="156"/>
      <c r="W717" s="156"/>
      <c r="X717" s="156"/>
      <c r="Y717" s="156"/>
      <c r="Z717" s="156"/>
    </row>
    <row r="718">
      <c r="A718" s="156"/>
      <c r="B718" s="156"/>
      <c r="C718" s="241"/>
      <c r="D718" s="242"/>
      <c r="E718" s="243"/>
      <c r="F718" s="243"/>
      <c r="G718" s="243"/>
      <c r="H718" s="243"/>
      <c r="I718" s="243"/>
      <c r="J718" s="156"/>
      <c r="K718" s="156"/>
      <c r="L718" s="156"/>
      <c r="M718" s="156"/>
      <c r="N718" s="156"/>
      <c r="O718" s="156"/>
      <c r="P718" s="156"/>
      <c r="Q718" s="156"/>
      <c r="R718" s="156"/>
      <c r="S718" s="156"/>
      <c r="T718" s="156"/>
      <c r="U718" s="156"/>
      <c r="V718" s="156"/>
      <c r="W718" s="156"/>
      <c r="X718" s="156"/>
      <c r="Y718" s="156"/>
      <c r="Z718" s="156"/>
    </row>
    <row r="719">
      <c r="A719" s="156"/>
      <c r="B719" s="156"/>
      <c r="C719" s="241"/>
      <c r="D719" s="242"/>
      <c r="E719" s="243"/>
      <c r="F719" s="243"/>
      <c r="G719" s="243"/>
      <c r="H719" s="243"/>
      <c r="I719" s="243"/>
      <c r="J719" s="156"/>
      <c r="K719" s="156"/>
      <c r="L719" s="156"/>
      <c r="M719" s="156"/>
      <c r="N719" s="156"/>
      <c r="O719" s="156"/>
      <c r="P719" s="156"/>
      <c r="Q719" s="156"/>
      <c r="R719" s="156"/>
      <c r="S719" s="156"/>
      <c r="T719" s="156"/>
      <c r="U719" s="156"/>
      <c r="V719" s="156"/>
      <c r="W719" s="156"/>
      <c r="X719" s="156"/>
      <c r="Y719" s="156"/>
      <c r="Z719" s="156"/>
    </row>
    <row r="720">
      <c r="A720" s="156"/>
      <c r="B720" s="156"/>
      <c r="C720" s="241"/>
      <c r="D720" s="242"/>
      <c r="E720" s="243"/>
      <c r="F720" s="243"/>
      <c r="G720" s="243"/>
      <c r="H720" s="243"/>
      <c r="I720" s="243"/>
      <c r="J720" s="156"/>
      <c r="K720" s="156"/>
      <c r="L720" s="156"/>
      <c r="M720" s="156"/>
      <c r="N720" s="156"/>
      <c r="O720" s="156"/>
      <c r="P720" s="156"/>
      <c r="Q720" s="156"/>
      <c r="R720" s="156"/>
      <c r="S720" s="156"/>
      <c r="T720" s="156"/>
      <c r="U720" s="156"/>
      <c r="V720" s="156"/>
      <c r="W720" s="156"/>
      <c r="X720" s="156"/>
      <c r="Y720" s="156"/>
      <c r="Z720" s="156"/>
    </row>
    <row r="721">
      <c r="A721" s="156"/>
      <c r="B721" s="156"/>
      <c r="C721" s="241"/>
      <c r="D721" s="242"/>
      <c r="E721" s="243"/>
      <c r="F721" s="243"/>
      <c r="G721" s="243"/>
      <c r="H721" s="243"/>
      <c r="I721" s="243"/>
      <c r="J721" s="156"/>
      <c r="K721" s="156"/>
      <c r="L721" s="156"/>
      <c r="M721" s="156"/>
      <c r="N721" s="156"/>
      <c r="O721" s="156"/>
      <c r="P721" s="156"/>
      <c r="Q721" s="156"/>
      <c r="R721" s="156"/>
      <c r="S721" s="156"/>
      <c r="T721" s="156"/>
      <c r="U721" s="156"/>
      <c r="V721" s="156"/>
      <c r="W721" s="156"/>
      <c r="X721" s="156"/>
      <c r="Y721" s="156"/>
      <c r="Z721" s="156"/>
    </row>
    <row r="722">
      <c r="A722" s="156"/>
      <c r="B722" s="156"/>
      <c r="C722" s="241"/>
      <c r="D722" s="242"/>
      <c r="E722" s="243"/>
      <c r="F722" s="243"/>
      <c r="G722" s="243"/>
      <c r="H722" s="243"/>
      <c r="I722" s="243"/>
      <c r="J722" s="156"/>
      <c r="K722" s="156"/>
      <c r="L722" s="156"/>
      <c r="M722" s="156"/>
      <c r="N722" s="156"/>
      <c r="O722" s="156"/>
      <c r="P722" s="156"/>
      <c r="Q722" s="156"/>
      <c r="R722" s="156"/>
      <c r="S722" s="156"/>
      <c r="T722" s="156"/>
      <c r="U722" s="156"/>
      <c r="V722" s="156"/>
      <c r="W722" s="156"/>
      <c r="X722" s="156"/>
      <c r="Y722" s="156"/>
      <c r="Z722" s="156"/>
    </row>
    <row r="723">
      <c r="A723" s="156"/>
      <c r="B723" s="156"/>
      <c r="C723" s="241"/>
      <c r="D723" s="242"/>
      <c r="E723" s="243"/>
      <c r="F723" s="243"/>
      <c r="G723" s="243"/>
      <c r="H723" s="243"/>
      <c r="I723" s="243"/>
      <c r="J723" s="156"/>
      <c r="K723" s="156"/>
      <c r="L723" s="156"/>
      <c r="M723" s="156"/>
      <c r="N723" s="156"/>
      <c r="O723" s="156"/>
      <c r="P723" s="156"/>
      <c r="Q723" s="156"/>
      <c r="R723" s="156"/>
      <c r="S723" s="156"/>
      <c r="T723" s="156"/>
      <c r="U723" s="156"/>
      <c r="V723" s="156"/>
      <c r="W723" s="156"/>
      <c r="X723" s="156"/>
      <c r="Y723" s="156"/>
      <c r="Z723" s="156"/>
    </row>
    <row r="724">
      <c r="A724" s="156"/>
      <c r="B724" s="156"/>
      <c r="C724" s="241"/>
      <c r="D724" s="242"/>
      <c r="E724" s="243"/>
      <c r="F724" s="243"/>
      <c r="G724" s="243"/>
      <c r="H724" s="243"/>
      <c r="I724" s="243"/>
      <c r="J724" s="156"/>
      <c r="K724" s="156"/>
      <c r="L724" s="156"/>
      <c r="M724" s="156"/>
      <c r="N724" s="156"/>
      <c r="O724" s="156"/>
      <c r="P724" s="156"/>
      <c r="Q724" s="156"/>
      <c r="R724" s="156"/>
      <c r="S724" s="156"/>
      <c r="T724" s="156"/>
      <c r="U724" s="156"/>
      <c r="V724" s="156"/>
      <c r="W724" s="156"/>
      <c r="X724" s="156"/>
      <c r="Y724" s="156"/>
      <c r="Z724" s="156"/>
    </row>
    <row r="725">
      <c r="A725" s="156"/>
      <c r="B725" s="156"/>
      <c r="C725" s="241"/>
      <c r="D725" s="242"/>
      <c r="E725" s="243"/>
      <c r="F725" s="243"/>
      <c r="G725" s="243"/>
      <c r="H725" s="243"/>
      <c r="I725" s="243"/>
      <c r="J725" s="156"/>
      <c r="K725" s="156"/>
      <c r="L725" s="156"/>
      <c r="M725" s="156"/>
      <c r="N725" s="156"/>
      <c r="O725" s="156"/>
      <c r="P725" s="156"/>
      <c r="Q725" s="156"/>
      <c r="R725" s="156"/>
      <c r="S725" s="156"/>
      <c r="T725" s="156"/>
      <c r="U725" s="156"/>
      <c r="V725" s="156"/>
      <c r="W725" s="156"/>
      <c r="X725" s="156"/>
      <c r="Y725" s="156"/>
      <c r="Z725" s="156"/>
    </row>
    <row r="726">
      <c r="A726" s="156"/>
      <c r="B726" s="156"/>
      <c r="C726" s="241"/>
      <c r="D726" s="242"/>
      <c r="E726" s="243"/>
      <c r="F726" s="243"/>
      <c r="G726" s="243"/>
      <c r="H726" s="243"/>
      <c r="I726" s="243"/>
      <c r="J726" s="156"/>
      <c r="K726" s="156"/>
      <c r="L726" s="156"/>
      <c r="M726" s="156"/>
      <c r="N726" s="156"/>
      <c r="O726" s="156"/>
      <c r="P726" s="156"/>
      <c r="Q726" s="156"/>
      <c r="R726" s="156"/>
      <c r="S726" s="156"/>
      <c r="T726" s="156"/>
      <c r="U726" s="156"/>
      <c r="V726" s="156"/>
      <c r="W726" s="156"/>
      <c r="X726" s="156"/>
      <c r="Y726" s="156"/>
      <c r="Z726" s="156"/>
    </row>
    <row r="727">
      <c r="A727" s="156"/>
      <c r="B727" s="156"/>
      <c r="C727" s="241"/>
      <c r="D727" s="242"/>
      <c r="E727" s="243"/>
      <c r="F727" s="243"/>
      <c r="G727" s="243"/>
      <c r="H727" s="243"/>
      <c r="I727" s="243"/>
      <c r="J727" s="156"/>
      <c r="K727" s="156"/>
      <c r="L727" s="156"/>
      <c r="M727" s="156"/>
      <c r="N727" s="156"/>
      <c r="O727" s="156"/>
      <c r="P727" s="156"/>
      <c r="Q727" s="156"/>
      <c r="R727" s="156"/>
      <c r="S727" s="156"/>
      <c r="T727" s="156"/>
      <c r="U727" s="156"/>
      <c r="V727" s="156"/>
      <c r="W727" s="156"/>
      <c r="X727" s="156"/>
      <c r="Y727" s="156"/>
      <c r="Z727" s="156"/>
    </row>
    <row r="728">
      <c r="A728" s="156"/>
      <c r="B728" s="156"/>
      <c r="C728" s="241"/>
      <c r="D728" s="242"/>
      <c r="E728" s="243"/>
      <c r="F728" s="243"/>
      <c r="G728" s="243"/>
      <c r="H728" s="243"/>
      <c r="I728" s="243"/>
      <c r="J728" s="156"/>
      <c r="K728" s="156"/>
      <c r="L728" s="156"/>
      <c r="M728" s="156"/>
      <c r="N728" s="156"/>
      <c r="O728" s="156"/>
      <c r="P728" s="156"/>
      <c r="Q728" s="156"/>
      <c r="R728" s="156"/>
      <c r="S728" s="156"/>
      <c r="T728" s="156"/>
      <c r="U728" s="156"/>
      <c r="V728" s="156"/>
      <c r="W728" s="156"/>
      <c r="X728" s="156"/>
      <c r="Y728" s="156"/>
      <c r="Z728" s="156"/>
    </row>
    <row r="729">
      <c r="A729" s="156"/>
      <c r="B729" s="156"/>
      <c r="C729" s="241"/>
      <c r="D729" s="242"/>
      <c r="E729" s="243"/>
      <c r="F729" s="243"/>
      <c r="G729" s="243"/>
      <c r="H729" s="243"/>
      <c r="I729" s="243"/>
      <c r="J729" s="156"/>
      <c r="K729" s="156"/>
      <c r="L729" s="156"/>
      <c r="M729" s="156"/>
      <c r="N729" s="156"/>
      <c r="O729" s="156"/>
      <c r="P729" s="156"/>
      <c r="Q729" s="156"/>
      <c r="R729" s="156"/>
      <c r="S729" s="156"/>
      <c r="T729" s="156"/>
      <c r="U729" s="156"/>
      <c r="V729" s="156"/>
      <c r="W729" s="156"/>
      <c r="X729" s="156"/>
      <c r="Y729" s="156"/>
      <c r="Z729" s="156"/>
    </row>
    <row r="730">
      <c r="A730" s="156"/>
      <c r="B730" s="156"/>
      <c r="C730" s="241"/>
      <c r="D730" s="242"/>
      <c r="E730" s="243"/>
      <c r="F730" s="243"/>
      <c r="G730" s="243"/>
      <c r="H730" s="243"/>
      <c r="I730" s="243"/>
      <c r="J730" s="156"/>
      <c r="K730" s="156"/>
      <c r="L730" s="156"/>
      <c r="M730" s="156"/>
      <c r="N730" s="156"/>
      <c r="O730" s="156"/>
      <c r="P730" s="156"/>
      <c r="Q730" s="156"/>
      <c r="R730" s="156"/>
      <c r="S730" s="156"/>
      <c r="T730" s="156"/>
      <c r="U730" s="156"/>
      <c r="V730" s="156"/>
      <c r="W730" s="156"/>
      <c r="X730" s="156"/>
      <c r="Y730" s="156"/>
      <c r="Z730" s="156"/>
    </row>
    <row r="731">
      <c r="A731" s="156"/>
      <c r="B731" s="156"/>
      <c r="C731" s="241"/>
      <c r="D731" s="242"/>
      <c r="E731" s="243"/>
      <c r="F731" s="243"/>
      <c r="G731" s="243"/>
      <c r="H731" s="243"/>
      <c r="I731" s="243"/>
      <c r="J731" s="156"/>
      <c r="K731" s="156"/>
      <c r="L731" s="156"/>
      <c r="M731" s="156"/>
      <c r="N731" s="156"/>
      <c r="O731" s="156"/>
      <c r="P731" s="156"/>
      <c r="Q731" s="156"/>
      <c r="R731" s="156"/>
      <c r="S731" s="156"/>
      <c r="T731" s="156"/>
      <c r="U731" s="156"/>
      <c r="V731" s="156"/>
      <c r="W731" s="156"/>
      <c r="X731" s="156"/>
      <c r="Y731" s="156"/>
      <c r="Z731" s="156"/>
    </row>
    <row r="732">
      <c r="A732" s="156"/>
      <c r="B732" s="156"/>
      <c r="C732" s="241"/>
      <c r="D732" s="242"/>
      <c r="E732" s="243"/>
      <c r="F732" s="243"/>
      <c r="G732" s="243"/>
      <c r="H732" s="243"/>
      <c r="I732" s="243"/>
      <c r="J732" s="156"/>
      <c r="K732" s="156"/>
      <c r="L732" s="156"/>
      <c r="M732" s="156"/>
      <c r="N732" s="156"/>
      <c r="O732" s="156"/>
      <c r="P732" s="156"/>
      <c r="Q732" s="156"/>
      <c r="R732" s="156"/>
      <c r="S732" s="156"/>
      <c r="T732" s="156"/>
      <c r="U732" s="156"/>
      <c r="V732" s="156"/>
      <c r="W732" s="156"/>
      <c r="X732" s="156"/>
      <c r="Y732" s="156"/>
      <c r="Z732" s="156"/>
    </row>
    <row r="733">
      <c r="A733" s="156"/>
      <c r="B733" s="156"/>
      <c r="C733" s="241"/>
      <c r="D733" s="242"/>
      <c r="E733" s="243"/>
      <c r="F733" s="243"/>
      <c r="G733" s="243"/>
      <c r="H733" s="243"/>
      <c r="I733" s="243"/>
      <c r="J733" s="156"/>
      <c r="K733" s="156"/>
      <c r="L733" s="156"/>
      <c r="M733" s="156"/>
      <c r="N733" s="156"/>
      <c r="O733" s="156"/>
      <c r="P733" s="156"/>
      <c r="Q733" s="156"/>
      <c r="R733" s="156"/>
      <c r="S733" s="156"/>
      <c r="T733" s="156"/>
      <c r="U733" s="156"/>
      <c r="V733" s="156"/>
      <c r="W733" s="156"/>
      <c r="X733" s="156"/>
      <c r="Y733" s="156"/>
      <c r="Z733" s="156"/>
    </row>
    <row r="734">
      <c r="A734" s="156"/>
      <c r="B734" s="156"/>
      <c r="C734" s="241"/>
      <c r="D734" s="242"/>
      <c r="E734" s="243"/>
      <c r="F734" s="243"/>
      <c r="G734" s="243"/>
      <c r="H734" s="243"/>
      <c r="I734" s="243"/>
      <c r="J734" s="156"/>
      <c r="K734" s="156"/>
      <c r="L734" s="156"/>
      <c r="M734" s="156"/>
      <c r="N734" s="156"/>
      <c r="O734" s="156"/>
      <c r="P734" s="156"/>
      <c r="Q734" s="156"/>
      <c r="R734" s="156"/>
      <c r="S734" s="156"/>
      <c r="T734" s="156"/>
      <c r="U734" s="156"/>
      <c r="V734" s="156"/>
      <c r="W734" s="156"/>
      <c r="X734" s="156"/>
      <c r="Y734" s="156"/>
      <c r="Z734" s="156"/>
    </row>
    <row r="735">
      <c r="A735" s="156"/>
      <c r="B735" s="156"/>
      <c r="C735" s="241"/>
      <c r="D735" s="242"/>
      <c r="E735" s="243"/>
      <c r="F735" s="243"/>
      <c r="G735" s="243"/>
      <c r="H735" s="243"/>
      <c r="I735" s="243"/>
      <c r="J735" s="156"/>
      <c r="K735" s="156"/>
      <c r="L735" s="156"/>
      <c r="M735" s="156"/>
      <c r="N735" s="156"/>
      <c r="O735" s="156"/>
      <c r="P735" s="156"/>
      <c r="Q735" s="156"/>
      <c r="R735" s="156"/>
      <c r="S735" s="156"/>
      <c r="T735" s="156"/>
      <c r="U735" s="156"/>
      <c r="V735" s="156"/>
      <c r="W735" s="156"/>
      <c r="X735" s="156"/>
      <c r="Y735" s="156"/>
      <c r="Z735" s="156"/>
    </row>
    <row r="736">
      <c r="A736" s="156"/>
      <c r="B736" s="156"/>
      <c r="C736" s="241"/>
      <c r="D736" s="242"/>
      <c r="E736" s="243"/>
      <c r="F736" s="243"/>
      <c r="G736" s="243"/>
      <c r="H736" s="243"/>
      <c r="I736" s="243"/>
      <c r="J736" s="156"/>
      <c r="K736" s="156"/>
      <c r="L736" s="156"/>
      <c r="M736" s="156"/>
      <c r="N736" s="156"/>
      <c r="O736" s="156"/>
      <c r="P736" s="156"/>
      <c r="Q736" s="156"/>
      <c r="R736" s="156"/>
      <c r="S736" s="156"/>
      <c r="T736" s="156"/>
      <c r="U736" s="156"/>
      <c r="V736" s="156"/>
      <c r="W736" s="156"/>
      <c r="X736" s="156"/>
      <c r="Y736" s="156"/>
      <c r="Z736" s="156"/>
    </row>
    <row r="737">
      <c r="A737" s="156"/>
      <c r="B737" s="156"/>
      <c r="C737" s="241"/>
      <c r="D737" s="242"/>
      <c r="E737" s="243"/>
      <c r="F737" s="243"/>
      <c r="G737" s="243"/>
      <c r="H737" s="243"/>
      <c r="I737" s="243"/>
      <c r="J737" s="156"/>
      <c r="K737" s="156"/>
      <c r="L737" s="156"/>
      <c r="M737" s="156"/>
      <c r="N737" s="156"/>
      <c r="O737" s="156"/>
      <c r="P737" s="156"/>
      <c r="Q737" s="156"/>
      <c r="R737" s="156"/>
      <c r="S737" s="156"/>
      <c r="T737" s="156"/>
      <c r="U737" s="156"/>
      <c r="V737" s="156"/>
      <c r="W737" s="156"/>
      <c r="X737" s="156"/>
      <c r="Y737" s="156"/>
      <c r="Z737" s="156"/>
    </row>
    <row r="738">
      <c r="A738" s="156"/>
      <c r="B738" s="156"/>
      <c r="C738" s="241"/>
      <c r="D738" s="242"/>
      <c r="E738" s="243"/>
      <c r="F738" s="243"/>
      <c r="G738" s="243"/>
      <c r="H738" s="243"/>
      <c r="I738" s="243"/>
      <c r="J738" s="156"/>
      <c r="K738" s="156"/>
      <c r="L738" s="156"/>
      <c r="M738" s="156"/>
      <c r="N738" s="156"/>
      <c r="O738" s="156"/>
      <c r="P738" s="156"/>
      <c r="Q738" s="156"/>
      <c r="R738" s="156"/>
      <c r="S738" s="156"/>
      <c r="T738" s="156"/>
      <c r="U738" s="156"/>
      <c r="V738" s="156"/>
      <c r="W738" s="156"/>
      <c r="X738" s="156"/>
      <c r="Y738" s="156"/>
      <c r="Z738" s="156"/>
    </row>
    <row r="739">
      <c r="A739" s="156"/>
      <c r="B739" s="156"/>
      <c r="C739" s="241"/>
      <c r="D739" s="242"/>
      <c r="E739" s="243"/>
      <c r="F739" s="243"/>
      <c r="G739" s="243"/>
      <c r="H739" s="243"/>
      <c r="I739" s="243"/>
      <c r="J739" s="156"/>
      <c r="K739" s="156"/>
      <c r="L739" s="156"/>
      <c r="M739" s="156"/>
      <c r="N739" s="156"/>
      <c r="O739" s="156"/>
      <c r="P739" s="156"/>
      <c r="Q739" s="156"/>
      <c r="R739" s="156"/>
      <c r="S739" s="156"/>
      <c r="T739" s="156"/>
      <c r="U739" s="156"/>
      <c r="V739" s="156"/>
      <c r="W739" s="156"/>
      <c r="X739" s="156"/>
      <c r="Y739" s="156"/>
      <c r="Z739" s="156"/>
    </row>
    <row r="740">
      <c r="A740" s="156"/>
      <c r="B740" s="156"/>
      <c r="C740" s="241"/>
      <c r="D740" s="242"/>
      <c r="E740" s="243"/>
      <c r="F740" s="243"/>
      <c r="G740" s="243"/>
      <c r="H740" s="243"/>
      <c r="I740" s="243"/>
      <c r="J740" s="156"/>
      <c r="K740" s="156"/>
      <c r="L740" s="156"/>
      <c r="M740" s="156"/>
      <c r="N740" s="156"/>
      <c r="O740" s="156"/>
      <c r="P740" s="156"/>
      <c r="Q740" s="156"/>
      <c r="R740" s="156"/>
      <c r="S740" s="156"/>
      <c r="T740" s="156"/>
      <c r="U740" s="156"/>
      <c r="V740" s="156"/>
      <c r="W740" s="156"/>
      <c r="X740" s="156"/>
      <c r="Y740" s="156"/>
      <c r="Z740" s="156"/>
    </row>
    <row r="741">
      <c r="A741" s="156"/>
      <c r="B741" s="156"/>
      <c r="C741" s="241"/>
      <c r="D741" s="242"/>
      <c r="E741" s="243"/>
      <c r="F741" s="243"/>
      <c r="G741" s="243"/>
      <c r="H741" s="243"/>
      <c r="I741" s="243"/>
      <c r="J741" s="156"/>
      <c r="K741" s="156"/>
      <c r="L741" s="156"/>
      <c r="M741" s="156"/>
      <c r="N741" s="156"/>
      <c r="O741" s="156"/>
      <c r="P741" s="156"/>
      <c r="Q741" s="156"/>
      <c r="R741" s="156"/>
      <c r="S741" s="156"/>
      <c r="T741" s="156"/>
      <c r="U741" s="156"/>
      <c r="V741" s="156"/>
      <c r="W741" s="156"/>
      <c r="X741" s="156"/>
      <c r="Y741" s="156"/>
      <c r="Z741" s="156"/>
    </row>
    <row r="742">
      <c r="A742" s="156"/>
      <c r="B742" s="156"/>
      <c r="C742" s="241"/>
      <c r="D742" s="242"/>
      <c r="E742" s="243"/>
      <c r="F742" s="243"/>
      <c r="G742" s="243"/>
      <c r="H742" s="243"/>
      <c r="I742" s="243"/>
      <c r="J742" s="156"/>
      <c r="K742" s="156"/>
      <c r="L742" s="156"/>
      <c r="M742" s="156"/>
      <c r="N742" s="156"/>
      <c r="O742" s="156"/>
      <c r="P742" s="156"/>
      <c r="Q742" s="156"/>
      <c r="R742" s="156"/>
      <c r="S742" s="156"/>
      <c r="T742" s="156"/>
      <c r="U742" s="156"/>
      <c r="V742" s="156"/>
      <c r="W742" s="156"/>
      <c r="X742" s="156"/>
      <c r="Y742" s="156"/>
      <c r="Z742" s="156"/>
    </row>
    <row r="743">
      <c r="A743" s="156"/>
      <c r="B743" s="156"/>
      <c r="C743" s="241"/>
      <c r="D743" s="242"/>
      <c r="E743" s="243"/>
      <c r="F743" s="243"/>
      <c r="G743" s="243"/>
      <c r="H743" s="243"/>
      <c r="I743" s="243"/>
      <c r="J743" s="156"/>
      <c r="K743" s="156"/>
      <c r="L743" s="156"/>
      <c r="M743" s="156"/>
      <c r="N743" s="156"/>
      <c r="O743" s="156"/>
      <c r="P743" s="156"/>
      <c r="Q743" s="156"/>
      <c r="R743" s="156"/>
      <c r="S743" s="156"/>
      <c r="T743" s="156"/>
      <c r="U743" s="156"/>
      <c r="V743" s="156"/>
      <c r="W743" s="156"/>
      <c r="X743" s="156"/>
      <c r="Y743" s="156"/>
      <c r="Z743" s="156"/>
    </row>
    <row r="744">
      <c r="A744" s="156"/>
      <c r="B744" s="156"/>
      <c r="C744" s="241"/>
      <c r="D744" s="242"/>
      <c r="E744" s="243"/>
      <c r="F744" s="243"/>
      <c r="G744" s="243"/>
      <c r="H744" s="243"/>
      <c r="I744" s="243"/>
      <c r="J744" s="156"/>
      <c r="K744" s="156"/>
      <c r="L744" s="156"/>
      <c r="M744" s="156"/>
      <c r="N744" s="156"/>
      <c r="O744" s="156"/>
      <c r="P744" s="156"/>
      <c r="Q744" s="156"/>
      <c r="R744" s="156"/>
      <c r="S744" s="156"/>
      <c r="T744" s="156"/>
      <c r="U744" s="156"/>
      <c r="V744" s="156"/>
      <c r="W744" s="156"/>
      <c r="X744" s="156"/>
      <c r="Y744" s="156"/>
      <c r="Z744" s="156"/>
    </row>
    <row r="745">
      <c r="A745" s="156"/>
      <c r="B745" s="156"/>
      <c r="C745" s="241"/>
      <c r="D745" s="242"/>
      <c r="E745" s="243"/>
      <c r="F745" s="243"/>
      <c r="G745" s="243"/>
      <c r="H745" s="243"/>
      <c r="I745" s="243"/>
      <c r="J745" s="156"/>
      <c r="K745" s="156"/>
      <c r="L745" s="156"/>
      <c r="M745" s="156"/>
      <c r="N745" s="156"/>
      <c r="O745" s="156"/>
      <c r="P745" s="156"/>
      <c r="Q745" s="156"/>
      <c r="R745" s="156"/>
      <c r="S745" s="156"/>
      <c r="T745" s="156"/>
      <c r="U745" s="156"/>
      <c r="V745" s="156"/>
      <c r="W745" s="156"/>
      <c r="X745" s="156"/>
      <c r="Y745" s="156"/>
      <c r="Z745" s="156"/>
    </row>
    <row r="746">
      <c r="A746" s="156"/>
      <c r="B746" s="156"/>
      <c r="C746" s="241"/>
      <c r="D746" s="242"/>
      <c r="E746" s="243"/>
      <c r="F746" s="243"/>
      <c r="G746" s="243"/>
      <c r="H746" s="243"/>
      <c r="I746" s="243"/>
      <c r="J746" s="156"/>
      <c r="K746" s="156"/>
      <c r="L746" s="156"/>
      <c r="M746" s="156"/>
      <c r="N746" s="156"/>
      <c r="O746" s="156"/>
      <c r="P746" s="156"/>
      <c r="Q746" s="156"/>
      <c r="R746" s="156"/>
      <c r="S746" s="156"/>
      <c r="T746" s="156"/>
      <c r="U746" s="156"/>
      <c r="V746" s="156"/>
      <c r="W746" s="156"/>
      <c r="X746" s="156"/>
      <c r="Y746" s="156"/>
      <c r="Z746" s="156"/>
    </row>
    <row r="747">
      <c r="A747" s="156"/>
      <c r="B747" s="156"/>
      <c r="C747" s="241"/>
      <c r="D747" s="242"/>
      <c r="E747" s="243"/>
      <c r="F747" s="243"/>
      <c r="G747" s="243"/>
      <c r="H747" s="243"/>
      <c r="I747" s="243"/>
      <c r="J747" s="156"/>
      <c r="K747" s="156"/>
      <c r="L747" s="156"/>
      <c r="M747" s="156"/>
      <c r="N747" s="156"/>
      <c r="O747" s="156"/>
      <c r="P747" s="156"/>
      <c r="Q747" s="156"/>
      <c r="R747" s="156"/>
      <c r="S747" s="156"/>
      <c r="T747" s="156"/>
      <c r="U747" s="156"/>
      <c r="V747" s="156"/>
      <c r="W747" s="156"/>
      <c r="X747" s="156"/>
      <c r="Y747" s="156"/>
      <c r="Z747" s="156"/>
    </row>
    <row r="748">
      <c r="A748" s="156"/>
      <c r="B748" s="156"/>
      <c r="C748" s="241"/>
      <c r="D748" s="242"/>
      <c r="E748" s="243"/>
      <c r="F748" s="243"/>
      <c r="G748" s="243"/>
      <c r="H748" s="243"/>
      <c r="I748" s="243"/>
      <c r="J748" s="156"/>
      <c r="K748" s="156"/>
      <c r="L748" s="156"/>
      <c r="M748" s="156"/>
      <c r="N748" s="156"/>
      <c r="O748" s="156"/>
      <c r="P748" s="156"/>
      <c r="Q748" s="156"/>
      <c r="R748" s="156"/>
      <c r="S748" s="156"/>
      <c r="T748" s="156"/>
      <c r="U748" s="156"/>
      <c r="V748" s="156"/>
      <c r="W748" s="156"/>
      <c r="X748" s="156"/>
      <c r="Y748" s="156"/>
      <c r="Z748" s="156"/>
    </row>
    <row r="749">
      <c r="A749" s="156"/>
      <c r="B749" s="156"/>
      <c r="C749" s="241"/>
      <c r="D749" s="242"/>
      <c r="E749" s="243"/>
      <c r="F749" s="243"/>
      <c r="G749" s="243"/>
      <c r="H749" s="243"/>
      <c r="I749" s="243"/>
      <c r="J749" s="156"/>
      <c r="K749" s="156"/>
      <c r="L749" s="156"/>
      <c r="M749" s="156"/>
      <c r="N749" s="156"/>
      <c r="O749" s="156"/>
      <c r="P749" s="156"/>
      <c r="Q749" s="156"/>
      <c r="R749" s="156"/>
      <c r="S749" s="156"/>
      <c r="T749" s="156"/>
      <c r="U749" s="156"/>
      <c r="V749" s="156"/>
      <c r="W749" s="156"/>
      <c r="X749" s="156"/>
      <c r="Y749" s="156"/>
      <c r="Z749" s="156"/>
    </row>
    <row r="750">
      <c r="A750" s="156"/>
      <c r="B750" s="156"/>
      <c r="C750" s="241"/>
      <c r="D750" s="242"/>
      <c r="E750" s="243"/>
      <c r="F750" s="243"/>
      <c r="G750" s="243"/>
      <c r="H750" s="243"/>
      <c r="I750" s="243"/>
      <c r="J750" s="156"/>
      <c r="K750" s="156"/>
      <c r="L750" s="156"/>
      <c r="M750" s="156"/>
      <c r="N750" s="156"/>
      <c r="O750" s="156"/>
      <c r="P750" s="156"/>
      <c r="Q750" s="156"/>
      <c r="R750" s="156"/>
      <c r="S750" s="156"/>
      <c r="T750" s="156"/>
      <c r="U750" s="156"/>
      <c r="V750" s="156"/>
      <c r="W750" s="156"/>
      <c r="X750" s="156"/>
      <c r="Y750" s="156"/>
      <c r="Z750" s="156"/>
    </row>
    <row r="751">
      <c r="A751" s="156"/>
      <c r="B751" s="156"/>
      <c r="C751" s="241"/>
      <c r="D751" s="242"/>
      <c r="E751" s="243"/>
      <c r="F751" s="243"/>
      <c r="G751" s="243"/>
      <c r="H751" s="243"/>
      <c r="I751" s="243"/>
      <c r="J751" s="156"/>
      <c r="K751" s="156"/>
      <c r="L751" s="156"/>
      <c r="M751" s="156"/>
      <c r="N751" s="156"/>
      <c r="O751" s="156"/>
      <c r="P751" s="156"/>
      <c r="Q751" s="156"/>
      <c r="R751" s="156"/>
      <c r="S751" s="156"/>
      <c r="T751" s="156"/>
      <c r="U751" s="156"/>
      <c r="V751" s="156"/>
      <c r="W751" s="156"/>
      <c r="X751" s="156"/>
      <c r="Y751" s="156"/>
      <c r="Z751" s="156"/>
    </row>
    <row r="752">
      <c r="A752" s="156"/>
      <c r="B752" s="156"/>
      <c r="C752" s="241"/>
      <c r="D752" s="242"/>
      <c r="E752" s="243"/>
      <c r="F752" s="243"/>
      <c r="G752" s="243"/>
      <c r="H752" s="243"/>
      <c r="I752" s="243"/>
      <c r="J752" s="156"/>
      <c r="K752" s="156"/>
      <c r="L752" s="156"/>
      <c r="M752" s="156"/>
      <c r="N752" s="156"/>
      <c r="O752" s="156"/>
      <c r="P752" s="156"/>
      <c r="Q752" s="156"/>
      <c r="R752" s="156"/>
      <c r="S752" s="156"/>
      <c r="T752" s="156"/>
      <c r="U752" s="156"/>
      <c r="V752" s="156"/>
      <c r="W752" s="156"/>
      <c r="X752" s="156"/>
      <c r="Y752" s="156"/>
      <c r="Z752" s="156"/>
    </row>
    <row r="753">
      <c r="A753" s="156"/>
      <c r="B753" s="156"/>
      <c r="C753" s="241"/>
      <c r="D753" s="242"/>
      <c r="E753" s="243"/>
      <c r="F753" s="243"/>
      <c r="G753" s="243"/>
      <c r="H753" s="243"/>
      <c r="I753" s="243"/>
      <c r="J753" s="156"/>
      <c r="K753" s="156"/>
      <c r="L753" s="156"/>
      <c r="M753" s="156"/>
      <c r="N753" s="156"/>
      <c r="O753" s="156"/>
      <c r="P753" s="156"/>
      <c r="Q753" s="156"/>
      <c r="R753" s="156"/>
      <c r="S753" s="156"/>
      <c r="T753" s="156"/>
      <c r="U753" s="156"/>
      <c r="V753" s="156"/>
      <c r="W753" s="156"/>
      <c r="X753" s="156"/>
      <c r="Y753" s="156"/>
      <c r="Z753" s="156"/>
    </row>
    <row r="754">
      <c r="A754" s="156"/>
      <c r="B754" s="156"/>
      <c r="C754" s="241"/>
      <c r="D754" s="242"/>
      <c r="E754" s="243"/>
      <c r="F754" s="243"/>
      <c r="G754" s="243"/>
      <c r="H754" s="243"/>
      <c r="I754" s="243"/>
      <c r="J754" s="156"/>
      <c r="K754" s="156"/>
      <c r="L754" s="156"/>
      <c r="M754" s="156"/>
      <c r="N754" s="156"/>
      <c r="O754" s="156"/>
      <c r="P754" s="156"/>
      <c r="Q754" s="156"/>
      <c r="R754" s="156"/>
      <c r="S754" s="156"/>
      <c r="T754" s="156"/>
      <c r="U754" s="156"/>
      <c r="V754" s="156"/>
      <c r="W754" s="156"/>
      <c r="X754" s="156"/>
      <c r="Y754" s="156"/>
      <c r="Z754" s="156"/>
    </row>
    <row r="755">
      <c r="A755" s="156"/>
      <c r="B755" s="156"/>
      <c r="C755" s="241"/>
      <c r="D755" s="242"/>
      <c r="E755" s="243"/>
      <c r="F755" s="243"/>
      <c r="G755" s="243"/>
      <c r="H755" s="243"/>
      <c r="I755" s="243"/>
      <c r="J755" s="156"/>
      <c r="K755" s="156"/>
      <c r="L755" s="156"/>
      <c r="M755" s="156"/>
      <c r="N755" s="156"/>
      <c r="O755" s="156"/>
      <c r="P755" s="156"/>
      <c r="Q755" s="156"/>
      <c r="R755" s="156"/>
      <c r="S755" s="156"/>
      <c r="T755" s="156"/>
      <c r="U755" s="156"/>
      <c r="V755" s="156"/>
      <c r="W755" s="156"/>
      <c r="X755" s="156"/>
      <c r="Y755" s="156"/>
      <c r="Z755" s="156"/>
    </row>
    <row r="756">
      <c r="A756" s="156"/>
      <c r="B756" s="156"/>
      <c r="C756" s="241"/>
      <c r="D756" s="242"/>
      <c r="E756" s="243"/>
      <c r="F756" s="243"/>
      <c r="G756" s="243"/>
      <c r="H756" s="243"/>
      <c r="I756" s="243"/>
      <c r="J756" s="156"/>
      <c r="K756" s="156"/>
      <c r="L756" s="156"/>
      <c r="M756" s="156"/>
      <c r="N756" s="156"/>
      <c r="O756" s="156"/>
      <c r="P756" s="156"/>
      <c r="Q756" s="156"/>
      <c r="R756" s="156"/>
      <c r="S756" s="156"/>
      <c r="T756" s="156"/>
      <c r="U756" s="156"/>
      <c r="V756" s="156"/>
      <c r="W756" s="156"/>
      <c r="X756" s="156"/>
      <c r="Y756" s="156"/>
      <c r="Z756" s="156"/>
    </row>
    <row r="757">
      <c r="A757" s="156"/>
      <c r="B757" s="156"/>
      <c r="C757" s="241"/>
      <c r="D757" s="242"/>
      <c r="E757" s="243"/>
      <c r="F757" s="243"/>
      <c r="G757" s="243"/>
      <c r="H757" s="243"/>
      <c r="I757" s="243"/>
      <c r="J757" s="156"/>
      <c r="K757" s="156"/>
      <c r="L757" s="156"/>
      <c r="M757" s="156"/>
      <c r="N757" s="156"/>
      <c r="O757" s="156"/>
      <c r="P757" s="156"/>
      <c r="Q757" s="156"/>
      <c r="R757" s="156"/>
      <c r="S757" s="156"/>
      <c r="T757" s="156"/>
      <c r="U757" s="156"/>
      <c r="V757" s="156"/>
      <c r="W757" s="156"/>
      <c r="X757" s="156"/>
      <c r="Y757" s="156"/>
      <c r="Z757" s="156"/>
    </row>
    <row r="758">
      <c r="A758" s="156"/>
      <c r="B758" s="156"/>
      <c r="C758" s="241"/>
      <c r="D758" s="242"/>
      <c r="E758" s="243"/>
      <c r="F758" s="243"/>
      <c r="G758" s="243"/>
      <c r="H758" s="243"/>
      <c r="I758" s="243"/>
      <c r="J758" s="156"/>
      <c r="K758" s="156"/>
      <c r="L758" s="156"/>
      <c r="M758" s="156"/>
      <c r="N758" s="156"/>
      <c r="O758" s="156"/>
      <c r="P758" s="156"/>
      <c r="Q758" s="156"/>
      <c r="R758" s="156"/>
      <c r="S758" s="156"/>
      <c r="T758" s="156"/>
      <c r="U758" s="156"/>
      <c r="V758" s="156"/>
      <c r="W758" s="156"/>
      <c r="X758" s="156"/>
      <c r="Y758" s="156"/>
      <c r="Z758" s="156"/>
    </row>
    <row r="759">
      <c r="A759" s="156"/>
      <c r="B759" s="156"/>
      <c r="C759" s="241"/>
      <c r="D759" s="242"/>
      <c r="E759" s="243"/>
      <c r="F759" s="243"/>
      <c r="G759" s="243"/>
      <c r="H759" s="243"/>
      <c r="I759" s="243"/>
      <c r="J759" s="156"/>
      <c r="K759" s="156"/>
      <c r="L759" s="156"/>
      <c r="M759" s="156"/>
      <c r="N759" s="156"/>
      <c r="O759" s="156"/>
      <c r="P759" s="156"/>
      <c r="Q759" s="156"/>
      <c r="R759" s="156"/>
      <c r="S759" s="156"/>
      <c r="T759" s="156"/>
      <c r="U759" s="156"/>
      <c r="V759" s="156"/>
      <c r="W759" s="156"/>
      <c r="X759" s="156"/>
      <c r="Y759" s="156"/>
      <c r="Z759" s="156"/>
    </row>
    <row r="760">
      <c r="A760" s="156"/>
      <c r="B760" s="156"/>
      <c r="C760" s="241"/>
      <c r="D760" s="242"/>
      <c r="E760" s="243"/>
      <c r="F760" s="243"/>
      <c r="G760" s="243"/>
      <c r="H760" s="243"/>
      <c r="I760" s="243"/>
      <c r="J760" s="156"/>
      <c r="K760" s="156"/>
      <c r="L760" s="156"/>
      <c r="M760" s="156"/>
      <c r="N760" s="156"/>
      <c r="O760" s="156"/>
      <c r="P760" s="156"/>
      <c r="Q760" s="156"/>
      <c r="R760" s="156"/>
      <c r="S760" s="156"/>
      <c r="T760" s="156"/>
      <c r="U760" s="156"/>
      <c r="V760" s="156"/>
      <c r="W760" s="156"/>
      <c r="X760" s="156"/>
      <c r="Y760" s="156"/>
      <c r="Z760" s="156"/>
    </row>
    <row r="761">
      <c r="A761" s="156"/>
      <c r="B761" s="156"/>
      <c r="C761" s="241"/>
      <c r="D761" s="242"/>
      <c r="E761" s="243"/>
      <c r="F761" s="243"/>
      <c r="G761" s="243"/>
      <c r="H761" s="243"/>
      <c r="I761" s="243"/>
      <c r="J761" s="156"/>
      <c r="K761" s="156"/>
      <c r="L761" s="156"/>
      <c r="M761" s="156"/>
      <c r="N761" s="156"/>
      <c r="O761" s="156"/>
      <c r="P761" s="156"/>
      <c r="Q761" s="156"/>
      <c r="R761" s="156"/>
      <c r="S761" s="156"/>
      <c r="T761" s="156"/>
      <c r="U761" s="156"/>
      <c r="V761" s="156"/>
      <c r="W761" s="156"/>
      <c r="X761" s="156"/>
      <c r="Y761" s="156"/>
      <c r="Z761" s="156"/>
    </row>
    <row r="762">
      <c r="A762" s="156"/>
      <c r="B762" s="156"/>
      <c r="C762" s="241"/>
      <c r="D762" s="242"/>
      <c r="E762" s="243"/>
      <c r="F762" s="243"/>
      <c r="G762" s="243"/>
      <c r="H762" s="243"/>
      <c r="I762" s="243"/>
      <c r="J762" s="156"/>
      <c r="K762" s="156"/>
      <c r="L762" s="156"/>
      <c r="M762" s="156"/>
      <c r="N762" s="156"/>
      <c r="O762" s="156"/>
      <c r="P762" s="156"/>
      <c r="Q762" s="156"/>
      <c r="R762" s="156"/>
      <c r="S762" s="156"/>
      <c r="T762" s="156"/>
      <c r="U762" s="156"/>
      <c r="V762" s="156"/>
      <c r="W762" s="156"/>
      <c r="X762" s="156"/>
      <c r="Y762" s="156"/>
      <c r="Z762" s="156"/>
    </row>
    <row r="763">
      <c r="A763" s="156"/>
      <c r="B763" s="156"/>
      <c r="C763" s="241"/>
      <c r="D763" s="242"/>
      <c r="E763" s="243"/>
      <c r="F763" s="243"/>
      <c r="G763" s="243"/>
      <c r="H763" s="243"/>
      <c r="I763" s="243"/>
      <c r="J763" s="156"/>
      <c r="K763" s="156"/>
      <c r="L763" s="156"/>
      <c r="M763" s="156"/>
      <c r="N763" s="156"/>
      <c r="O763" s="156"/>
      <c r="P763" s="156"/>
      <c r="Q763" s="156"/>
      <c r="R763" s="156"/>
      <c r="S763" s="156"/>
      <c r="T763" s="156"/>
      <c r="U763" s="156"/>
      <c r="V763" s="156"/>
      <c r="W763" s="156"/>
      <c r="X763" s="156"/>
      <c r="Y763" s="156"/>
      <c r="Z763" s="156"/>
    </row>
    <row r="764">
      <c r="A764" s="156"/>
      <c r="B764" s="156"/>
      <c r="C764" s="241"/>
      <c r="D764" s="242"/>
      <c r="E764" s="243"/>
      <c r="F764" s="243"/>
      <c r="G764" s="243"/>
      <c r="H764" s="243"/>
      <c r="I764" s="243"/>
      <c r="J764" s="156"/>
      <c r="K764" s="156"/>
      <c r="L764" s="156"/>
      <c r="M764" s="156"/>
      <c r="N764" s="156"/>
      <c r="O764" s="156"/>
      <c r="P764" s="156"/>
      <c r="Q764" s="156"/>
      <c r="R764" s="156"/>
      <c r="S764" s="156"/>
      <c r="T764" s="156"/>
      <c r="U764" s="156"/>
      <c r="V764" s="156"/>
      <c r="W764" s="156"/>
      <c r="X764" s="156"/>
      <c r="Y764" s="156"/>
      <c r="Z764" s="156"/>
    </row>
    <row r="765">
      <c r="A765" s="156"/>
      <c r="B765" s="156"/>
      <c r="C765" s="241"/>
      <c r="D765" s="242"/>
      <c r="E765" s="243"/>
      <c r="F765" s="243"/>
      <c r="G765" s="243"/>
      <c r="H765" s="243"/>
      <c r="I765" s="243"/>
      <c r="J765" s="156"/>
      <c r="K765" s="156"/>
      <c r="L765" s="156"/>
      <c r="M765" s="156"/>
      <c r="N765" s="156"/>
      <c r="O765" s="156"/>
      <c r="P765" s="156"/>
      <c r="Q765" s="156"/>
      <c r="R765" s="156"/>
      <c r="S765" s="156"/>
      <c r="T765" s="156"/>
      <c r="U765" s="156"/>
      <c r="V765" s="156"/>
      <c r="W765" s="156"/>
      <c r="X765" s="156"/>
      <c r="Y765" s="156"/>
      <c r="Z765" s="156"/>
    </row>
    <row r="766">
      <c r="A766" s="156"/>
      <c r="B766" s="156"/>
      <c r="C766" s="241"/>
      <c r="D766" s="242"/>
      <c r="E766" s="243"/>
      <c r="F766" s="243"/>
      <c r="G766" s="243"/>
      <c r="H766" s="243"/>
      <c r="I766" s="243"/>
      <c r="J766" s="156"/>
      <c r="K766" s="156"/>
      <c r="L766" s="156"/>
      <c r="M766" s="156"/>
      <c r="N766" s="156"/>
      <c r="O766" s="156"/>
      <c r="P766" s="156"/>
      <c r="Q766" s="156"/>
      <c r="R766" s="156"/>
      <c r="S766" s="156"/>
      <c r="T766" s="156"/>
      <c r="U766" s="156"/>
      <c r="V766" s="156"/>
      <c r="W766" s="156"/>
      <c r="X766" s="156"/>
      <c r="Y766" s="156"/>
      <c r="Z766" s="156"/>
    </row>
    <row r="767">
      <c r="A767" s="156"/>
      <c r="B767" s="156"/>
      <c r="C767" s="241"/>
      <c r="D767" s="242"/>
      <c r="E767" s="243"/>
      <c r="F767" s="243"/>
      <c r="G767" s="243"/>
      <c r="H767" s="243"/>
      <c r="I767" s="243"/>
      <c r="J767" s="156"/>
      <c r="K767" s="156"/>
      <c r="L767" s="156"/>
      <c r="M767" s="156"/>
      <c r="N767" s="156"/>
      <c r="O767" s="156"/>
      <c r="P767" s="156"/>
      <c r="Q767" s="156"/>
      <c r="R767" s="156"/>
      <c r="S767" s="156"/>
      <c r="T767" s="156"/>
      <c r="U767" s="156"/>
      <c r="V767" s="156"/>
      <c r="W767" s="156"/>
      <c r="X767" s="156"/>
      <c r="Y767" s="156"/>
      <c r="Z767" s="156"/>
    </row>
    <row r="768">
      <c r="A768" s="156"/>
      <c r="B768" s="156"/>
      <c r="C768" s="241"/>
      <c r="D768" s="242"/>
      <c r="E768" s="243"/>
      <c r="F768" s="243"/>
      <c r="G768" s="243"/>
      <c r="H768" s="243"/>
      <c r="I768" s="243"/>
      <c r="J768" s="156"/>
      <c r="K768" s="156"/>
      <c r="L768" s="156"/>
      <c r="M768" s="156"/>
      <c r="N768" s="156"/>
      <c r="O768" s="156"/>
      <c r="P768" s="156"/>
      <c r="Q768" s="156"/>
      <c r="R768" s="156"/>
      <c r="S768" s="156"/>
      <c r="T768" s="156"/>
      <c r="U768" s="156"/>
      <c r="V768" s="156"/>
      <c r="W768" s="156"/>
      <c r="X768" s="156"/>
      <c r="Y768" s="156"/>
      <c r="Z768" s="156"/>
    </row>
    <row r="769">
      <c r="A769" s="156"/>
      <c r="B769" s="156"/>
      <c r="C769" s="241"/>
      <c r="D769" s="242"/>
      <c r="E769" s="243"/>
      <c r="F769" s="243"/>
      <c r="G769" s="243"/>
      <c r="H769" s="243"/>
      <c r="I769" s="243"/>
      <c r="J769" s="156"/>
      <c r="K769" s="156"/>
      <c r="L769" s="156"/>
      <c r="M769" s="156"/>
      <c r="N769" s="156"/>
      <c r="O769" s="156"/>
      <c r="P769" s="156"/>
      <c r="Q769" s="156"/>
      <c r="R769" s="156"/>
      <c r="S769" s="156"/>
      <c r="T769" s="156"/>
      <c r="U769" s="156"/>
      <c r="V769" s="156"/>
      <c r="W769" s="156"/>
      <c r="X769" s="156"/>
      <c r="Y769" s="156"/>
      <c r="Z769" s="156"/>
    </row>
    <row r="770">
      <c r="A770" s="156"/>
      <c r="B770" s="156"/>
      <c r="C770" s="241"/>
      <c r="D770" s="242"/>
      <c r="E770" s="243"/>
      <c r="F770" s="243"/>
      <c r="G770" s="243"/>
      <c r="H770" s="243"/>
      <c r="I770" s="243"/>
      <c r="J770" s="156"/>
      <c r="K770" s="156"/>
      <c r="L770" s="156"/>
      <c r="M770" s="156"/>
      <c r="N770" s="156"/>
      <c r="O770" s="156"/>
      <c r="P770" s="156"/>
      <c r="Q770" s="156"/>
      <c r="R770" s="156"/>
      <c r="S770" s="156"/>
      <c r="T770" s="156"/>
      <c r="U770" s="156"/>
      <c r="V770" s="156"/>
      <c r="W770" s="156"/>
      <c r="X770" s="156"/>
      <c r="Y770" s="156"/>
      <c r="Z770" s="156"/>
    </row>
    <row r="771">
      <c r="A771" s="156"/>
      <c r="B771" s="156"/>
      <c r="C771" s="241"/>
      <c r="D771" s="242"/>
      <c r="E771" s="243"/>
      <c r="F771" s="243"/>
      <c r="G771" s="243"/>
      <c r="H771" s="243"/>
      <c r="I771" s="243"/>
      <c r="J771" s="156"/>
      <c r="K771" s="156"/>
      <c r="L771" s="156"/>
      <c r="M771" s="156"/>
      <c r="N771" s="156"/>
      <c r="O771" s="156"/>
      <c r="P771" s="156"/>
      <c r="Q771" s="156"/>
      <c r="R771" s="156"/>
      <c r="S771" s="156"/>
      <c r="T771" s="156"/>
      <c r="U771" s="156"/>
      <c r="V771" s="156"/>
      <c r="W771" s="156"/>
      <c r="X771" s="156"/>
      <c r="Y771" s="156"/>
      <c r="Z771" s="156"/>
    </row>
    <row r="772">
      <c r="A772" s="156"/>
      <c r="B772" s="156"/>
      <c r="C772" s="241"/>
      <c r="D772" s="242"/>
      <c r="E772" s="243"/>
      <c r="F772" s="243"/>
      <c r="G772" s="243"/>
      <c r="H772" s="243"/>
      <c r="I772" s="243"/>
      <c r="J772" s="156"/>
      <c r="K772" s="156"/>
      <c r="L772" s="156"/>
      <c r="M772" s="156"/>
      <c r="N772" s="156"/>
      <c r="O772" s="156"/>
      <c r="P772" s="156"/>
      <c r="Q772" s="156"/>
      <c r="R772" s="156"/>
      <c r="S772" s="156"/>
      <c r="T772" s="156"/>
      <c r="U772" s="156"/>
      <c r="V772" s="156"/>
      <c r="W772" s="156"/>
      <c r="X772" s="156"/>
      <c r="Y772" s="156"/>
      <c r="Z772" s="156"/>
    </row>
    <row r="773">
      <c r="A773" s="156"/>
      <c r="B773" s="156"/>
      <c r="C773" s="241"/>
      <c r="D773" s="242"/>
      <c r="E773" s="243"/>
      <c r="F773" s="243"/>
      <c r="G773" s="243"/>
      <c r="H773" s="243"/>
      <c r="I773" s="243"/>
      <c r="J773" s="156"/>
      <c r="K773" s="156"/>
      <c r="L773" s="156"/>
      <c r="M773" s="156"/>
      <c r="N773" s="156"/>
      <c r="O773" s="156"/>
      <c r="P773" s="156"/>
      <c r="Q773" s="156"/>
      <c r="R773" s="156"/>
      <c r="S773" s="156"/>
      <c r="T773" s="156"/>
      <c r="U773" s="156"/>
      <c r="V773" s="156"/>
      <c r="W773" s="156"/>
      <c r="X773" s="156"/>
      <c r="Y773" s="156"/>
      <c r="Z773" s="156"/>
    </row>
    <row r="774">
      <c r="A774" s="156"/>
      <c r="B774" s="156"/>
      <c r="C774" s="241"/>
      <c r="D774" s="242"/>
      <c r="E774" s="243"/>
      <c r="F774" s="243"/>
      <c r="G774" s="243"/>
      <c r="H774" s="243"/>
      <c r="I774" s="243"/>
      <c r="J774" s="156"/>
      <c r="K774" s="156"/>
      <c r="L774" s="156"/>
      <c r="M774" s="156"/>
      <c r="N774" s="156"/>
      <c r="O774" s="156"/>
      <c r="P774" s="156"/>
      <c r="Q774" s="156"/>
      <c r="R774" s="156"/>
      <c r="S774" s="156"/>
      <c r="T774" s="156"/>
      <c r="U774" s="156"/>
      <c r="V774" s="156"/>
      <c r="W774" s="156"/>
      <c r="X774" s="156"/>
      <c r="Y774" s="156"/>
      <c r="Z774" s="156"/>
    </row>
    <row r="775">
      <c r="A775" s="156"/>
      <c r="B775" s="156"/>
      <c r="C775" s="241"/>
      <c r="D775" s="242"/>
      <c r="E775" s="243"/>
      <c r="F775" s="243"/>
      <c r="G775" s="243"/>
      <c r="H775" s="243"/>
      <c r="I775" s="243"/>
      <c r="J775" s="156"/>
      <c r="K775" s="156"/>
      <c r="L775" s="156"/>
      <c r="M775" s="156"/>
      <c r="N775" s="156"/>
      <c r="O775" s="156"/>
      <c r="P775" s="156"/>
      <c r="Q775" s="156"/>
      <c r="R775" s="156"/>
      <c r="S775" s="156"/>
      <c r="T775" s="156"/>
      <c r="U775" s="156"/>
      <c r="V775" s="156"/>
      <c r="W775" s="156"/>
      <c r="X775" s="156"/>
      <c r="Y775" s="156"/>
      <c r="Z775" s="156"/>
    </row>
    <row r="776">
      <c r="A776" s="156"/>
      <c r="B776" s="156"/>
      <c r="C776" s="241"/>
      <c r="D776" s="242"/>
      <c r="E776" s="243"/>
      <c r="F776" s="243"/>
      <c r="G776" s="243"/>
      <c r="H776" s="243"/>
      <c r="I776" s="243"/>
      <c r="J776" s="156"/>
      <c r="K776" s="156"/>
      <c r="L776" s="156"/>
      <c r="M776" s="156"/>
      <c r="N776" s="156"/>
      <c r="O776" s="156"/>
      <c r="P776" s="156"/>
      <c r="Q776" s="156"/>
      <c r="R776" s="156"/>
      <c r="S776" s="156"/>
      <c r="T776" s="156"/>
      <c r="U776" s="156"/>
      <c r="V776" s="156"/>
      <c r="W776" s="156"/>
      <c r="X776" s="156"/>
      <c r="Y776" s="156"/>
      <c r="Z776" s="156"/>
    </row>
    <row r="777">
      <c r="A777" s="156"/>
      <c r="B777" s="156"/>
      <c r="C777" s="241"/>
      <c r="D777" s="242"/>
      <c r="E777" s="243"/>
      <c r="F777" s="243"/>
      <c r="G777" s="243"/>
      <c r="H777" s="243"/>
      <c r="I777" s="243"/>
      <c r="J777" s="156"/>
      <c r="K777" s="156"/>
      <c r="L777" s="156"/>
      <c r="M777" s="156"/>
      <c r="N777" s="156"/>
      <c r="O777" s="156"/>
      <c r="P777" s="156"/>
      <c r="Q777" s="156"/>
      <c r="R777" s="156"/>
      <c r="S777" s="156"/>
      <c r="T777" s="156"/>
      <c r="U777" s="156"/>
      <c r="V777" s="156"/>
      <c r="W777" s="156"/>
      <c r="X777" s="156"/>
      <c r="Y777" s="156"/>
      <c r="Z777" s="156"/>
    </row>
    <row r="778">
      <c r="A778" s="156"/>
      <c r="B778" s="156"/>
      <c r="C778" s="241"/>
      <c r="D778" s="242"/>
      <c r="E778" s="243"/>
      <c r="F778" s="243"/>
      <c r="G778" s="243"/>
      <c r="H778" s="243"/>
      <c r="I778" s="243"/>
      <c r="J778" s="156"/>
      <c r="K778" s="156"/>
      <c r="L778" s="156"/>
      <c r="M778" s="156"/>
      <c r="N778" s="156"/>
      <c r="O778" s="156"/>
      <c r="P778" s="156"/>
      <c r="Q778" s="156"/>
      <c r="R778" s="156"/>
      <c r="S778" s="156"/>
      <c r="T778" s="156"/>
      <c r="U778" s="156"/>
      <c r="V778" s="156"/>
      <c r="W778" s="156"/>
      <c r="X778" s="156"/>
      <c r="Y778" s="156"/>
      <c r="Z778" s="156"/>
    </row>
    <row r="779">
      <c r="A779" s="156"/>
      <c r="B779" s="156"/>
      <c r="C779" s="241"/>
      <c r="D779" s="242"/>
      <c r="E779" s="243"/>
      <c r="F779" s="243"/>
      <c r="G779" s="243"/>
      <c r="H779" s="243"/>
      <c r="I779" s="243"/>
      <c r="J779" s="156"/>
      <c r="K779" s="156"/>
      <c r="L779" s="156"/>
      <c r="M779" s="156"/>
      <c r="N779" s="156"/>
      <c r="O779" s="156"/>
      <c r="P779" s="156"/>
      <c r="Q779" s="156"/>
      <c r="R779" s="156"/>
      <c r="S779" s="156"/>
      <c r="T779" s="156"/>
      <c r="U779" s="156"/>
      <c r="V779" s="156"/>
      <c r="W779" s="156"/>
      <c r="X779" s="156"/>
      <c r="Y779" s="156"/>
      <c r="Z779" s="156"/>
    </row>
    <row r="780">
      <c r="A780" s="156"/>
      <c r="B780" s="156"/>
      <c r="C780" s="241"/>
      <c r="D780" s="242"/>
      <c r="E780" s="243"/>
      <c r="F780" s="243"/>
      <c r="G780" s="243"/>
      <c r="H780" s="243"/>
      <c r="I780" s="243"/>
      <c r="J780" s="156"/>
      <c r="K780" s="156"/>
      <c r="L780" s="156"/>
      <c r="M780" s="156"/>
      <c r="N780" s="156"/>
      <c r="O780" s="156"/>
      <c r="P780" s="156"/>
      <c r="Q780" s="156"/>
      <c r="R780" s="156"/>
      <c r="S780" s="156"/>
      <c r="T780" s="156"/>
      <c r="U780" s="156"/>
      <c r="V780" s="156"/>
      <c r="W780" s="156"/>
      <c r="X780" s="156"/>
      <c r="Y780" s="156"/>
      <c r="Z780" s="156"/>
    </row>
    <row r="781">
      <c r="A781" s="156"/>
      <c r="B781" s="156"/>
      <c r="C781" s="241"/>
      <c r="D781" s="242"/>
      <c r="E781" s="243"/>
      <c r="F781" s="243"/>
      <c r="G781" s="243"/>
      <c r="H781" s="243"/>
      <c r="I781" s="243"/>
      <c r="J781" s="156"/>
      <c r="K781" s="156"/>
      <c r="L781" s="156"/>
      <c r="M781" s="156"/>
      <c r="N781" s="156"/>
      <c r="O781" s="156"/>
      <c r="P781" s="156"/>
      <c r="Q781" s="156"/>
      <c r="R781" s="156"/>
      <c r="S781" s="156"/>
      <c r="T781" s="156"/>
      <c r="U781" s="156"/>
      <c r="V781" s="156"/>
      <c r="W781" s="156"/>
      <c r="X781" s="156"/>
      <c r="Y781" s="156"/>
      <c r="Z781" s="156"/>
    </row>
    <row r="782">
      <c r="A782" s="156"/>
      <c r="B782" s="156"/>
      <c r="C782" s="241"/>
      <c r="D782" s="242"/>
      <c r="E782" s="243"/>
      <c r="F782" s="243"/>
      <c r="G782" s="243"/>
      <c r="H782" s="243"/>
      <c r="I782" s="243"/>
      <c r="J782" s="156"/>
      <c r="K782" s="156"/>
      <c r="L782" s="156"/>
      <c r="M782" s="156"/>
      <c r="N782" s="156"/>
      <c r="O782" s="156"/>
      <c r="P782" s="156"/>
      <c r="Q782" s="156"/>
      <c r="R782" s="156"/>
      <c r="S782" s="156"/>
      <c r="T782" s="156"/>
      <c r="U782" s="156"/>
      <c r="V782" s="156"/>
      <c r="W782" s="156"/>
      <c r="X782" s="156"/>
      <c r="Y782" s="156"/>
      <c r="Z782" s="156"/>
    </row>
    <row r="783">
      <c r="A783" s="156"/>
      <c r="B783" s="156"/>
      <c r="C783" s="241"/>
      <c r="D783" s="242"/>
      <c r="E783" s="243"/>
      <c r="F783" s="243"/>
      <c r="G783" s="243"/>
      <c r="H783" s="243"/>
      <c r="I783" s="243"/>
      <c r="J783" s="156"/>
      <c r="K783" s="156"/>
      <c r="L783" s="156"/>
      <c r="M783" s="156"/>
      <c r="N783" s="156"/>
      <c r="O783" s="156"/>
      <c r="P783" s="156"/>
      <c r="Q783" s="156"/>
      <c r="R783" s="156"/>
      <c r="S783" s="156"/>
      <c r="T783" s="156"/>
      <c r="U783" s="156"/>
      <c r="V783" s="156"/>
      <c r="W783" s="156"/>
      <c r="X783" s="156"/>
      <c r="Y783" s="156"/>
      <c r="Z783" s="156"/>
    </row>
    <row r="784">
      <c r="A784" s="156"/>
      <c r="B784" s="156"/>
      <c r="C784" s="241"/>
      <c r="D784" s="242"/>
      <c r="E784" s="243"/>
      <c r="F784" s="243"/>
      <c r="G784" s="243"/>
      <c r="H784" s="243"/>
      <c r="I784" s="243"/>
      <c r="J784" s="156"/>
      <c r="K784" s="156"/>
      <c r="L784" s="156"/>
      <c r="M784" s="156"/>
      <c r="N784" s="156"/>
      <c r="O784" s="156"/>
      <c r="P784" s="156"/>
      <c r="Q784" s="156"/>
      <c r="R784" s="156"/>
      <c r="S784" s="156"/>
      <c r="T784" s="156"/>
      <c r="U784" s="156"/>
      <c r="V784" s="156"/>
      <c r="W784" s="156"/>
      <c r="X784" s="156"/>
      <c r="Y784" s="156"/>
      <c r="Z784" s="156"/>
    </row>
    <row r="785">
      <c r="A785" s="156"/>
      <c r="B785" s="156"/>
      <c r="C785" s="241"/>
      <c r="D785" s="242"/>
      <c r="E785" s="243"/>
      <c r="F785" s="243"/>
      <c r="G785" s="243"/>
      <c r="H785" s="243"/>
      <c r="I785" s="243"/>
      <c r="J785" s="156"/>
      <c r="K785" s="156"/>
      <c r="L785" s="156"/>
      <c r="M785" s="156"/>
      <c r="N785" s="156"/>
      <c r="O785" s="156"/>
      <c r="P785" s="156"/>
      <c r="Q785" s="156"/>
      <c r="R785" s="156"/>
      <c r="S785" s="156"/>
      <c r="T785" s="156"/>
      <c r="U785" s="156"/>
      <c r="V785" s="156"/>
      <c r="W785" s="156"/>
      <c r="X785" s="156"/>
      <c r="Y785" s="156"/>
      <c r="Z785" s="156"/>
    </row>
    <row r="786">
      <c r="A786" s="156"/>
      <c r="B786" s="156"/>
      <c r="C786" s="241"/>
      <c r="D786" s="242"/>
      <c r="E786" s="243"/>
      <c r="F786" s="243"/>
      <c r="G786" s="243"/>
      <c r="H786" s="243"/>
      <c r="I786" s="243"/>
      <c r="J786" s="156"/>
      <c r="K786" s="156"/>
      <c r="L786" s="156"/>
      <c r="M786" s="156"/>
      <c r="N786" s="156"/>
      <c r="O786" s="156"/>
      <c r="P786" s="156"/>
      <c r="Q786" s="156"/>
      <c r="R786" s="156"/>
      <c r="S786" s="156"/>
      <c r="T786" s="156"/>
      <c r="U786" s="156"/>
      <c r="V786" s="156"/>
      <c r="W786" s="156"/>
      <c r="X786" s="156"/>
      <c r="Y786" s="156"/>
      <c r="Z786" s="156"/>
    </row>
    <row r="787">
      <c r="A787" s="156"/>
      <c r="B787" s="156"/>
      <c r="C787" s="241"/>
      <c r="D787" s="242"/>
      <c r="E787" s="243"/>
      <c r="F787" s="243"/>
      <c r="G787" s="243"/>
      <c r="H787" s="243"/>
      <c r="I787" s="243"/>
      <c r="J787" s="156"/>
      <c r="K787" s="156"/>
      <c r="L787" s="156"/>
      <c r="M787" s="156"/>
      <c r="N787" s="156"/>
      <c r="O787" s="156"/>
      <c r="P787" s="156"/>
      <c r="Q787" s="156"/>
      <c r="R787" s="156"/>
      <c r="S787" s="156"/>
      <c r="T787" s="156"/>
      <c r="U787" s="156"/>
      <c r="V787" s="156"/>
      <c r="W787" s="156"/>
      <c r="X787" s="156"/>
      <c r="Y787" s="156"/>
      <c r="Z787" s="156"/>
    </row>
    <row r="788">
      <c r="A788" s="156"/>
      <c r="B788" s="156"/>
      <c r="C788" s="241"/>
      <c r="D788" s="242"/>
      <c r="E788" s="243"/>
      <c r="F788" s="243"/>
      <c r="G788" s="243"/>
      <c r="H788" s="243"/>
      <c r="I788" s="243"/>
      <c r="J788" s="156"/>
      <c r="K788" s="156"/>
      <c r="L788" s="156"/>
      <c r="M788" s="156"/>
      <c r="N788" s="156"/>
      <c r="O788" s="156"/>
      <c r="P788" s="156"/>
      <c r="Q788" s="156"/>
      <c r="R788" s="156"/>
      <c r="S788" s="156"/>
      <c r="T788" s="156"/>
      <c r="U788" s="156"/>
      <c r="V788" s="156"/>
      <c r="W788" s="156"/>
      <c r="X788" s="156"/>
      <c r="Y788" s="156"/>
      <c r="Z788" s="156"/>
    </row>
    <row r="789">
      <c r="A789" s="156"/>
      <c r="B789" s="156"/>
      <c r="C789" s="241"/>
      <c r="D789" s="242"/>
      <c r="E789" s="243"/>
      <c r="F789" s="243"/>
      <c r="G789" s="243"/>
      <c r="H789" s="243"/>
      <c r="I789" s="243"/>
      <c r="J789" s="156"/>
      <c r="K789" s="156"/>
      <c r="L789" s="156"/>
      <c r="M789" s="156"/>
      <c r="N789" s="156"/>
      <c r="O789" s="156"/>
      <c r="P789" s="156"/>
      <c r="Q789" s="156"/>
      <c r="R789" s="156"/>
      <c r="S789" s="156"/>
      <c r="T789" s="156"/>
      <c r="U789" s="156"/>
      <c r="V789" s="156"/>
      <c r="W789" s="156"/>
      <c r="X789" s="156"/>
      <c r="Y789" s="156"/>
      <c r="Z789" s="156"/>
    </row>
    <row r="790">
      <c r="A790" s="156"/>
      <c r="B790" s="156"/>
      <c r="C790" s="241"/>
      <c r="D790" s="242"/>
      <c r="E790" s="243"/>
      <c r="F790" s="243"/>
      <c r="G790" s="243"/>
      <c r="H790" s="243"/>
      <c r="I790" s="243"/>
      <c r="J790" s="156"/>
      <c r="K790" s="156"/>
      <c r="L790" s="156"/>
      <c r="M790" s="156"/>
      <c r="N790" s="156"/>
      <c r="O790" s="156"/>
      <c r="P790" s="156"/>
      <c r="Q790" s="156"/>
      <c r="R790" s="156"/>
      <c r="S790" s="156"/>
      <c r="T790" s="156"/>
      <c r="U790" s="156"/>
      <c r="V790" s="156"/>
      <c r="W790" s="156"/>
      <c r="X790" s="156"/>
      <c r="Y790" s="156"/>
      <c r="Z790" s="156"/>
    </row>
    <row r="791">
      <c r="A791" s="156"/>
      <c r="B791" s="156"/>
      <c r="C791" s="241"/>
      <c r="D791" s="242"/>
      <c r="E791" s="243"/>
      <c r="F791" s="243"/>
      <c r="G791" s="243"/>
      <c r="H791" s="243"/>
      <c r="I791" s="243"/>
      <c r="J791" s="156"/>
      <c r="K791" s="156"/>
      <c r="L791" s="156"/>
      <c r="M791" s="156"/>
      <c r="N791" s="156"/>
      <c r="O791" s="156"/>
      <c r="P791" s="156"/>
      <c r="Q791" s="156"/>
      <c r="R791" s="156"/>
      <c r="S791" s="156"/>
      <c r="T791" s="156"/>
      <c r="U791" s="156"/>
      <c r="V791" s="156"/>
      <c r="W791" s="156"/>
      <c r="X791" s="156"/>
      <c r="Y791" s="156"/>
      <c r="Z791" s="156"/>
    </row>
    <row r="792">
      <c r="A792" s="156"/>
      <c r="B792" s="156"/>
      <c r="C792" s="241"/>
      <c r="D792" s="242"/>
      <c r="E792" s="243"/>
      <c r="F792" s="243"/>
      <c r="G792" s="243"/>
      <c r="H792" s="243"/>
      <c r="I792" s="243"/>
      <c r="J792" s="156"/>
      <c r="K792" s="156"/>
      <c r="L792" s="156"/>
      <c r="M792" s="156"/>
      <c r="N792" s="156"/>
      <c r="O792" s="156"/>
      <c r="P792" s="156"/>
      <c r="Q792" s="156"/>
      <c r="R792" s="156"/>
      <c r="S792" s="156"/>
      <c r="T792" s="156"/>
      <c r="U792" s="156"/>
      <c r="V792" s="156"/>
      <c r="W792" s="156"/>
      <c r="X792" s="156"/>
      <c r="Y792" s="156"/>
      <c r="Z792" s="156"/>
    </row>
    <row r="793">
      <c r="A793" s="156"/>
      <c r="B793" s="156"/>
      <c r="C793" s="241"/>
      <c r="D793" s="242"/>
      <c r="E793" s="243"/>
      <c r="F793" s="243"/>
      <c r="G793" s="243"/>
      <c r="H793" s="243"/>
      <c r="I793" s="243"/>
      <c r="J793" s="156"/>
      <c r="K793" s="156"/>
      <c r="L793" s="156"/>
      <c r="M793" s="156"/>
      <c r="N793" s="156"/>
      <c r="O793" s="156"/>
      <c r="P793" s="156"/>
      <c r="Q793" s="156"/>
      <c r="R793" s="156"/>
      <c r="S793" s="156"/>
      <c r="T793" s="156"/>
      <c r="U793" s="156"/>
      <c r="V793" s="156"/>
      <c r="W793" s="156"/>
      <c r="X793" s="156"/>
      <c r="Y793" s="156"/>
      <c r="Z793" s="156"/>
    </row>
    <row r="794">
      <c r="A794" s="156"/>
      <c r="B794" s="156"/>
      <c r="C794" s="241"/>
      <c r="D794" s="242"/>
      <c r="E794" s="243"/>
      <c r="F794" s="243"/>
      <c r="G794" s="243"/>
      <c r="H794" s="243"/>
      <c r="I794" s="243"/>
      <c r="J794" s="156"/>
      <c r="K794" s="156"/>
      <c r="L794" s="156"/>
      <c r="M794" s="156"/>
      <c r="N794" s="156"/>
      <c r="O794" s="156"/>
      <c r="P794" s="156"/>
      <c r="Q794" s="156"/>
      <c r="R794" s="156"/>
      <c r="S794" s="156"/>
      <c r="T794" s="156"/>
      <c r="U794" s="156"/>
      <c r="V794" s="156"/>
      <c r="W794" s="156"/>
      <c r="X794" s="156"/>
      <c r="Y794" s="156"/>
      <c r="Z794" s="156"/>
    </row>
    <row r="795">
      <c r="A795" s="156"/>
      <c r="B795" s="156"/>
      <c r="C795" s="241"/>
      <c r="D795" s="242"/>
      <c r="E795" s="243"/>
      <c r="F795" s="243"/>
      <c r="G795" s="243"/>
      <c r="H795" s="243"/>
      <c r="I795" s="243"/>
      <c r="J795" s="156"/>
      <c r="K795" s="156"/>
      <c r="L795" s="156"/>
      <c r="M795" s="156"/>
      <c r="N795" s="156"/>
      <c r="O795" s="156"/>
      <c r="P795" s="156"/>
      <c r="Q795" s="156"/>
      <c r="R795" s="156"/>
      <c r="S795" s="156"/>
      <c r="T795" s="156"/>
      <c r="U795" s="156"/>
      <c r="V795" s="156"/>
      <c r="W795" s="156"/>
      <c r="X795" s="156"/>
      <c r="Y795" s="156"/>
      <c r="Z795" s="156"/>
    </row>
    <row r="796">
      <c r="A796" s="156"/>
      <c r="B796" s="156"/>
      <c r="C796" s="241"/>
      <c r="D796" s="242"/>
      <c r="E796" s="243"/>
      <c r="F796" s="243"/>
      <c r="G796" s="243"/>
      <c r="H796" s="243"/>
      <c r="I796" s="243"/>
      <c r="J796" s="156"/>
      <c r="K796" s="156"/>
      <c r="L796" s="156"/>
      <c r="M796" s="156"/>
      <c r="N796" s="156"/>
      <c r="O796" s="156"/>
      <c r="P796" s="156"/>
      <c r="Q796" s="156"/>
      <c r="R796" s="156"/>
      <c r="S796" s="156"/>
      <c r="T796" s="156"/>
      <c r="U796" s="156"/>
      <c r="V796" s="156"/>
      <c r="W796" s="156"/>
      <c r="X796" s="156"/>
      <c r="Y796" s="156"/>
      <c r="Z796" s="156"/>
    </row>
    <row r="797">
      <c r="A797" s="156"/>
      <c r="B797" s="156"/>
      <c r="C797" s="241"/>
      <c r="D797" s="242"/>
      <c r="E797" s="243"/>
      <c r="F797" s="243"/>
      <c r="G797" s="243"/>
      <c r="H797" s="243"/>
      <c r="I797" s="243"/>
      <c r="J797" s="156"/>
      <c r="K797" s="156"/>
      <c r="L797" s="156"/>
      <c r="M797" s="156"/>
      <c r="N797" s="156"/>
      <c r="O797" s="156"/>
      <c r="P797" s="156"/>
      <c r="Q797" s="156"/>
      <c r="R797" s="156"/>
      <c r="S797" s="156"/>
      <c r="T797" s="156"/>
      <c r="U797" s="156"/>
      <c r="V797" s="156"/>
      <c r="W797" s="156"/>
      <c r="X797" s="156"/>
      <c r="Y797" s="156"/>
      <c r="Z797" s="156"/>
    </row>
    <row r="798">
      <c r="A798" s="156"/>
      <c r="B798" s="156"/>
      <c r="C798" s="241"/>
      <c r="D798" s="242"/>
      <c r="E798" s="243"/>
      <c r="F798" s="243"/>
      <c r="G798" s="243"/>
      <c r="H798" s="243"/>
      <c r="I798" s="243"/>
      <c r="J798" s="156"/>
      <c r="K798" s="156"/>
      <c r="L798" s="156"/>
      <c r="M798" s="156"/>
      <c r="N798" s="156"/>
      <c r="O798" s="156"/>
      <c r="P798" s="156"/>
      <c r="Q798" s="156"/>
      <c r="R798" s="156"/>
      <c r="S798" s="156"/>
      <c r="T798" s="156"/>
      <c r="U798" s="156"/>
      <c r="V798" s="156"/>
      <c r="W798" s="156"/>
      <c r="X798" s="156"/>
      <c r="Y798" s="156"/>
      <c r="Z798" s="156"/>
    </row>
    <row r="799">
      <c r="A799" s="156"/>
      <c r="B799" s="156"/>
      <c r="C799" s="241"/>
      <c r="D799" s="242"/>
      <c r="E799" s="243"/>
      <c r="F799" s="243"/>
      <c r="G799" s="243"/>
      <c r="H799" s="243"/>
      <c r="I799" s="243"/>
      <c r="J799" s="156"/>
      <c r="K799" s="156"/>
      <c r="L799" s="156"/>
      <c r="M799" s="156"/>
      <c r="N799" s="156"/>
      <c r="O799" s="156"/>
      <c r="P799" s="156"/>
      <c r="Q799" s="156"/>
      <c r="R799" s="156"/>
      <c r="S799" s="156"/>
      <c r="T799" s="156"/>
      <c r="U799" s="156"/>
      <c r="V799" s="156"/>
      <c r="W799" s="156"/>
      <c r="X799" s="156"/>
      <c r="Y799" s="156"/>
      <c r="Z799" s="156"/>
    </row>
    <row r="800">
      <c r="A800" s="156"/>
      <c r="B800" s="156"/>
      <c r="C800" s="241"/>
      <c r="D800" s="242"/>
      <c r="E800" s="243"/>
      <c r="F800" s="243"/>
      <c r="G800" s="243"/>
      <c r="H800" s="243"/>
      <c r="I800" s="243"/>
      <c r="J800" s="156"/>
      <c r="K800" s="156"/>
      <c r="L800" s="156"/>
      <c r="M800" s="156"/>
      <c r="N800" s="156"/>
      <c r="O800" s="156"/>
      <c r="P800" s="156"/>
      <c r="Q800" s="156"/>
      <c r="R800" s="156"/>
      <c r="S800" s="156"/>
      <c r="T800" s="156"/>
      <c r="U800" s="156"/>
      <c r="V800" s="156"/>
      <c r="W800" s="156"/>
      <c r="X800" s="156"/>
      <c r="Y800" s="156"/>
      <c r="Z800" s="156"/>
    </row>
    <row r="801">
      <c r="A801" s="156"/>
      <c r="B801" s="156"/>
      <c r="C801" s="241"/>
      <c r="D801" s="242"/>
      <c r="E801" s="243"/>
      <c r="F801" s="243"/>
      <c r="G801" s="243"/>
      <c r="H801" s="243"/>
      <c r="I801" s="243"/>
      <c r="J801" s="156"/>
      <c r="K801" s="156"/>
      <c r="L801" s="156"/>
      <c r="M801" s="156"/>
      <c r="N801" s="156"/>
      <c r="O801" s="156"/>
      <c r="P801" s="156"/>
      <c r="Q801" s="156"/>
      <c r="R801" s="156"/>
      <c r="S801" s="156"/>
      <c r="T801" s="156"/>
      <c r="U801" s="156"/>
      <c r="V801" s="156"/>
      <c r="W801" s="156"/>
      <c r="X801" s="156"/>
      <c r="Y801" s="156"/>
      <c r="Z801" s="156"/>
    </row>
    <row r="802">
      <c r="A802" s="156"/>
      <c r="B802" s="156"/>
      <c r="C802" s="241"/>
      <c r="D802" s="242"/>
      <c r="E802" s="243"/>
      <c r="F802" s="243"/>
      <c r="G802" s="243"/>
      <c r="H802" s="243"/>
      <c r="I802" s="243"/>
      <c r="J802" s="156"/>
      <c r="K802" s="156"/>
      <c r="L802" s="156"/>
      <c r="M802" s="156"/>
      <c r="N802" s="156"/>
      <c r="O802" s="156"/>
      <c r="P802" s="156"/>
      <c r="Q802" s="156"/>
      <c r="R802" s="156"/>
      <c r="S802" s="156"/>
      <c r="T802" s="156"/>
      <c r="U802" s="156"/>
      <c r="V802" s="156"/>
      <c r="W802" s="156"/>
      <c r="X802" s="156"/>
      <c r="Y802" s="156"/>
      <c r="Z802" s="156"/>
    </row>
    <row r="803">
      <c r="A803" s="156"/>
      <c r="B803" s="156"/>
      <c r="C803" s="241"/>
      <c r="D803" s="242"/>
      <c r="E803" s="243"/>
      <c r="F803" s="243"/>
      <c r="G803" s="243"/>
      <c r="H803" s="243"/>
      <c r="I803" s="243"/>
      <c r="J803" s="156"/>
      <c r="K803" s="156"/>
      <c r="L803" s="156"/>
      <c r="M803" s="156"/>
      <c r="N803" s="156"/>
      <c r="O803" s="156"/>
      <c r="P803" s="156"/>
      <c r="Q803" s="156"/>
      <c r="R803" s="156"/>
      <c r="S803" s="156"/>
      <c r="T803" s="156"/>
      <c r="U803" s="156"/>
      <c r="V803" s="156"/>
      <c r="W803" s="156"/>
      <c r="X803" s="156"/>
      <c r="Y803" s="156"/>
      <c r="Z803" s="156"/>
    </row>
    <row r="804">
      <c r="A804" s="156"/>
      <c r="B804" s="156"/>
      <c r="C804" s="241"/>
      <c r="D804" s="242"/>
      <c r="E804" s="243"/>
      <c r="F804" s="243"/>
      <c r="G804" s="243"/>
      <c r="H804" s="243"/>
      <c r="I804" s="243"/>
      <c r="J804" s="156"/>
      <c r="K804" s="156"/>
      <c r="L804" s="156"/>
      <c r="M804" s="156"/>
      <c r="N804" s="156"/>
      <c r="O804" s="156"/>
      <c r="P804" s="156"/>
      <c r="Q804" s="156"/>
      <c r="R804" s="156"/>
      <c r="S804" s="156"/>
      <c r="T804" s="156"/>
      <c r="U804" s="156"/>
      <c r="V804" s="156"/>
      <c r="W804" s="156"/>
      <c r="X804" s="156"/>
      <c r="Y804" s="156"/>
      <c r="Z804" s="156"/>
    </row>
    <row r="805">
      <c r="A805" s="156"/>
      <c r="B805" s="156"/>
      <c r="C805" s="241"/>
      <c r="D805" s="242"/>
      <c r="E805" s="243"/>
      <c r="F805" s="243"/>
      <c r="G805" s="243"/>
      <c r="H805" s="243"/>
      <c r="I805" s="243"/>
      <c r="J805" s="156"/>
      <c r="K805" s="156"/>
      <c r="L805" s="156"/>
      <c r="M805" s="156"/>
      <c r="N805" s="156"/>
      <c r="O805" s="156"/>
      <c r="P805" s="156"/>
      <c r="Q805" s="156"/>
      <c r="R805" s="156"/>
      <c r="S805" s="156"/>
      <c r="T805" s="156"/>
      <c r="U805" s="156"/>
      <c r="V805" s="156"/>
      <c r="W805" s="156"/>
      <c r="X805" s="156"/>
      <c r="Y805" s="156"/>
      <c r="Z805" s="156"/>
    </row>
    <row r="806">
      <c r="A806" s="156"/>
      <c r="B806" s="156"/>
      <c r="C806" s="241"/>
      <c r="D806" s="242"/>
      <c r="E806" s="243"/>
      <c r="F806" s="243"/>
      <c r="G806" s="243"/>
      <c r="H806" s="243"/>
      <c r="I806" s="243"/>
      <c r="J806" s="156"/>
      <c r="K806" s="156"/>
      <c r="L806" s="156"/>
      <c r="M806" s="156"/>
      <c r="N806" s="156"/>
      <c r="O806" s="156"/>
      <c r="P806" s="156"/>
      <c r="Q806" s="156"/>
      <c r="R806" s="156"/>
      <c r="S806" s="156"/>
      <c r="T806" s="156"/>
      <c r="U806" s="156"/>
      <c r="V806" s="156"/>
      <c r="W806" s="156"/>
      <c r="X806" s="156"/>
      <c r="Y806" s="156"/>
      <c r="Z806" s="156"/>
    </row>
    <row r="807">
      <c r="A807" s="156"/>
      <c r="B807" s="156"/>
      <c r="C807" s="241"/>
      <c r="D807" s="242"/>
      <c r="E807" s="243"/>
      <c r="F807" s="243"/>
      <c r="G807" s="243"/>
      <c r="H807" s="243"/>
      <c r="I807" s="243"/>
      <c r="J807" s="156"/>
      <c r="K807" s="156"/>
      <c r="L807" s="156"/>
      <c r="M807" s="156"/>
      <c r="N807" s="156"/>
      <c r="O807" s="156"/>
      <c r="P807" s="156"/>
      <c r="Q807" s="156"/>
      <c r="R807" s="156"/>
      <c r="S807" s="156"/>
      <c r="T807" s="156"/>
      <c r="U807" s="156"/>
      <c r="V807" s="156"/>
      <c r="W807" s="156"/>
      <c r="X807" s="156"/>
      <c r="Y807" s="156"/>
      <c r="Z807" s="156"/>
    </row>
    <row r="808">
      <c r="A808" s="156"/>
      <c r="B808" s="156"/>
      <c r="C808" s="241"/>
      <c r="D808" s="242"/>
      <c r="E808" s="243"/>
      <c r="F808" s="243"/>
      <c r="G808" s="243"/>
      <c r="H808" s="243"/>
      <c r="I808" s="243"/>
      <c r="J808" s="156"/>
      <c r="K808" s="156"/>
      <c r="L808" s="156"/>
      <c r="M808" s="156"/>
      <c r="N808" s="156"/>
      <c r="O808" s="156"/>
      <c r="P808" s="156"/>
      <c r="Q808" s="156"/>
      <c r="R808" s="156"/>
      <c r="S808" s="156"/>
      <c r="T808" s="156"/>
      <c r="U808" s="156"/>
      <c r="V808" s="156"/>
      <c r="W808" s="156"/>
      <c r="X808" s="156"/>
      <c r="Y808" s="156"/>
      <c r="Z808" s="156"/>
    </row>
    <row r="809">
      <c r="A809" s="156"/>
      <c r="B809" s="156"/>
      <c r="C809" s="241"/>
      <c r="D809" s="242"/>
      <c r="E809" s="243"/>
      <c r="F809" s="243"/>
      <c r="G809" s="243"/>
      <c r="H809" s="243"/>
      <c r="I809" s="243"/>
      <c r="J809" s="156"/>
      <c r="K809" s="156"/>
      <c r="L809" s="156"/>
      <c r="M809" s="156"/>
      <c r="N809" s="156"/>
      <c r="O809" s="156"/>
      <c r="P809" s="156"/>
      <c r="Q809" s="156"/>
      <c r="R809" s="156"/>
      <c r="S809" s="156"/>
      <c r="T809" s="156"/>
      <c r="U809" s="156"/>
      <c r="V809" s="156"/>
      <c r="W809" s="156"/>
      <c r="X809" s="156"/>
      <c r="Y809" s="156"/>
      <c r="Z809" s="156"/>
    </row>
    <row r="810">
      <c r="A810" s="156"/>
      <c r="B810" s="156"/>
      <c r="C810" s="241"/>
      <c r="D810" s="242"/>
      <c r="E810" s="243"/>
      <c r="F810" s="243"/>
      <c r="G810" s="243"/>
      <c r="H810" s="243"/>
      <c r="I810" s="243"/>
      <c r="J810" s="156"/>
      <c r="K810" s="156"/>
      <c r="L810" s="156"/>
      <c r="M810" s="156"/>
      <c r="N810" s="156"/>
      <c r="O810" s="156"/>
      <c r="P810" s="156"/>
      <c r="Q810" s="156"/>
      <c r="R810" s="156"/>
      <c r="S810" s="156"/>
      <c r="T810" s="156"/>
      <c r="U810" s="156"/>
      <c r="V810" s="156"/>
      <c r="W810" s="156"/>
      <c r="X810" s="156"/>
      <c r="Y810" s="156"/>
      <c r="Z810" s="156"/>
    </row>
    <row r="811">
      <c r="A811" s="156"/>
      <c r="B811" s="156"/>
      <c r="C811" s="241"/>
      <c r="D811" s="242"/>
      <c r="E811" s="243"/>
      <c r="F811" s="243"/>
      <c r="G811" s="243"/>
      <c r="H811" s="243"/>
      <c r="I811" s="243"/>
      <c r="J811" s="156"/>
      <c r="K811" s="156"/>
      <c r="L811" s="156"/>
      <c r="M811" s="156"/>
      <c r="N811" s="156"/>
      <c r="O811" s="156"/>
      <c r="P811" s="156"/>
      <c r="Q811" s="156"/>
      <c r="R811" s="156"/>
      <c r="S811" s="156"/>
      <c r="T811" s="156"/>
      <c r="U811" s="156"/>
      <c r="V811" s="156"/>
      <c r="W811" s="156"/>
      <c r="X811" s="156"/>
      <c r="Y811" s="156"/>
      <c r="Z811" s="156"/>
    </row>
    <row r="812">
      <c r="A812" s="156"/>
      <c r="B812" s="156"/>
      <c r="C812" s="241"/>
      <c r="D812" s="242"/>
      <c r="E812" s="243"/>
      <c r="F812" s="243"/>
      <c r="G812" s="243"/>
      <c r="H812" s="243"/>
      <c r="I812" s="243"/>
      <c r="J812" s="156"/>
      <c r="K812" s="156"/>
      <c r="L812" s="156"/>
      <c r="M812" s="156"/>
      <c r="N812" s="156"/>
      <c r="O812" s="156"/>
      <c r="P812" s="156"/>
      <c r="Q812" s="156"/>
      <c r="R812" s="156"/>
      <c r="S812" s="156"/>
      <c r="T812" s="156"/>
      <c r="U812" s="156"/>
      <c r="V812" s="156"/>
      <c r="W812" s="156"/>
      <c r="X812" s="156"/>
      <c r="Y812" s="156"/>
      <c r="Z812" s="156"/>
    </row>
    <row r="813">
      <c r="A813" s="156"/>
      <c r="B813" s="156"/>
      <c r="C813" s="241"/>
      <c r="D813" s="242"/>
      <c r="E813" s="243"/>
      <c r="F813" s="243"/>
      <c r="G813" s="243"/>
      <c r="H813" s="243"/>
      <c r="I813" s="243"/>
      <c r="J813" s="156"/>
      <c r="K813" s="156"/>
      <c r="L813" s="156"/>
      <c r="M813" s="156"/>
      <c r="N813" s="156"/>
      <c r="O813" s="156"/>
      <c r="P813" s="156"/>
      <c r="Q813" s="156"/>
      <c r="R813" s="156"/>
      <c r="S813" s="156"/>
      <c r="T813" s="156"/>
      <c r="U813" s="156"/>
      <c r="V813" s="156"/>
      <c r="W813" s="156"/>
      <c r="X813" s="156"/>
      <c r="Y813" s="156"/>
      <c r="Z813" s="156"/>
    </row>
    <row r="814">
      <c r="A814" s="156"/>
      <c r="B814" s="156"/>
      <c r="C814" s="241"/>
      <c r="D814" s="242"/>
      <c r="E814" s="243"/>
      <c r="F814" s="243"/>
      <c r="G814" s="243"/>
      <c r="H814" s="243"/>
      <c r="I814" s="243"/>
      <c r="J814" s="156"/>
      <c r="K814" s="156"/>
      <c r="L814" s="156"/>
      <c r="M814" s="156"/>
      <c r="N814" s="156"/>
      <c r="O814" s="156"/>
      <c r="P814" s="156"/>
      <c r="Q814" s="156"/>
      <c r="R814" s="156"/>
      <c r="S814" s="156"/>
      <c r="T814" s="156"/>
      <c r="U814" s="156"/>
      <c r="V814" s="156"/>
      <c r="W814" s="156"/>
      <c r="X814" s="156"/>
      <c r="Y814" s="156"/>
      <c r="Z814" s="156"/>
    </row>
    <row r="815">
      <c r="A815" s="156"/>
      <c r="B815" s="156"/>
      <c r="C815" s="241"/>
      <c r="D815" s="242"/>
      <c r="E815" s="243"/>
      <c r="F815" s="243"/>
      <c r="G815" s="243"/>
      <c r="H815" s="243"/>
      <c r="I815" s="243"/>
      <c r="J815" s="156"/>
      <c r="K815" s="156"/>
      <c r="L815" s="156"/>
      <c r="M815" s="156"/>
      <c r="N815" s="156"/>
      <c r="O815" s="156"/>
      <c r="P815" s="156"/>
      <c r="Q815" s="156"/>
      <c r="R815" s="156"/>
      <c r="S815" s="156"/>
      <c r="T815" s="156"/>
      <c r="U815" s="156"/>
      <c r="V815" s="156"/>
      <c r="W815" s="156"/>
      <c r="X815" s="156"/>
      <c r="Y815" s="156"/>
      <c r="Z815" s="156"/>
    </row>
    <row r="816">
      <c r="A816" s="156"/>
      <c r="B816" s="156"/>
      <c r="C816" s="241"/>
      <c r="D816" s="242"/>
      <c r="E816" s="243"/>
      <c r="F816" s="243"/>
      <c r="G816" s="243"/>
      <c r="H816" s="243"/>
      <c r="I816" s="243"/>
      <c r="J816" s="156"/>
      <c r="K816" s="156"/>
      <c r="L816" s="156"/>
      <c r="M816" s="156"/>
      <c r="N816" s="156"/>
      <c r="O816" s="156"/>
      <c r="P816" s="156"/>
      <c r="Q816" s="156"/>
      <c r="R816" s="156"/>
      <c r="S816" s="156"/>
      <c r="T816" s="156"/>
      <c r="U816" s="156"/>
      <c r="V816" s="156"/>
      <c r="W816" s="156"/>
      <c r="X816" s="156"/>
      <c r="Y816" s="156"/>
      <c r="Z816" s="156"/>
    </row>
    <row r="817">
      <c r="A817" s="156"/>
      <c r="B817" s="156"/>
      <c r="C817" s="241"/>
      <c r="D817" s="242"/>
      <c r="E817" s="243"/>
      <c r="F817" s="243"/>
      <c r="G817" s="243"/>
      <c r="H817" s="243"/>
      <c r="I817" s="243"/>
      <c r="J817" s="156"/>
      <c r="K817" s="156"/>
      <c r="L817" s="156"/>
      <c r="M817" s="156"/>
      <c r="N817" s="156"/>
      <c r="O817" s="156"/>
      <c r="P817" s="156"/>
      <c r="Q817" s="156"/>
      <c r="R817" s="156"/>
      <c r="S817" s="156"/>
      <c r="T817" s="156"/>
      <c r="U817" s="156"/>
      <c r="V817" s="156"/>
      <c r="W817" s="156"/>
      <c r="X817" s="156"/>
      <c r="Y817" s="156"/>
      <c r="Z817" s="156"/>
    </row>
    <row r="818">
      <c r="A818" s="156"/>
      <c r="B818" s="156"/>
      <c r="C818" s="241"/>
      <c r="D818" s="242"/>
      <c r="E818" s="243"/>
      <c r="F818" s="243"/>
      <c r="G818" s="243"/>
      <c r="H818" s="243"/>
      <c r="I818" s="243"/>
      <c r="J818" s="156"/>
      <c r="K818" s="156"/>
      <c r="L818" s="156"/>
      <c r="M818" s="156"/>
      <c r="N818" s="156"/>
      <c r="O818" s="156"/>
      <c r="P818" s="156"/>
      <c r="Q818" s="156"/>
      <c r="R818" s="156"/>
      <c r="S818" s="156"/>
      <c r="T818" s="156"/>
      <c r="U818" s="156"/>
      <c r="V818" s="156"/>
      <c r="W818" s="156"/>
      <c r="X818" s="156"/>
      <c r="Y818" s="156"/>
      <c r="Z818" s="156"/>
    </row>
    <row r="819">
      <c r="A819" s="156"/>
      <c r="B819" s="156"/>
      <c r="C819" s="241"/>
      <c r="D819" s="242"/>
      <c r="E819" s="243"/>
      <c r="F819" s="243"/>
      <c r="G819" s="243"/>
      <c r="H819" s="243"/>
      <c r="I819" s="243"/>
      <c r="J819" s="156"/>
      <c r="K819" s="156"/>
      <c r="L819" s="156"/>
      <c r="M819" s="156"/>
      <c r="N819" s="156"/>
      <c r="O819" s="156"/>
      <c r="P819" s="156"/>
      <c r="Q819" s="156"/>
      <c r="R819" s="156"/>
      <c r="S819" s="156"/>
      <c r="T819" s="156"/>
      <c r="U819" s="156"/>
      <c r="V819" s="156"/>
      <c r="W819" s="156"/>
      <c r="X819" s="156"/>
      <c r="Y819" s="156"/>
      <c r="Z819" s="156"/>
    </row>
    <row r="820">
      <c r="A820" s="156"/>
      <c r="B820" s="156"/>
      <c r="C820" s="241"/>
      <c r="D820" s="242"/>
      <c r="E820" s="243"/>
      <c r="F820" s="243"/>
      <c r="G820" s="243"/>
      <c r="H820" s="243"/>
      <c r="I820" s="243"/>
      <c r="J820" s="156"/>
      <c r="K820" s="156"/>
      <c r="L820" s="156"/>
      <c r="M820" s="156"/>
      <c r="N820" s="156"/>
      <c r="O820" s="156"/>
      <c r="P820" s="156"/>
      <c r="Q820" s="156"/>
      <c r="R820" s="156"/>
      <c r="S820" s="156"/>
      <c r="T820" s="156"/>
      <c r="U820" s="156"/>
      <c r="V820" s="156"/>
      <c r="W820" s="156"/>
      <c r="X820" s="156"/>
      <c r="Y820" s="156"/>
      <c r="Z820" s="156"/>
    </row>
    <row r="821">
      <c r="A821" s="156"/>
      <c r="B821" s="156"/>
      <c r="C821" s="241"/>
      <c r="D821" s="242"/>
      <c r="E821" s="243"/>
      <c r="F821" s="243"/>
      <c r="G821" s="243"/>
      <c r="H821" s="243"/>
      <c r="I821" s="243"/>
      <c r="J821" s="156"/>
      <c r="K821" s="156"/>
      <c r="L821" s="156"/>
      <c r="M821" s="156"/>
      <c r="N821" s="156"/>
      <c r="O821" s="156"/>
      <c r="P821" s="156"/>
      <c r="Q821" s="156"/>
      <c r="R821" s="156"/>
      <c r="S821" s="156"/>
      <c r="T821" s="156"/>
      <c r="U821" s="156"/>
      <c r="V821" s="156"/>
      <c r="W821" s="156"/>
      <c r="X821" s="156"/>
      <c r="Y821" s="156"/>
      <c r="Z821" s="156"/>
    </row>
    <row r="822">
      <c r="A822" s="156"/>
      <c r="B822" s="156"/>
      <c r="C822" s="241"/>
      <c r="D822" s="242"/>
      <c r="E822" s="243"/>
      <c r="F822" s="243"/>
      <c r="G822" s="243"/>
      <c r="H822" s="243"/>
      <c r="I822" s="243"/>
      <c r="J822" s="156"/>
      <c r="K822" s="156"/>
      <c r="L822" s="156"/>
      <c r="M822" s="156"/>
      <c r="N822" s="156"/>
      <c r="O822" s="156"/>
      <c r="P822" s="156"/>
      <c r="Q822" s="156"/>
      <c r="R822" s="156"/>
      <c r="S822" s="156"/>
      <c r="T822" s="156"/>
      <c r="U822" s="156"/>
      <c r="V822" s="156"/>
      <c r="W822" s="156"/>
      <c r="X822" s="156"/>
      <c r="Y822" s="156"/>
      <c r="Z822" s="156"/>
    </row>
    <row r="823">
      <c r="A823" s="156"/>
      <c r="B823" s="156"/>
      <c r="C823" s="241"/>
      <c r="D823" s="242"/>
      <c r="E823" s="243"/>
      <c r="F823" s="243"/>
      <c r="G823" s="243"/>
      <c r="H823" s="243"/>
      <c r="I823" s="243"/>
      <c r="J823" s="156"/>
      <c r="K823" s="156"/>
      <c r="L823" s="156"/>
      <c r="M823" s="156"/>
      <c r="N823" s="156"/>
      <c r="O823" s="156"/>
      <c r="P823" s="156"/>
      <c r="Q823" s="156"/>
      <c r="R823" s="156"/>
      <c r="S823" s="156"/>
      <c r="T823" s="156"/>
      <c r="U823" s="156"/>
      <c r="V823" s="156"/>
      <c r="W823" s="156"/>
      <c r="X823" s="156"/>
      <c r="Y823" s="156"/>
      <c r="Z823" s="156"/>
    </row>
    <row r="824">
      <c r="A824" s="156"/>
      <c r="B824" s="156"/>
      <c r="C824" s="241"/>
      <c r="D824" s="242"/>
      <c r="E824" s="243"/>
      <c r="F824" s="243"/>
      <c r="G824" s="243"/>
      <c r="H824" s="243"/>
      <c r="I824" s="243"/>
      <c r="J824" s="156"/>
      <c r="K824" s="156"/>
      <c r="L824" s="156"/>
      <c r="M824" s="156"/>
      <c r="N824" s="156"/>
      <c r="O824" s="156"/>
      <c r="P824" s="156"/>
      <c r="Q824" s="156"/>
      <c r="R824" s="156"/>
      <c r="S824" s="156"/>
      <c r="T824" s="156"/>
      <c r="U824" s="156"/>
      <c r="V824" s="156"/>
      <c r="W824" s="156"/>
      <c r="X824" s="156"/>
      <c r="Y824" s="156"/>
      <c r="Z824" s="156"/>
    </row>
    <row r="825">
      <c r="A825" s="156"/>
      <c r="B825" s="156"/>
      <c r="C825" s="241"/>
      <c r="D825" s="242"/>
      <c r="E825" s="243"/>
      <c r="F825" s="243"/>
      <c r="G825" s="243"/>
      <c r="H825" s="243"/>
      <c r="I825" s="243"/>
      <c r="J825" s="156"/>
      <c r="K825" s="156"/>
      <c r="L825" s="156"/>
      <c r="M825" s="156"/>
      <c r="N825" s="156"/>
      <c r="O825" s="156"/>
      <c r="P825" s="156"/>
      <c r="Q825" s="156"/>
      <c r="R825" s="156"/>
      <c r="S825" s="156"/>
      <c r="T825" s="156"/>
      <c r="U825" s="156"/>
      <c r="V825" s="156"/>
      <c r="W825" s="156"/>
      <c r="X825" s="156"/>
      <c r="Y825" s="156"/>
      <c r="Z825" s="156"/>
    </row>
    <row r="826">
      <c r="A826" s="156"/>
      <c r="B826" s="156"/>
      <c r="C826" s="241"/>
      <c r="D826" s="242"/>
      <c r="E826" s="243"/>
      <c r="F826" s="243"/>
      <c r="G826" s="243"/>
      <c r="H826" s="243"/>
      <c r="I826" s="243"/>
      <c r="J826" s="156"/>
      <c r="K826" s="156"/>
      <c r="L826" s="156"/>
      <c r="M826" s="156"/>
      <c r="N826" s="156"/>
      <c r="O826" s="156"/>
      <c r="P826" s="156"/>
      <c r="Q826" s="156"/>
      <c r="R826" s="156"/>
      <c r="S826" s="156"/>
      <c r="T826" s="156"/>
      <c r="U826" s="156"/>
      <c r="V826" s="156"/>
      <c r="W826" s="156"/>
      <c r="X826" s="156"/>
      <c r="Y826" s="156"/>
      <c r="Z826" s="156"/>
    </row>
    <row r="827">
      <c r="A827" s="156"/>
      <c r="B827" s="156"/>
      <c r="C827" s="241"/>
      <c r="D827" s="242"/>
      <c r="E827" s="243"/>
      <c r="F827" s="243"/>
      <c r="G827" s="243"/>
      <c r="H827" s="243"/>
      <c r="I827" s="243"/>
      <c r="J827" s="156"/>
      <c r="K827" s="156"/>
      <c r="L827" s="156"/>
      <c r="M827" s="156"/>
      <c r="N827" s="156"/>
      <c r="O827" s="156"/>
      <c r="P827" s="156"/>
      <c r="Q827" s="156"/>
      <c r="R827" s="156"/>
      <c r="S827" s="156"/>
      <c r="T827" s="156"/>
      <c r="U827" s="156"/>
      <c r="V827" s="156"/>
      <c r="W827" s="156"/>
      <c r="X827" s="156"/>
      <c r="Y827" s="156"/>
      <c r="Z827" s="156"/>
    </row>
    <row r="828">
      <c r="A828" s="156"/>
      <c r="B828" s="156"/>
      <c r="C828" s="241"/>
      <c r="D828" s="242"/>
      <c r="E828" s="243"/>
      <c r="F828" s="243"/>
      <c r="G828" s="243"/>
      <c r="H828" s="243"/>
      <c r="I828" s="243"/>
      <c r="J828" s="156"/>
      <c r="K828" s="156"/>
      <c r="L828" s="156"/>
      <c r="M828" s="156"/>
      <c r="N828" s="156"/>
      <c r="O828" s="156"/>
      <c r="P828" s="156"/>
      <c r="Q828" s="156"/>
      <c r="R828" s="156"/>
      <c r="S828" s="156"/>
      <c r="T828" s="156"/>
      <c r="U828" s="156"/>
      <c r="V828" s="156"/>
      <c r="W828" s="156"/>
      <c r="X828" s="156"/>
      <c r="Y828" s="156"/>
      <c r="Z828" s="156"/>
    </row>
    <row r="829">
      <c r="A829" s="156"/>
      <c r="B829" s="156"/>
      <c r="C829" s="241"/>
      <c r="D829" s="242"/>
      <c r="E829" s="243"/>
      <c r="F829" s="243"/>
      <c r="G829" s="243"/>
      <c r="H829" s="243"/>
      <c r="I829" s="243"/>
      <c r="J829" s="156"/>
      <c r="K829" s="156"/>
      <c r="L829" s="156"/>
      <c r="M829" s="156"/>
      <c r="N829" s="156"/>
      <c r="O829" s="156"/>
      <c r="P829" s="156"/>
      <c r="Q829" s="156"/>
      <c r="R829" s="156"/>
      <c r="S829" s="156"/>
      <c r="T829" s="156"/>
      <c r="U829" s="156"/>
      <c r="V829" s="156"/>
      <c r="W829" s="156"/>
      <c r="X829" s="156"/>
      <c r="Y829" s="156"/>
      <c r="Z829" s="156"/>
    </row>
    <row r="830">
      <c r="A830" s="156"/>
      <c r="B830" s="156"/>
      <c r="C830" s="241"/>
      <c r="D830" s="242"/>
      <c r="E830" s="243"/>
      <c r="F830" s="243"/>
      <c r="G830" s="243"/>
      <c r="H830" s="243"/>
      <c r="I830" s="243"/>
      <c r="J830" s="156"/>
      <c r="K830" s="156"/>
      <c r="L830" s="156"/>
      <c r="M830" s="156"/>
      <c r="N830" s="156"/>
      <c r="O830" s="156"/>
      <c r="P830" s="156"/>
      <c r="Q830" s="156"/>
      <c r="R830" s="156"/>
      <c r="S830" s="156"/>
      <c r="T830" s="156"/>
      <c r="U830" s="156"/>
      <c r="V830" s="156"/>
      <c r="W830" s="156"/>
      <c r="X830" s="156"/>
      <c r="Y830" s="156"/>
      <c r="Z830" s="156"/>
    </row>
    <row r="831">
      <c r="A831" s="156"/>
      <c r="B831" s="156"/>
      <c r="C831" s="241"/>
      <c r="D831" s="242"/>
      <c r="E831" s="243"/>
      <c r="F831" s="243"/>
      <c r="G831" s="243"/>
      <c r="H831" s="243"/>
      <c r="I831" s="243"/>
      <c r="J831" s="156"/>
      <c r="K831" s="156"/>
      <c r="L831" s="156"/>
      <c r="M831" s="156"/>
      <c r="N831" s="156"/>
      <c r="O831" s="156"/>
      <c r="P831" s="156"/>
      <c r="Q831" s="156"/>
      <c r="R831" s="156"/>
      <c r="S831" s="156"/>
      <c r="T831" s="156"/>
      <c r="U831" s="156"/>
      <c r="V831" s="156"/>
      <c r="W831" s="156"/>
      <c r="X831" s="156"/>
      <c r="Y831" s="156"/>
      <c r="Z831" s="156"/>
    </row>
    <row r="832">
      <c r="A832" s="156"/>
      <c r="B832" s="156"/>
      <c r="C832" s="241"/>
      <c r="D832" s="242"/>
      <c r="E832" s="243"/>
      <c r="F832" s="243"/>
      <c r="G832" s="243"/>
      <c r="H832" s="243"/>
      <c r="I832" s="243"/>
      <c r="J832" s="156"/>
      <c r="K832" s="156"/>
      <c r="L832" s="156"/>
      <c r="M832" s="156"/>
      <c r="N832" s="156"/>
      <c r="O832" s="156"/>
      <c r="P832" s="156"/>
      <c r="Q832" s="156"/>
      <c r="R832" s="156"/>
      <c r="S832" s="156"/>
      <c r="T832" s="156"/>
      <c r="U832" s="156"/>
      <c r="V832" s="156"/>
      <c r="W832" s="156"/>
      <c r="X832" s="156"/>
      <c r="Y832" s="156"/>
      <c r="Z832" s="156"/>
    </row>
    <row r="833">
      <c r="A833" s="156"/>
      <c r="B833" s="156"/>
      <c r="C833" s="241"/>
      <c r="D833" s="242"/>
      <c r="E833" s="243"/>
      <c r="F833" s="243"/>
      <c r="G833" s="243"/>
      <c r="H833" s="243"/>
      <c r="I833" s="243"/>
      <c r="J833" s="156"/>
      <c r="K833" s="156"/>
      <c r="L833" s="156"/>
      <c r="M833" s="156"/>
      <c r="N833" s="156"/>
      <c r="O833" s="156"/>
      <c r="P833" s="156"/>
      <c r="Q833" s="156"/>
      <c r="R833" s="156"/>
      <c r="S833" s="156"/>
      <c r="T833" s="156"/>
      <c r="U833" s="156"/>
      <c r="V833" s="156"/>
      <c r="W833" s="156"/>
      <c r="X833" s="156"/>
      <c r="Y833" s="156"/>
      <c r="Z833" s="156"/>
    </row>
    <row r="834">
      <c r="A834" s="156"/>
      <c r="B834" s="156"/>
      <c r="C834" s="241"/>
      <c r="D834" s="242"/>
      <c r="E834" s="243"/>
      <c r="F834" s="243"/>
      <c r="G834" s="243"/>
      <c r="H834" s="243"/>
      <c r="I834" s="243"/>
      <c r="J834" s="156"/>
      <c r="K834" s="156"/>
      <c r="L834" s="156"/>
      <c r="M834" s="156"/>
      <c r="N834" s="156"/>
      <c r="O834" s="156"/>
      <c r="P834" s="156"/>
      <c r="Q834" s="156"/>
      <c r="R834" s="156"/>
      <c r="S834" s="156"/>
      <c r="T834" s="156"/>
      <c r="U834" s="156"/>
      <c r="V834" s="156"/>
      <c r="W834" s="156"/>
      <c r="X834" s="156"/>
      <c r="Y834" s="156"/>
      <c r="Z834" s="156"/>
    </row>
    <row r="835">
      <c r="A835" s="156"/>
      <c r="B835" s="156"/>
      <c r="C835" s="241"/>
      <c r="D835" s="242"/>
      <c r="E835" s="243"/>
      <c r="F835" s="243"/>
      <c r="G835" s="243"/>
      <c r="H835" s="243"/>
      <c r="I835" s="243"/>
      <c r="J835" s="156"/>
      <c r="K835" s="156"/>
      <c r="L835" s="156"/>
      <c r="M835" s="156"/>
      <c r="N835" s="156"/>
      <c r="O835" s="156"/>
      <c r="P835" s="156"/>
      <c r="Q835" s="156"/>
      <c r="R835" s="156"/>
      <c r="S835" s="156"/>
      <c r="T835" s="156"/>
      <c r="U835" s="156"/>
      <c r="V835" s="156"/>
      <c r="W835" s="156"/>
      <c r="X835" s="156"/>
      <c r="Y835" s="156"/>
      <c r="Z835" s="156"/>
    </row>
    <row r="836">
      <c r="A836" s="156"/>
      <c r="B836" s="156"/>
      <c r="C836" s="241"/>
      <c r="D836" s="242"/>
      <c r="E836" s="243"/>
      <c r="F836" s="243"/>
      <c r="G836" s="243"/>
      <c r="H836" s="243"/>
      <c r="I836" s="243"/>
      <c r="J836" s="156"/>
      <c r="K836" s="156"/>
      <c r="L836" s="156"/>
      <c r="M836" s="156"/>
      <c r="N836" s="156"/>
      <c r="O836" s="156"/>
      <c r="P836" s="156"/>
      <c r="Q836" s="156"/>
      <c r="R836" s="156"/>
      <c r="S836" s="156"/>
      <c r="T836" s="156"/>
      <c r="U836" s="156"/>
      <c r="V836" s="156"/>
      <c r="W836" s="156"/>
      <c r="X836" s="156"/>
      <c r="Y836" s="156"/>
      <c r="Z836" s="156"/>
    </row>
    <row r="837">
      <c r="A837" s="156"/>
      <c r="B837" s="156"/>
      <c r="C837" s="241"/>
      <c r="D837" s="242"/>
      <c r="E837" s="243"/>
      <c r="F837" s="243"/>
      <c r="G837" s="243"/>
      <c r="H837" s="243"/>
      <c r="I837" s="243"/>
      <c r="J837" s="156"/>
      <c r="K837" s="156"/>
      <c r="L837" s="156"/>
      <c r="M837" s="156"/>
      <c r="N837" s="156"/>
      <c r="O837" s="156"/>
      <c r="P837" s="156"/>
      <c r="Q837" s="156"/>
      <c r="R837" s="156"/>
      <c r="S837" s="156"/>
      <c r="T837" s="156"/>
      <c r="U837" s="156"/>
      <c r="V837" s="156"/>
      <c r="W837" s="156"/>
      <c r="X837" s="156"/>
      <c r="Y837" s="156"/>
      <c r="Z837" s="156"/>
    </row>
    <row r="838">
      <c r="A838" s="156"/>
      <c r="B838" s="156"/>
      <c r="C838" s="241"/>
      <c r="D838" s="242"/>
      <c r="E838" s="243"/>
      <c r="F838" s="243"/>
      <c r="G838" s="243"/>
      <c r="H838" s="243"/>
      <c r="I838" s="243"/>
      <c r="J838" s="156"/>
      <c r="K838" s="156"/>
      <c r="L838" s="156"/>
      <c r="M838" s="156"/>
      <c r="N838" s="156"/>
      <c r="O838" s="156"/>
      <c r="P838" s="156"/>
      <c r="Q838" s="156"/>
      <c r="R838" s="156"/>
      <c r="S838" s="156"/>
      <c r="T838" s="156"/>
      <c r="U838" s="156"/>
      <c r="V838" s="156"/>
      <c r="W838" s="156"/>
      <c r="X838" s="156"/>
      <c r="Y838" s="156"/>
      <c r="Z838" s="156"/>
    </row>
    <row r="839">
      <c r="A839" s="156"/>
      <c r="B839" s="156"/>
      <c r="C839" s="241"/>
      <c r="D839" s="242"/>
      <c r="E839" s="243"/>
      <c r="F839" s="243"/>
      <c r="G839" s="243"/>
      <c r="H839" s="243"/>
      <c r="I839" s="243"/>
      <c r="J839" s="156"/>
      <c r="K839" s="156"/>
      <c r="L839" s="156"/>
      <c r="M839" s="156"/>
      <c r="N839" s="156"/>
      <c r="O839" s="156"/>
      <c r="P839" s="156"/>
      <c r="Q839" s="156"/>
      <c r="R839" s="156"/>
      <c r="S839" s="156"/>
      <c r="T839" s="156"/>
      <c r="U839" s="156"/>
      <c r="V839" s="156"/>
      <c r="W839" s="156"/>
      <c r="X839" s="156"/>
      <c r="Y839" s="156"/>
      <c r="Z839" s="156"/>
    </row>
    <row r="840">
      <c r="A840" s="156"/>
      <c r="B840" s="156"/>
      <c r="C840" s="241"/>
      <c r="D840" s="242"/>
      <c r="E840" s="243"/>
      <c r="F840" s="243"/>
      <c r="G840" s="243"/>
      <c r="H840" s="243"/>
      <c r="I840" s="243"/>
      <c r="J840" s="156"/>
      <c r="K840" s="156"/>
      <c r="L840" s="156"/>
      <c r="M840" s="156"/>
      <c r="N840" s="156"/>
      <c r="O840" s="156"/>
      <c r="P840" s="156"/>
      <c r="Q840" s="156"/>
      <c r="R840" s="156"/>
      <c r="S840" s="156"/>
      <c r="T840" s="156"/>
      <c r="U840" s="156"/>
      <c r="V840" s="156"/>
      <c r="W840" s="156"/>
      <c r="X840" s="156"/>
      <c r="Y840" s="156"/>
      <c r="Z840" s="156"/>
    </row>
    <row r="841">
      <c r="A841" s="156"/>
      <c r="B841" s="156"/>
      <c r="C841" s="241"/>
      <c r="D841" s="242"/>
      <c r="E841" s="243"/>
      <c r="F841" s="243"/>
      <c r="G841" s="243"/>
      <c r="H841" s="243"/>
      <c r="I841" s="243"/>
      <c r="J841" s="156"/>
      <c r="K841" s="156"/>
      <c r="L841" s="156"/>
      <c r="M841" s="156"/>
      <c r="N841" s="156"/>
      <c r="O841" s="156"/>
      <c r="P841" s="156"/>
      <c r="Q841" s="156"/>
      <c r="R841" s="156"/>
      <c r="S841" s="156"/>
      <c r="T841" s="156"/>
      <c r="U841" s="156"/>
      <c r="V841" s="156"/>
      <c r="W841" s="156"/>
      <c r="X841" s="156"/>
      <c r="Y841" s="156"/>
      <c r="Z841" s="156"/>
    </row>
    <row r="842">
      <c r="A842" s="156"/>
      <c r="B842" s="156"/>
      <c r="C842" s="241"/>
      <c r="D842" s="242"/>
      <c r="E842" s="243"/>
      <c r="F842" s="243"/>
      <c r="G842" s="243"/>
      <c r="H842" s="243"/>
      <c r="I842" s="243"/>
      <c r="J842" s="156"/>
      <c r="K842" s="156"/>
      <c r="L842" s="156"/>
      <c r="M842" s="156"/>
      <c r="N842" s="156"/>
      <c r="O842" s="156"/>
      <c r="P842" s="156"/>
      <c r="Q842" s="156"/>
      <c r="R842" s="156"/>
      <c r="S842" s="156"/>
      <c r="T842" s="156"/>
      <c r="U842" s="156"/>
      <c r="V842" s="156"/>
      <c r="W842" s="156"/>
      <c r="X842" s="156"/>
      <c r="Y842" s="156"/>
      <c r="Z842" s="156"/>
    </row>
    <row r="843">
      <c r="A843" s="156"/>
      <c r="B843" s="156"/>
      <c r="C843" s="241"/>
      <c r="D843" s="242"/>
      <c r="E843" s="243"/>
      <c r="F843" s="243"/>
      <c r="G843" s="243"/>
      <c r="H843" s="243"/>
      <c r="I843" s="243"/>
      <c r="J843" s="156"/>
      <c r="K843" s="156"/>
      <c r="L843" s="156"/>
      <c r="M843" s="156"/>
      <c r="N843" s="156"/>
      <c r="O843" s="156"/>
      <c r="P843" s="156"/>
      <c r="Q843" s="156"/>
      <c r="R843" s="156"/>
      <c r="S843" s="156"/>
      <c r="T843" s="156"/>
      <c r="U843" s="156"/>
      <c r="V843" s="156"/>
      <c r="W843" s="156"/>
      <c r="X843" s="156"/>
      <c r="Y843" s="156"/>
      <c r="Z843" s="156"/>
    </row>
    <row r="844">
      <c r="A844" s="156"/>
      <c r="B844" s="156"/>
      <c r="C844" s="241"/>
      <c r="D844" s="242"/>
      <c r="E844" s="243"/>
      <c r="F844" s="243"/>
      <c r="G844" s="243"/>
      <c r="H844" s="243"/>
      <c r="I844" s="243"/>
      <c r="J844" s="156"/>
      <c r="K844" s="156"/>
      <c r="L844" s="156"/>
      <c r="M844" s="156"/>
      <c r="N844" s="156"/>
      <c r="O844" s="156"/>
      <c r="P844" s="156"/>
      <c r="Q844" s="156"/>
      <c r="R844" s="156"/>
      <c r="S844" s="156"/>
      <c r="T844" s="156"/>
      <c r="U844" s="156"/>
      <c r="V844" s="156"/>
      <c r="W844" s="156"/>
      <c r="X844" s="156"/>
      <c r="Y844" s="156"/>
      <c r="Z844" s="156"/>
    </row>
    <row r="845">
      <c r="A845" s="156"/>
      <c r="B845" s="156"/>
      <c r="C845" s="241"/>
      <c r="D845" s="242"/>
      <c r="E845" s="243"/>
      <c r="F845" s="243"/>
      <c r="G845" s="243"/>
      <c r="H845" s="243"/>
      <c r="I845" s="243"/>
      <c r="J845" s="156"/>
      <c r="K845" s="156"/>
      <c r="L845" s="156"/>
      <c r="M845" s="156"/>
      <c r="N845" s="156"/>
      <c r="O845" s="156"/>
      <c r="P845" s="156"/>
      <c r="Q845" s="156"/>
      <c r="R845" s="156"/>
      <c r="S845" s="156"/>
      <c r="T845" s="156"/>
      <c r="U845" s="156"/>
      <c r="V845" s="156"/>
      <c r="W845" s="156"/>
      <c r="X845" s="156"/>
      <c r="Y845" s="156"/>
      <c r="Z845" s="156"/>
    </row>
    <row r="846">
      <c r="A846" s="156"/>
      <c r="B846" s="156"/>
      <c r="C846" s="241"/>
      <c r="D846" s="242"/>
      <c r="E846" s="243"/>
      <c r="F846" s="243"/>
      <c r="G846" s="243"/>
      <c r="H846" s="243"/>
      <c r="I846" s="243"/>
      <c r="J846" s="156"/>
      <c r="K846" s="156"/>
      <c r="L846" s="156"/>
      <c r="M846" s="156"/>
      <c r="N846" s="156"/>
      <c r="O846" s="156"/>
      <c r="P846" s="156"/>
      <c r="Q846" s="156"/>
      <c r="R846" s="156"/>
      <c r="S846" s="156"/>
      <c r="T846" s="156"/>
      <c r="U846" s="156"/>
      <c r="V846" s="156"/>
      <c r="W846" s="156"/>
      <c r="X846" s="156"/>
      <c r="Y846" s="156"/>
      <c r="Z846" s="156"/>
    </row>
    <row r="847">
      <c r="A847" s="156"/>
      <c r="B847" s="156"/>
      <c r="C847" s="241"/>
      <c r="D847" s="242"/>
      <c r="E847" s="243"/>
      <c r="F847" s="243"/>
      <c r="G847" s="243"/>
      <c r="H847" s="243"/>
      <c r="I847" s="243"/>
      <c r="J847" s="156"/>
      <c r="K847" s="156"/>
      <c r="L847" s="156"/>
      <c r="M847" s="156"/>
      <c r="N847" s="156"/>
      <c r="O847" s="156"/>
      <c r="P847" s="156"/>
      <c r="Q847" s="156"/>
      <c r="R847" s="156"/>
      <c r="S847" s="156"/>
      <c r="T847" s="156"/>
      <c r="U847" s="156"/>
      <c r="V847" s="156"/>
      <c r="W847" s="156"/>
      <c r="X847" s="156"/>
      <c r="Y847" s="156"/>
      <c r="Z847" s="156"/>
    </row>
    <row r="848">
      <c r="A848" s="156"/>
      <c r="B848" s="156"/>
      <c r="C848" s="241"/>
      <c r="D848" s="242"/>
      <c r="E848" s="243"/>
      <c r="F848" s="243"/>
      <c r="G848" s="243"/>
      <c r="H848" s="243"/>
      <c r="I848" s="243"/>
      <c r="J848" s="156"/>
      <c r="K848" s="156"/>
      <c r="L848" s="156"/>
      <c r="M848" s="156"/>
      <c r="N848" s="156"/>
      <c r="O848" s="156"/>
      <c r="P848" s="156"/>
      <c r="Q848" s="156"/>
      <c r="R848" s="156"/>
      <c r="S848" s="156"/>
      <c r="T848" s="156"/>
      <c r="U848" s="156"/>
      <c r="V848" s="156"/>
      <c r="W848" s="156"/>
      <c r="X848" s="156"/>
      <c r="Y848" s="156"/>
      <c r="Z848" s="156"/>
    </row>
    <row r="849">
      <c r="A849" s="156"/>
      <c r="B849" s="156"/>
      <c r="C849" s="241"/>
      <c r="D849" s="242"/>
      <c r="E849" s="243"/>
      <c r="F849" s="243"/>
      <c r="G849" s="243"/>
      <c r="H849" s="243"/>
      <c r="I849" s="243"/>
      <c r="J849" s="156"/>
      <c r="K849" s="156"/>
      <c r="L849" s="156"/>
      <c r="M849" s="156"/>
      <c r="N849" s="156"/>
      <c r="O849" s="156"/>
      <c r="P849" s="156"/>
      <c r="Q849" s="156"/>
      <c r="R849" s="156"/>
      <c r="S849" s="156"/>
      <c r="T849" s="156"/>
      <c r="U849" s="156"/>
      <c r="V849" s="156"/>
      <c r="W849" s="156"/>
      <c r="X849" s="156"/>
      <c r="Y849" s="156"/>
      <c r="Z849" s="156"/>
    </row>
    <row r="850">
      <c r="A850" s="156"/>
      <c r="B850" s="156"/>
      <c r="C850" s="241"/>
      <c r="D850" s="242"/>
      <c r="E850" s="243"/>
      <c r="F850" s="243"/>
      <c r="G850" s="243"/>
      <c r="H850" s="243"/>
      <c r="I850" s="243"/>
      <c r="J850" s="156"/>
      <c r="K850" s="156"/>
      <c r="L850" s="156"/>
      <c r="M850" s="156"/>
      <c r="N850" s="156"/>
      <c r="O850" s="156"/>
      <c r="P850" s="156"/>
      <c r="Q850" s="156"/>
      <c r="R850" s="156"/>
      <c r="S850" s="156"/>
      <c r="T850" s="156"/>
      <c r="U850" s="156"/>
      <c r="V850" s="156"/>
      <c r="W850" s="156"/>
      <c r="X850" s="156"/>
      <c r="Y850" s="156"/>
      <c r="Z850" s="156"/>
    </row>
    <row r="851">
      <c r="A851" s="156"/>
      <c r="B851" s="156"/>
      <c r="C851" s="241"/>
      <c r="D851" s="242"/>
      <c r="E851" s="243"/>
      <c r="F851" s="243"/>
      <c r="G851" s="243"/>
      <c r="H851" s="243"/>
      <c r="I851" s="243"/>
      <c r="J851" s="156"/>
      <c r="K851" s="156"/>
      <c r="L851" s="156"/>
      <c r="M851" s="156"/>
      <c r="N851" s="156"/>
      <c r="O851" s="156"/>
      <c r="P851" s="156"/>
      <c r="Q851" s="156"/>
      <c r="R851" s="156"/>
      <c r="S851" s="156"/>
      <c r="T851" s="156"/>
      <c r="U851" s="156"/>
      <c r="V851" s="156"/>
      <c r="W851" s="156"/>
      <c r="X851" s="156"/>
      <c r="Y851" s="156"/>
      <c r="Z851" s="156"/>
    </row>
    <row r="852">
      <c r="A852" s="156"/>
      <c r="B852" s="156"/>
      <c r="C852" s="241"/>
      <c r="D852" s="242"/>
      <c r="E852" s="243"/>
      <c r="F852" s="243"/>
      <c r="G852" s="243"/>
      <c r="H852" s="243"/>
      <c r="I852" s="243"/>
      <c r="J852" s="156"/>
      <c r="K852" s="156"/>
      <c r="L852" s="156"/>
      <c r="M852" s="156"/>
      <c r="N852" s="156"/>
      <c r="O852" s="156"/>
      <c r="P852" s="156"/>
      <c r="Q852" s="156"/>
      <c r="R852" s="156"/>
      <c r="S852" s="156"/>
      <c r="T852" s="156"/>
      <c r="U852" s="156"/>
      <c r="V852" s="156"/>
      <c r="W852" s="156"/>
      <c r="X852" s="156"/>
      <c r="Y852" s="156"/>
      <c r="Z852" s="156"/>
    </row>
    <row r="853">
      <c r="A853" s="156"/>
      <c r="B853" s="156"/>
      <c r="C853" s="241"/>
      <c r="D853" s="242"/>
      <c r="E853" s="243"/>
      <c r="F853" s="243"/>
      <c r="G853" s="243"/>
      <c r="H853" s="243"/>
      <c r="I853" s="243"/>
      <c r="J853" s="156"/>
      <c r="K853" s="156"/>
      <c r="L853" s="156"/>
      <c r="M853" s="156"/>
      <c r="N853" s="156"/>
      <c r="O853" s="156"/>
      <c r="P853" s="156"/>
      <c r="Q853" s="156"/>
      <c r="R853" s="156"/>
      <c r="S853" s="156"/>
      <c r="T853" s="156"/>
      <c r="U853" s="156"/>
      <c r="V853" s="156"/>
      <c r="W853" s="156"/>
      <c r="X853" s="156"/>
      <c r="Y853" s="156"/>
      <c r="Z853" s="156"/>
    </row>
    <row r="854">
      <c r="A854" s="156"/>
      <c r="B854" s="156"/>
      <c r="C854" s="241"/>
      <c r="D854" s="242"/>
      <c r="E854" s="243"/>
      <c r="F854" s="243"/>
      <c r="G854" s="243"/>
      <c r="H854" s="243"/>
      <c r="I854" s="243"/>
      <c r="J854" s="156"/>
      <c r="K854" s="156"/>
      <c r="L854" s="156"/>
      <c r="M854" s="156"/>
      <c r="N854" s="156"/>
      <c r="O854" s="156"/>
      <c r="P854" s="156"/>
      <c r="Q854" s="156"/>
      <c r="R854" s="156"/>
      <c r="S854" s="156"/>
      <c r="T854" s="156"/>
      <c r="U854" s="156"/>
      <c r="V854" s="156"/>
      <c r="W854" s="156"/>
      <c r="X854" s="156"/>
      <c r="Y854" s="156"/>
      <c r="Z854" s="156"/>
    </row>
    <row r="855">
      <c r="A855" s="156"/>
      <c r="B855" s="156"/>
      <c r="C855" s="241"/>
      <c r="D855" s="242"/>
      <c r="E855" s="243"/>
      <c r="F855" s="243"/>
      <c r="G855" s="243"/>
      <c r="H855" s="243"/>
      <c r="I855" s="243"/>
      <c r="J855" s="156"/>
      <c r="K855" s="156"/>
      <c r="L855" s="156"/>
      <c r="M855" s="156"/>
      <c r="N855" s="156"/>
      <c r="O855" s="156"/>
      <c r="P855" s="156"/>
      <c r="Q855" s="156"/>
      <c r="R855" s="156"/>
      <c r="S855" s="156"/>
      <c r="T855" s="156"/>
      <c r="U855" s="156"/>
      <c r="V855" s="156"/>
      <c r="W855" s="156"/>
      <c r="X855" s="156"/>
      <c r="Y855" s="156"/>
      <c r="Z855" s="156"/>
    </row>
    <row r="856">
      <c r="A856" s="156"/>
      <c r="B856" s="156"/>
      <c r="C856" s="241"/>
      <c r="D856" s="242"/>
      <c r="E856" s="243"/>
      <c r="F856" s="243"/>
      <c r="G856" s="243"/>
      <c r="H856" s="243"/>
      <c r="I856" s="243"/>
      <c r="J856" s="156"/>
      <c r="K856" s="156"/>
      <c r="L856" s="156"/>
      <c r="M856" s="156"/>
      <c r="N856" s="156"/>
      <c r="O856" s="156"/>
      <c r="P856" s="156"/>
      <c r="Q856" s="156"/>
      <c r="R856" s="156"/>
      <c r="S856" s="156"/>
      <c r="T856" s="156"/>
      <c r="U856" s="156"/>
      <c r="V856" s="156"/>
      <c r="W856" s="156"/>
      <c r="X856" s="156"/>
      <c r="Y856" s="156"/>
      <c r="Z856" s="156"/>
    </row>
    <row r="857">
      <c r="A857" s="156"/>
      <c r="B857" s="156"/>
      <c r="C857" s="241"/>
      <c r="D857" s="242"/>
      <c r="E857" s="243"/>
      <c r="F857" s="243"/>
      <c r="G857" s="243"/>
      <c r="H857" s="243"/>
      <c r="I857" s="243"/>
      <c r="J857" s="156"/>
      <c r="K857" s="156"/>
      <c r="L857" s="156"/>
      <c r="M857" s="156"/>
      <c r="N857" s="156"/>
      <c r="O857" s="156"/>
      <c r="P857" s="156"/>
      <c r="Q857" s="156"/>
      <c r="R857" s="156"/>
      <c r="S857" s="156"/>
      <c r="T857" s="156"/>
      <c r="U857" s="156"/>
      <c r="V857" s="156"/>
      <c r="W857" s="156"/>
      <c r="X857" s="156"/>
      <c r="Y857" s="156"/>
      <c r="Z857" s="156"/>
    </row>
    <row r="858">
      <c r="A858" s="156"/>
      <c r="B858" s="156"/>
      <c r="C858" s="241"/>
      <c r="D858" s="242"/>
      <c r="E858" s="243"/>
      <c r="F858" s="243"/>
      <c r="G858" s="243"/>
      <c r="H858" s="243"/>
      <c r="I858" s="243"/>
      <c r="J858" s="156"/>
      <c r="K858" s="156"/>
      <c r="L858" s="156"/>
      <c r="M858" s="156"/>
      <c r="N858" s="156"/>
      <c r="O858" s="156"/>
      <c r="P858" s="156"/>
      <c r="Q858" s="156"/>
      <c r="R858" s="156"/>
      <c r="S858" s="156"/>
      <c r="T858" s="156"/>
      <c r="U858" s="156"/>
      <c r="V858" s="156"/>
      <c r="W858" s="156"/>
      <c r="X858" s="156"/>
      <c r="Y858" s="156"/>
      <c r="Z858" s="156"/>
    </row>
    <row r="859">
      <c r="A859" s="156"/>
      <c r="B859" s="156"/>
      <c r="C859" s="241"/>
      <c r="D859" s="242"/>
      <c r="E859" s="243"/>
      <c r="F859" s="243"/>
      <c r="G859" s="243"/>
      <c r="H859" s="243"/>
      <c r="I859" s="243"/>
      <c r="J859" s="156"/>
      <c r="K859" s="156"/>
      <c r="L859" s="156"/>
      <c r="M859" s="156"/>
      <c r="N859" s="156"/>
      <c r="O859" s="156"/>
      <c r="P859" s="156"/>
      <c r="Q859" s="156"/>
      <c r="R859" s="156"/>
      <c r="S859" s="156"/>
      <c r="T859" s="156"/>
      <c r="U859" s="156"/>
      <c r="V859" s="156"/>
      <c r="W859" s="156"/>
      <c r="X859" s="156"/>
      <c r="Y859" s="156"/>
      <c r="Z859" s="156"/>
    </row>
    <row r="860">
      <c r="A860" s="156"/>
      <c r="B860" s="156"/>
      <c r="C860" s="241"/>
      <c r="D860" s="242"/>
      <c r="E860" s="243"/>
      <c r="F860" s="243"/>
      <c r="G860" s="243"/>
      <c r="H860" s="243"/>
      <c r="I860" s="243"/>
      <c r="J860" s="156"/>
      <c r="K860" s="156"/>
      <c r="L860" s="156"/>
      <c r="M860" s="156"/>
      <c r="N860" s="156"/>
      <c r="O860" s="156"/>
      <c r="P860" s="156"/>
      <c r="Q860" s="156"/>
      <c r="R860" s="156"/>
      <c r="S860" s="156"/>
      <c r="T860" s="156"/>
      <c r="U860" s="156"/>
      <c r="V860" s="156"/>
      <c r="W860" s="156"/>
      <c r="X860" s="156"/>
      <c r="Y860" s="156"/>
      <c r="Z860" s="156"/>
    </row>
    <row r="861">
      <c r="A861" s="156"/>
      <c r="B861" s="156"/>
      <c r="C861" s="241"/>
      <c r="D861" s="242"/>
      <c r="E861" s="243"/>
      <c r="F861" s="243"/>
      <c r="G861" s="243"/>
      <c r="H861" s="243"/>
      <c r="I861" s="243"/>
      <c r="J861" s="156"/>
      <c r="K861" s="156"/>
      <c r="L861" s="156"/>
      <c r="M861" s="156"/>
      <c r="N861" s="156"/>
      <c r="O861" s="156"/>
      <c r="P861" s="156"/>
      <c r="Q861" s="156"/>
      <c r="R861" s="156"/>
      <c r="S861" s="156"/>
      <c r="T861" s="156"/>
      <c r="U861" s="156"/>
      <c r="V861" s="156"/>
      <c r="W861" s="156"/>
      <c r="X861" s="156"/>
      <c r="Y861" s="156"/>
      <c r="Z861" s="156"/>
    </row>
    <row r="862">
      <c r="A862" s="156"/>
      <c r="B862" s="156"/>
      <c r="C862" s="241"/>
      <c r="D862" s="242"/>
      <c r="E862" s="243"/>
      <c r="F862" s="243"/>
      <c r="G862" s="243"/>
      <c r="H862" s="243"/>
      <c r="I862" s="243"/>
      <c r="J862" s="156"/>
      <c r="K862" s="156"/>
      <c r="L862" s="156"/>
      <c r="M862" s="156"/>
      <c r="N862" s="156"/>
      <c r="O862" s="156"/>
      <c r="P862" s="156"/>
      <c r="Q862" s="156"/>
      <c r="R862" s="156"/>
      <c r="S862" s="156"/>
      <c r="T862" s="156"/>
      <c r="U862" s="156"/>
      <c r="V862" s="156"/>
      <c r="W862" s="156"/>
      <c r="X862" s="156"/>
      <c r="Y862" s="156"/>
      <c r="Z862" s="156"/>
    </row>
    <row r="863">
      <c r="A863" s="156"/>
      <c r="B863" s="156"/>
      <c r="C863" s="241"/>
      <c r="D863" s="242"/>
      <c r="E863" s="243"/>
      <c r="F863" s="243"/>
      <c r="G863" s="243"/>
      <c r="H863" s="243"/>
      <c r="I863" s="243"/>
      <c r="J863" s="156"/>
      <c r="K863" s="156"/>
      <c r="L863" s="156"/>
      <c r="M863" s="156"/>
      <c r="N863" s="156"/>
      <c r="O863" s="156"/>
      <c r="P863" s="156"/>
      <c r="Q863" s="156"/>
      <c r="R863" s="156"/>
      <c r="S863" s="156"/>
      <c r="T863" s="156"/>
      <c r="U863" s="156"/>
      <c r="V863" s="156"/>
      <c r="W863" s="156"/>
      <c r="X863" s="156"/>
      <c r="Y863" s="156"/>
      <c r="Z863" s="156"/>
    </row>
    <row r="864">
      <c r="A864" s="156"/>
      <c r="B864" s="156"/>
      <c r="C864" s="241"/>
      <c r="D864" s="242"/>
      <c r="E864" s="243"/>
      <c r="F864" s="243"/>
      <c r="G864" s="243"/>
      <c r="H864" s="243"/>
      <c r="I864" s="243"/>
      <c r="J864" s="156"/>
      <c r="K864" s="156"/>
      <c r="L864" s="156"/>
      <c r="M864" s="156"/>
      <c r="N864" s="156"/>
      <c r="O864" s="156"/>
      <c r="P864" s="156"/>
      <c r="Q864" s="156"/>
      <c r="R864" s="156"/>
      <c r="S864" s="156"/>
      <c r="T864" s="156"/>
      <c r="U864" s="156"/>
      <c r="V864" s="156"/>
      <c r="W864" s="156"/>
      <c r="X864" s="156"/>
      <c r="Y864" s="156"/>
      <c r="Z864" s="156"/>
    </row>
    <row r="865">
      <c r="A865" s="156"/>
      <c r="B865" s="156"/>
      <c r="C865" s="241"/>
      <c r="D865" s="242"/>
      <c r="E865" s="243"/>
      <c r="F865" s="243"/>
      <c r="G865" s="243"/>
      <c r="H865" s="243"/>
      <c r="I865" s="243"/>
      <c r="J865" s="156"/>
      <c r="K865" s="156"/>
      <c r="L865" s="156"/>
      <c r="M865" s="156"/>
      <c r="N865" s="156"/>
      <c r="O865" s="156"/>
      <c r="P865" s="156"/>
      <c r="Q865" s="156"/>
      <c r="R865" s="156"/>
      <c r="S865" s="156"/>
      <c r="T865" s="156"/>
      <c r="U865" s="156"/>
      <c r="V865" s="156"/>
      <c r="W865" s="156"/>
      <c r="X865" s="156"/>
      <c r="Y865" s="156"/>
      <c r="Z865" s="156"/>
    </row>
    <row r="866">
      <c r="A866" s="156"/>
      <c r="B866" s="156"/>
      <c r="C866" s="241"/>
      <c r="D866" s="242"/>
      <c r="E866" s="243"/>
      <c r="F866" s="243"/>
      <c r="G866" s="243"/>
      <c r="H866" s="243"/>
      <c r="I866" s="243"/>
      <c r="J866" s="156"/>
      <c r="K866" s="156"/>
      <c r="L866" s="156"/>
      <c r="M866" s="156"/>
      <c r="N866" s="156"/>
      <c r="O866" s="156"/>
      <c r="P866" s="156"/>
      <c r="Q866" s="156"/>
      <c r="R866" s="156"/>
      <c r="S866" s="156"/>
      <c r="T866" s="156"/>
      <c r="U866" s="156"/>
      <c r="V866" s="156"/>
      <c r="W866" s="156"/>
      <c r="X866" s="156"/>
      <c r="Y866" s="156"/>
      <c r="Z866" s="156"/>
    </row>
    <row r="867">
      <c r="A867" s="156"/>
      <c r="B867" s="156"/>
      <c r="C867" s="241"/>
      <c r="D867" s="242"/>
      <c r="E867" s="243"/>
      <c r="F867" s="243"/>
      <c r="G867" s="243"/>
      <c r="H867" s="243"/>
      <c r="I867" s="243"/>
      <c r="J867" s="156"/>
      <c r="K867" s="156"/>
      <c r="L867" s="156"/>
      <c r="M867" s="156"/>
      <c r="N867" s="156"/>
      <c r="O867" s="156"/>
      <c r="P867" s="156"/>
      <c r="Q867" s="156"/>
      <c r="R867" s="156"/>
      <c r="S867" s="156"/>
      <c r="T867" s="156"/>
      <c r="U867" s="156"/>
      <c r="V867" s="156"/>
      <c r="W867" s="156"/>
      <c r="X867" s="156"/>
      <c r="Y867" s="156"/>
      <c r="Z867" s="156"/>
    </row>
    <row r="868">
      <c r="A868" s="156"/>
      <c r="B868" s="156"/>
      <c r="C868" s="241"/>
      <c r="D868" s="242"/>
      <c r="E868" s="243"/>
      <c r="F868" s="243"/>
      <c r="G868" s="243"/>
      <c r="H868" s="243"/>
      <c r="I868" s="243"/>
      <c r="J868" s="156"/>
      <c r="K868" s="156"/>
      <c r="L868" s="156"/>
      <c r="M868" s="156"/>
      <c r="N868" s="156"/>
      <c r="O868" s="156"/>
      <c r="P868" s="156"/>
      <c r="Q868" s="156"/>
      <c r="R868" s="156"/>
      <c r="S868" s="156"/>
      <c r="T868" s="156"/>
      <c r="U868" s="156"/>
      <c r="V868" s="156"/>
      <c r="W868" s="156"/>
      <c r="X868" s="156"/>
      <c r="Y868" s="156"/>
      <c r="Z868" s="156"/>
    </row>
    <row r="869">
      <c r="A869" s="156"/>
      <c r="B869" s="156"/>
      <c r="C869" s="241"/>
      <c r="D869" s="242"/>
      <c r="E869" s="243"/>
      <c r="F869" s="243"/>
      <c r="G869" s="243"/>
      <c r="H869" s="243"/>
      <c r="I869" s="243"/>
      <c r="J869" s="156"/>
      <c r="K869" s="156"/>
      <c r="L869" s="156"/>
      <c r="M869" s="156"/>
      <c r="N869" s="156"/>
      <c r="O869" s="156"/>
      <c r="P869" s="156"/>
      <c r="Q869" s="156"/>
      <c r="R869" s="156"/>
      <c r="S869" s="156"/>
      <c r="T869" s="156"/>
      <c r="U869" s="156"/>
      <c r="V869" s="156"/>
      <c r="W869" s="156"/>
      <c r="X869" s="156"/>
      <c r="Y869" s="156"/>
      <c r="Z869" s="156"/>
    </row>
    <row r="870">
      <c r="A870" s="156"/>
      <c r="B870" s="156"/>
      <c r="C870" s="241"/>
      <c r="D870" s="242"/>
      <c r="E870" s="243"/>
      <c r="F870" s="243"/>
      <c r="G870" s="243"/>
      <c r="H870" s="243"/>
      <c r="I870" s="243"/>
      <c r="J870" s="156"/>
      <c r="K870" s="156"/>
      <c r="L870" s="156"/>
      <c r="M870" s="156"/>
      <c r="N870" s="156"/>
      <c r="O870" s="156"/>
      <c r="P870" s="156"/>
      <c r="Q870" s="156"/>
      <c r="R870" s="156"/>
      <c r="S870" s="156"/>
      <c r="T870" s="156"/>
      <c r="U870" s="156"/>
      <c r="V870" s="156"/>
      <c r="W870" s="156"/>
      <c r="X870" s="156"/>
      <c r="Y870" s="156"/>
      <c r="Z870" s="156"/>
    </row>
    <row r="871">
      <c r="A871" s="156"/>
      <c r="B871" s="156"/>
      <c r="C871" s="241"/>
      <c r="D871" s="242"/>
      <c r="E871" s="243"/>
      <c r="F871" s="243"/>
      <c r="G871" s="243"/>
      <c r="H871" s="243"/>
      <c r="I871" s="243"/>
      <c r="J871" s="156"/>
      <c r="K871" s="156"/>
      <c r="L871" s="156"/>
      <c r="M871" s="156"/>
      <c r="N871" s="156"/>
      <c r="O871" s="156"/>
      <c r="P871" s="156"/>
      <c r="Q871" s="156"/>
      <c r="R871" s="156"/>
      <c r="S871" s="156"/>
      <c r="T871" s="156"/>
      <c r="U871" s="156"/>
      <c r="V871" s="156"/>
      <c r="W871" s="156"/>
      <c r="X871" s="156"/>
      <c r="Y871" s="156"/>
      <c r="Z871" s="156"/>
    </row>
    <row r="872">
      <c r="A872" s="156"/>
      <c r="B872" s="156"/>
      <c r="C872" s="241"/>
      <c r="D872" s="242"/>
      <c r="E872" s="243"/>
      <c r="F872" s="243"/>
      <c r="G872" s="243"/>
      <c r="H872" s="243"/>
      <c r="I872" s="243"/>
      <c r="J872" s="156"/>
      <c r="K872" s="156"/>
      <c r="L872" s="156"/>
      <c r="M872" s="156"/>
      <c r="N872" s="156"/>
      <c r="O872" s="156"/>
      <c r="P872" s="156"/>
      <c r="Q872" s="156"/>
      <c r="R872" s="156"/>
      <c r="S872" s="156"/>
      <c r="T872" s="156"/>
      <c r="U872" s="156"/>
      <c r="V872" s="156"/>
      <c r="W872" s="156"/>
      <c r="X872" s="156"/>
      <c r="Y872" s="156"/>
      <c r="Z872" s="156"/>
    </row>
    <row r="873">
      <c r="A873" s="156"/>
      <c r="B873" s="156"/>
      <c r="C873" s="241"/>
      <c r="D873" s="242"/>
      <c r="E873" s="243"/>
      <c r="F873" s="243"/>
      <c r="G873" s="243"/>
      <c r="H873" s="243"/>
      <c r="I873" s="243"/>
      <c r="J873" s="156"/>
      <c r="K873" s="156"/>
      <c r="L873" s="156"/>
      <c r="M873" s="156"/>
      <c r="N873" s="156"/>
      <c r="O873" s="156"/>
      <c r="P873" s="156"/>
      <c r="Q873" s="156"/>
      <c r="R873" s="156"/>
      <c r="S873" s="156"/>
      <c r="T873" s="156"/>
      <c r="U873" s="156"/>
      <c r="V873" s="156"/>
      <c r="W873" s="156"/>
      <c r="X873" s="156"/>
      <c r="Y873" s="156"/>
      <c r="Z873" s="156"/>
    </row>
    <row r="874">
      <c r="A874" s="156"/>
      <c r="B874" s="156"/>
      <c r="C874" s="241"/>
      <c r="D874" s="242"/>
      <c r="E874" s="243"/>
      <c r="F874" s="243"/>
      <c r="G874" s="243"/>
      <c r="H874" s="243"/>
      <c r="I874" s="243"/>
      <c r="J874" s="156"/>
      <c r="K874" s="156"/>
      <c r="L874" s="156"/>
      <c r="M874" s="156"/>
      <c r="N874" s="156"/>
      <c r="O874" s="156"/>
      <c r="P874" s="156"/>
      <c r="Q874" s="156"/>
      <c r="R874" s="156"/>
      <c r="S874" s="156"/>
      <c r="T874" s="156"/>
      <c r="U874" s="156"/>
      <c r="V874" s="156"/>
      <c r="W874" s="156"/>
      <c r="X874" s="156"/>
      <c r="Y874" s="156"/>
      <c r="Z874" s="156"/>
    </row>
    <row r="875">
      <c r="A875" s="156"/>
      <c r="B875" s="156"/>
      <c r="C875" s="241"/>
      <c r="D875" s="242"/>
      <c r="E875" s="243"/>
      <c r="F875" s="243"/>
      <c r="G875" s="243"/>
      <c r="H875" s="243"/>
      <c r="I875" s="243"/>
      <c r="J875" s="156"/>
      <c r="K875" s="156"/>
      <c r="L875" s="156"/>
      <c r="M875" s="156"/>
      <c r="N875" s="156"/>
      <c r="O875" s="156"/>
      <c r="P875" s="156"/>
      <c r="Q875" s="156"/>
      <c r="R875" s="156"/>
      <c r="S875" s="156"/>
      <c r="T875" s="156"/>
      <c r="U875" s="156"/>
      <c r="V875" s="156"/>
      <c r="W875" s="156"/>
      <c r="X875" s="156"/>
      <c r="Y875" s="156"/>
      <c r="Z875" s="156"/>
    </row>
    <row r="876">
      <c r="A876" s="156"/>
      <c r="B876" s="156"/>
      <c r="C876" s="241"/>
      <c r="D876" s="242"/>
      <c r="E876" s="243"/>
      <c r="F876" s="243"/>
      <c r="G876" s="243"/>
      <c r="H876" s="243"/>
      <c r="I876" s="243"/>
      <c r="J876" s="156"/>
      <c r="K876" s="156"/>
      <c r="L876" s="156"/>
      <c r="M876" s="156"/>
      <c r="N876" s="156"/>
      <c r="O876" s="156"/>
      <c r="P876" s="156"/>
      <c r="Q876" s="156"/>
      <c r="R876" s="156"/>
      <c r="S876" s="156"/>
      <c r="T876" s="156"/>
      <c r="U876" s="156"/>
      <c r="V876" s="156"/>
      <c r="W876" s="156"/>
      <c r="X876" s="156"/>
      <c r="Y876" s="156"/>
      <c r="Z876" s="156"/>
    </row>
    <row r="877">
      <c r="A877" s="156"/>
      <c r="B877" s="156"/>
      <c r="C877" s="241"/>
      <c r="D877" s="242"/>
      <c r="E877" s="243"/>
      <c r="F877" s="243"/>
      <c r="G877" s="243"/>
      <c r="H877" s="243"/>
      <c r="I877" s="243"/>
      <c r="J877" s="156"/>
      <c r="K877" s="156"/>
      <c r="L877" s="156"/>
      <c r="M877" s="156"/>
      <c r="N877" s="156"/>
      <c r="O877" s="156"/>
      <c r="P877" s="156"/>
      <c r="Q877" s="156"/>
      <c r="R877" s="156"/>
      <c r="S877" s="156"/>
      <c r="T877" s="156"/>
      <c r="U877" s="156"/>
      <c r="V877" s="156"/>
      <c r="W877" s="156"/>
      <c r="X877" s="156"/>
      <c r="Y877" s="156"/>
      <c r="Z877" s="156"/>
    </row>
    <row r="878">
      <c r="A878" s="156"/>
      <c r="B878" s="156"/>
      <c r="C878" s="241"/>
      <c r="D878" s="242"/>
      <c r="E878" s="243"/>
      <c r="F878" s="243"/>
      <c r="G878" s="243"/>
      <c r="H878" s="243"/>
      <c r="I878" s="243"/>
      <c r="J878" s="156"/>
      <c r="K878" s="156"/>
      <c r="L878" s="156"/>
      <c r="M878" s="156"/>
      <c r="N878" s="156"/>
      <c r="O878" s="156"/>
      <c r="P878" s="156"/>
      <c r="Q878" s="156"/>
      <c r="R878" s="156"/>
      <c r="S878" s="156"/>
      <c r="T878" s="156"/>
      <c r="U878" s="156"/>
      <c r="V878" s="156"/>
      <c r="W878" s="156"/>
      <c r="X878" s="156"/>
      <c r="Y878" s="156"/>
      <c r="Z878" s="156"/>
    </row>
    <row r="879">
      <c r="A879" s="156"/>
      <c r="B879" s="156"/>
      <c r="C879" s="241"/>
      <c r="D879" s="242"/>
      <c r="E879" s="243"/>
      <c r="F879" s="243"/>
      <c r="G879" s="243"/>
      <c r="H879" s="243"/>
      <c r="I879" s="243"/>
      <c r="J879" s="156"/>
      <c r="K879" s="156"/>
      <c r="L879" s="156"/>
      <c r="M879" s="156"/>
      <c r="N879" s="156"/>
      <c r="O879" s="156"/>
      <c r="P879" s="156"/>
      <c r="Q879" s="156"/>
      <c r="R879" s="156"/>
      <c r="S879" s="156"/>
      <c r="T879" s="156"/>
      <c r="U879" s="156"/>
      <c r="V879" s="156"/>
      <c r="W879" s="156"/>
      <c r="X879" s="156"/>
      <c r="Y879" s="156"/>
      <c r="Z879" s="156"/>
    </row>
    <row r="880">
      <c r="A880" s="156"/>
      <c r="B880" s="156"/>
      <c r="C880" s="241"/>
      <c r="D880" s="242"/>
      <c r="E880" s="243"/>
      <c r="F880" s="243"/>
      <c r="G880" s="243"/>
      <c r="H880" s="243"/>
      <c r="I880" s="243"/>
      <c r="J880" s="156"/>
      <c r="K880" s="156"/>
      <c r="L880" s="156"/>
      <c r="M880" s="156"/>
      <c r="N880" s="156"/>
      <c r="O880" s="156"/>
      <c r="P880" s="156"/>
      <c r="Q880" s="156"/>
      <c r="R880" s="156"/>
      <c r="S880" s="156"/>
      <c r="T880" s="156"/>
      <c r="U880" s="156"/>
      <c r="V880" s="156"/>
      <c r="W880" s="156"/>
      <c r="X880" s="156"/>
      <c r="Y880" s="156"/>
      <c r="Z880" s="156"/>
    </row>
    <row r="881">
      <c r="A881" s="156"/>
      <c r="B881" s="156"/>
      <c r="C881" s="241"/>
      <c r="D881" s="242"/>
      <c r="E881" s="243"/>
      <c r="F881" s="243"/>
      <c r="G881" s="243"/>
      <c r="H881" s="243"/>
      <c r="I881" s="243"/>
      <c r="J881" s="156"/>
      <c r="K881" s="156"/>
      <c r="L881" s="156"/>
      <c r="M881" s="156"/>
      <c r="N881" s="156"/>
      <c r="O881" s="156"/>
      <c r="P881" s="156"/>
      <c r="Q881" s="156"/>
      <c r="R881" s="156"/>
      <c r="S881" s="156"/>
      <c r="T881" s="156"/>
      <c r="U881" s="156"/>
      <c r="V881" s="156"/>
      <c r="W881" s="156"/>
      <c r="X881" s="156"/>
      <c r="Y881" s="156"/>
      <c r="Z881" s="156"/>
    </row>
    <row r="882">
      <c r="A882" s="156"/>
      <c r="B882" s="156"/>
      <c r="C882" s="241"/>
      <c r="D882" s="242"/>
      <c r="E882" s="243"/>
      <c r="F882" s="243"/>
      <c r="G882" s="243"/>
      <c r="H882" s="243"/>
      <c r="I882" s="243"/>
      <c r="J882" s="156"/>
      <c r="K882" s="156"/>
      <c r="L882" s="156"/>
      <c r="M882" s="156"/>
      <c r="N882" s="156"/>
      <c r="O882" s="156"/>
      <c r="P882" s="156"/>
      <c r="Q882" s="156"/>
      <c r="R882" s="156"/>
      <c r="S882" s="156"/>
      <c r="T882" s="156"/>
      <c r="U882" s="156"/>
      <c r="V882" s="156"/>
      <c r="W882" s="156"/>
      <c r="X882" s="156"/>
      <c r="Y882" s="156"/>
      <c r="Z882" s="156"/>
    </row>
    <row r="883">
      <c r="A883" s="156"/>
      <c r="B883" s="156"/>
      <c r="C883" s="241"/>
      <c r="D883" s="242"/>
      <c r="E883" s="243"/>
      <c r="F883" s="243"/>
      <c r="G883" s="243"/>
      <c r="H883" s="243"/>
      <c r="I883" s="243"/>
      <c r="J883" s="156"/>
      <c r="K883" s="156"/>
      <c r="L883" s="156"/>
      <c r="M883" s="156"/>
      <c r="N883" s="156"/>
      <c r="O883" s="156"/>
      <c r="P883" s="156"/>
      <c r="Q883" s="156"/>
      <c r="R883" s="156"/>
      <c r="S883" s="156"/>
      <c r="T883" s="156"/>
      <c r="U883" s="156"/>
      <c r="V883" s="156"/>
      <c r="W883" s="156"/>
      <c r="X883" s="156"/>
      <c r="Y883" s="156"/>
      <c r="Z883" s="156"/>
    </row>
    <row r="884">
      <c r="A884" s="156"/>
      <c r="B884" s="156"/>
      <c r="C884" s="241"/>
      <c r="D884" s="242"/>
      <c r="E884" s="243"/>
      <c r="F884" s="243"/>
      <c r="G884" s="243"/>
      <c r="H884" s="243"/>
      <c r="I884" s="243"/>
      <c r="J884" s="156"/>
      <c r="K884" s="156"/>
      <c r="L884" s="156"/>
      <c r="M884" s="156"/>
      <c r="N884" s="156"/>
      <c r="O884" s="156"/>
      <c r="P884" s="156"/>
      <c r="Q884" s="156"/>
      <c r="R884" s="156"/>
      <c r="S884" s="156"/>
      <c r="T884" s="156"/>
      <c r="U884" s="156"/>
      <c r="V884" s="156"/>
      <c r="W884" s="156"/>
      <c r="X884" s="156"/>
      <c r="Y884" s="156"/>
      <c r="Z884" s="156"/>
    </row>
    <row r="885">
      <c r="A885" s="156"/>
      <c r="B885" s="156"/>
      <c r="C885" s="241"/>
      <c r="D885" s="242"/>
      <c r="E885" s="243"/>
      <c r="F885" s="243"/>
      <c r="G885" s="243"/>
      <c r="H885" s="243"/>
      <c r="I885" s="243"/>
      <c r="J885" s="156"/>
      <c r="K885" s="156"/>
      <c r="L885" s="156"/>
      <c r="M885" s="156"/>
      <c r="N885" s="156"/>
      <c r="O885" s="156"/>
      <c r="P885" s="156"/>
      <c r="Q885" s="156"/>
      <c r="R885" s="156"/>
      <c r="S885" s="156"/>
      <c r="T885" s="156"/>
      <c r="U885" s="156"/>
      <c r="V885" s="156"/>
      <c r="W885" s="156"/>
      <c r="X885" s="156"/>
      <c r="Y885" s="156"/>
      <c r="Z885" s="156"/>
    </row>
    <row r="886">
      <c r="A886" s="156"/>
      <c r="B886" s="156"/>
      <c r="C886" s="241"/>
      <c r="D886" s="242"/>
      <c r="E886" s="243"/>
      <c r="F886" s="243"/>
      <c r="G886" s="243"/>
      <c r="H886" s="243"/>
      <c r="I886" s="243"/>
      <c r="J886" s="156"/>
      <c r="K886" s="156"/>
      <c r="L886" s="156"/>
      <c r="M886" s="156"/>
      <c r="N886" s="156"/>
      <c r="O886" s="156"/>
      <c r="P886" s="156"/>
      <c r="Q886" s="156"/>
      <c r="R886" s="156"/>
      <c r="S886" s="156"/>
      <c r="T886" s="156"/>
      <c r="U886" s="156"/>
      <c r="V886" s="156"/>
      <c r="W886" s="156"/>
      <c r="X886" s="156"/>
      <c r="Y886" s="156"/>
      <c r="Z886" s="156"/>
    </row>
    <row r="887">
      <c r="A887" s="156"/>
      <c r="B887" s="156"/>
      <c r="C887" s="241"/>
      <c r="D887" s="242"/>
      <c r="E887" s="243"/>
      <c r="F887" s="243"/>
      <c r="G887" s="243"/>
      <c r="H887" s="243"/>
      <c r="I887" s="243"/>
      <c r="J887" s="156"/>
      <c r="K887" s="156"/>
      <c r="L887" s="156"/>
      <c r="M887" s="156"/>
      <c r="N887" s="156"/>
      <c r="O887" s="156"/>
      <c r="P887" s="156"/>
      <c r="Q887" s="156"/>
      <c r="R887" s="156"/>
      <c r="S887" s="156"/>
      <c r="T887" s="156"/>
      <c r="U887" s="156"/>
      <c r="V887" s="156"/>
      <c r="W887" s="156"/>
      <c r="X887" s="156"/>
      <c r="Y887" s="156"/>
      <c r="Z887" s="156"/>
    </row>
    <row r="888">
      <c r="A888" s="156"/>
      <c r="B888" s="156"/>
      <c r="C888" s="241"/>
      <c r="D888" s="242"/>
      <c r="E888" s="243"/>
      <c r="F888" s="243"/>
      <c r="G888" s="243"/>
      <c r="H888" s="243"/>
      <c r="I888" s="243"/>
      <c r="J888" s="156"/>
      <c r="K888" s="156"/>
      <c r="L888" s="156"/>
      <c r="M888" s="156"/>
      <c r="N888" s="156"/>
      <c r="O888" s="156"/>
      <c r="P888" s="156"/>
      <c r="Q888" s="156"/>
      <c r="R888" s="156"/>
      <c r="S888" s="156"/>
      <c r="T888" s="156"/>
      <c r="U888" s="156"/>
      <c r="V888" s="156"/>
      <c r="W888" s="156"/>
      <c r="X888" s="156"/>
      <c r="Y888" s="156"/>
      <c r="Z888" s="156"/>
    </row>
    <row r="889">
      <c r="A889" s="156"/>
      <c r="B889" s="156"/>
      <c r="C889" s="241"/>
      <c r="D889" s="242"/>
      <c r="E889" s="243"/>
      <c r="F889" s="243"/>
      <c r="G889" s="243"/>
      <c r="H889" s="243"/>
      <c r="I889" s="243"/>
      <c r="J889" s="156"/>
      <c r="K889" s="156"/>
      <c r="L889" s="156"/>
      <c r="M889" s="156"/>
      <c r="N889" s="156"/>
      <c r="O889" s="156"/>
      <c r="P889" s="156"/>
      <c r="Q889" s="156"/>
      <c r="R889" s="156"/>
      <c r="S889" s="156"/>
      <c r="T889" s="156"/>
      <c r="U889" s="156"/>
      <c r="V889" s="156"/>
      <c r="W889" s="156"/>
      <c r="X889" s="156"/>
      <c r="Y889" s="156"/>
      <c r="Z889" s="156"/>
    </row>
    <row r="890">
      <c r="A890" s="156"/>
      <c r="B890" s="156"/>
      <c r="C890" s="241"/>
      <c r="D890" s="242"/>
      <c r="E890" s="243"/>
      <c r="F890" s="243"/>
      <c r="G890" s="243"/>
      <c r="H890" s="243"/>
      <c r="I890" s="243"/>
      <c r="J890" s="156"/>
      <c r="K890" s="156"/>
      <c r="L890" s="156"/>
      <c r="M890" s="156"/>
      <c r="N890" s="156"/>
      <c r="O890" s="156"/>
      <c r="P890" s="156"/>
      <c r="Q890" s="156"/>
      <c r="R890" s="156"/>
      <c r="S890" s="156"/>
      <c r="T890" s="156"/>
      <c r="U890" s="156"/>
      <c r="V890" s="156"/>
      <c r="W890" s="156"/>
      <c r="X890" s="156"/>
      <c r="Y890" s="156"/>
      <c r="Z890" s="156"/>
    </row>
    <row r="891">
      <c r="A891" s="156"/>
      <c r="B891" s="156"/>
      <c r="C891" s="241"/>
      <c r="D891" s="242"/>
      <c r="E891" s="243"/>
      <c r="F891" s="243"/>
      <c r="G891" s="243"/>
      <c r="H891" s="243"/>
      <c r="I891" s="243"/>
      <c r="J891" s="156"/>
      <c r="K891" s="156"/>
      <c r="L891" s="156"/>
      <c r="M891" s="156"/>
      <c r="N891" s="156"/>
      <c r="O891" s="156"/>
      <c r="P891" s="156"/>
      <c r="Q891" s="156"/>
      <c r="R891" s="156"/>
      <c r="S891" s="156"/>
      <c r="T891" s="156"/>
      <c r="U891" s="156"/>
      <c r="V891" s="156"/>
      <c r="W891" s="156"/>
      <c r="X891" s="156"/>
      <c r="Y891" s="156"/>
      <c r="Z891" s="156"/>
    </row>
    <row r="892">
      <c r="A892" s="156"/>
      <c r="B892" s="156"/>
      <c r="C892" s="241"/>
      <c r="D892" s="242"/>
      <c r="E892" s="243"/>
      <c r="F892" s="243"/>
      <c r="G892" s="243"/>
      <c r="H892" s="243"/>
      <c r="I892" s="243"/>
      <c r="J892" s="156"/>
      <c r="K892" s="156"/>
      <c r="L892" s="156"/>
      <c r="M892" s="156"/>
      <c r="N892" s="156"/>
      <c r="O892" s="156"/>
      <c r="P892" s="156"/>
      <c r="Q892" s="156"/>
      <c r="R892" s="156"/>
      <c r="S892" s="156"/>
      <c r="T892" s="156"/>
      <c r="U892" s="156"/>
      <c r="V892" s="156"/>
      <c r="W892" s="156"/>
      <c r="X892" s="156"/>
      <c r="Y892" s="156"/>
      <c r="Z892" s="156"/>
    </row>
    <row r="893">
      <c r="A893" s="156"/>
      <c r="B893" s="156"/>
      <c r="C893" s="241"/>
      <c r="D893" s="242"/>
      <c r="E893" s="243"/>
      <c r="F893" s="243"/>
      <c r="G893" s="243"/>
      <c r="H893" s="243"/>
      <c r="I893" s="243"/>
      <c r="J893" s="156"/>
      <c r="K893" s="156"/>
      <c r="L893" s="156"/>
      <c r="M893" s="156"/>
      <c r="N893" s="156"/>
      <c r="O893" s="156"/>
      <c r="P893" s="156"/>
      <c r="Q893" s="156"/>
      <c r="R893" s="156"/>
      <c r="S893" s="156"/>
      <c r="T893" s="156"/>
      <c r="U893" s="156"/>
      <c r="V893" s="156"/>
      <c r="W893" s="156"/>
      <c r="X893" s="156"/>
      <c r="Y893" s="156"/>
      <c r="Z893" s="156"/>
    </row>
    <row r="894">
      <c r="A894" s="156"/>
      <c r="B894" s="156"/>
      <c r="C894" s="241"/>
      <c r="D894" s="242"/>
      <c r="E894" s="243"/>
      <c r="F894" s="243"/>
      <c r="G894" s="243"/>
      <c r="H894" s="243"/>
      <c r="I894" s="243"/>
      <c r="J894" s="156"/>
      <c r="K894" s="156"/>
      <c r="L894" s="156"/>
      <c r="M894" s="156"/>
      <c r="N894" s="156"/>
      <c r="O894" s="156"/>
      <c r="P894" s="156"/>
      <c r="Q894" s="156"/>
      <c r="R894" s="156"/>
      <c r="S894" s="156"/>
      <c r="T894" s="156"/>
      <c r="U894" s="156"/>
      <c r="V894" s="156"/>
      <c r="W894" s="156"/>
      <c r="X894" s="156"/>
      <c r="Y894" s="156"/>
      <c r="Z894" s="156"/>
    </row>
    <row r="895">
      <c r="A895" s="156"/>
      <c r="B895" s="156"/>
      <c r="C895" s="241"/>
      <c r="D895" s="242"/>
      <c r="E895" s="243"/>
      <c r="F895" s="243"/>
      <c r="G895" s="243"/>
      <c r="H895" s="243"/>
      <c r="I895" s="243"/>
      <c r="J895" s="156"/>
      <c r="K895" s="156"/>
      <c r="L895" s="156"/>
      <c r="M895" s="156"/>
      <c r="N895" s="156"/>
      <c r="O895" s="156"/>
      <c r="P895" s="156"/>
      <c r="Q895" s="156"/>
      <c r="R895" s="156"/>
      <c r="S895" s="156"/>
      <c r="T895" s="156"/>
      <c r="U895" s="156"/>
      <c r="V895" s="156"/>
      <c r="W895" s="156"/>
      <c r="X895" s="156"/>
      <c r="Y895" s="156"/>
      <c r="Z895" s="156"/>
    </row>
    <row r="896">
      <c r="A896" s="156"/>
      <c r="B896" s="156"/>
      <c r="C896" s="241"/>
      <c r="D896" s="242"/>
      <c r="E896" s="243"/>
      <c r="F896" s="243"/>
      <c r="G896" s="243"/>
      <c r="H896" s="243"/>
      <c r="I896" s="243"/>
      <c r="J896" s="156"/>
      <c r="K896" s="156"/>
      <c r="L896" s="156"/>
      <c r="M896" s="156"/>
      <c r="N896" s="156"/>
      <c r="O896" s="156"/>
      <c r="P896" s="156"/>
      <c r="Q896" s="156"/>
      <c r="R896" s="156"/>
      <c r="S896" s="156"/>
      <c r="T896" s="156"/>
      <c r="U896" s="156"/>
      <c r="V896" s="156"/>
      <c r="W896" s="156"/>
      <c r="X896" s="156"/>
      <c r="Y896" s="156"/>
      <c r="Z896" s="156"/>
    </row>
    <row r="897">
      <c r="A897" s="156"/>
      <c r="B897" s="156"/>
      <c r="C897" s="241"/>
      <c r="D897" s="242"/>
      <c r="E897" s="243"/>
      <c r="F897" s="243"/>
      <c r="G897" s="243"/>
      <c r="H897" s="243"/>
      <c r="I897" s="243"/>
      <c r="J897" s="156"/>
      <c r="K897" s="156"/>
      <c r="L897" s="156"/>
      <c r="M897" s="156"/>
      <c r="N897" s="156"/>
      <c r="O897" s="156"/>
      <c r="P897" s="156"/>
      <c r="Q897" s="156"/>
      <c r="R897" s="156"/>
      <c r="S897" s="156"/>
      <c r="T897" s="156"/>
      <c r="U897" s="156"/>
      <c r="V897" s="156"/>
      <c r="W897" s="156"/>
      <c r="X897" s="156"/>
      <c r="Y897" s="156"/>
      <c r="Z897" s="156"/>
    </row>
    <row r="898">
      <c r="A898" s="156"/>
      <c r="B898" s="156"/>
      <c r="C898" s="241"/>
      <c r="D898" s="242"/>
      <c r="E898" s="243"/>
      <c r="F898" s="243"/>
      <c r="G898" s="243"/>
      <c r="H898" s="243"/>
      <c r="I898" s="243"/>
      <c r="J898" s="156"/>
      <c r="K898" s="156"/>
      <c r="L898" s="156"/>
      <c r="M898" s="156"/>
      <c r="N898" s="156"/>
      <c r="O898" s="156"/>
      <c r="P898" s="156"/>
      <c r="Q898" s="156"/>
      <c r="R898" s="156"/>
      <c r="S898" s="156"/>
      <c r="T898" s="156"/>
      <c r="U898" s="156"/>
      <c r="V898" s="156"/>
      <c r="W898" s="156"/>
      <c r="X898" s="156"/>
      <c r="Y898" s="156"/>
      <c r="Z898" s="156"/>
    </row>
    <row r="899">
      <c r="A899" s="156"/>
      <c r="B899" s="156"/>
      <c r="C899" s="241"/>
      <c r="D899" s="242"/>
      <c r="E899" s="243"/>
      <c r="F899" s="243"/>
      <c r="G899" s="243"/>
      <c r="H899" s="243"/>
      <c r="I899" s="243"/>
      <c r="J899" s="156"/>
      <c r="K899" s="156"/>
      <c r="L899" s="156"/>
      <c r="M899" s="156"/>
      <c r="N899" s="156"/>
      <c r="O899" s="156"/>
      <c r="P899" s="156"/>
      <c r="Q899" s="156"/>
      <c r="R899" s="156"/>
      <c r="S899" s="156"/>
      <c r="T899" s="156"/>
      <c r="U899" s="156"/>
      <c r="V899" s="156"/>
      <c r="W899" s="156"/>
      <c r="X899" s="156"/>
      <c r="Y899" s="156"/>
      <c r="Z899" s="156"/>
    </row>
    <row r="900">
      <c r="A900" s="156"/>
      <c r="B900" s="156"/>
      <c r="C900" s="241"/>
      <c r="D900" s="242"/>
      <c r="E900" s="243"/>
      <c r="F900" s="243"/>
      <c r="G900" s="243"/>
      <c r="H900" s="243"/>
      <c r="I900" s="243"/>
      <c r="J900" s="156"/>
      <c r="K900" s="156"/>
      <c r="L900" s="156"/>
      <c r="M900" s="156"/>
      <c r="N900" s="156"/>
      <c r="O900" s="156"/>
      <c r="P900" s="156"/>
      <c r="Q900" s="156"/>
      <c r="R900" s="156"/>
      <c r="S900" s="156"/>
      <c r="T900" s="156"/>
      <c r="U900" s="156"/>
      <c r="V900" s="156"/>
      <c r="W900" s="156"/>
      <c r="X900" s="156"/>
      <c r="Y900" s="156"/>
      <c r="Z900" s="156"/>
    </row>
    <row r="901">
      <c r="A901" s="156"/>
      <c r="B901" s="156"/>
      <c r="C901" s="241"/>
      <c r="D901" s="242"/>
      <c r="E901" s="243"/>
      <c r="F901" s="243"/>
      <c r="G901" s="243"/>
      <c r="H901" s="243"/>
      <c r="I901" s="243"/>
      <c r="J901" s="156"/>
      <c r="K901" s="156"/>
      <c r="L901" s="156"/>
      <c r="M901" s="156"/>
      <c r="N901" s="156"/>
      <c r="O901" s="156"/>
      <c r="P901" s="156"/>
      <c r="Q901" s="156"/>
      <c r="R901" s="156"/>
      <c r="S901" s="156"/>
      <c r="T901" s="156"/>
      <c r="U901" s="156"/>
      <c r="V901" s="156"/>
      <c r="W901" s="156"/>
      <c r="X901" s="156"/>
      <c r="Y901" s="156"/>
      <c r="Z901" s="156"/>
    </row>
    <row r="902">
      <c r="A902" s="156"/>
      <c r="B902" s="156"/>
      <c r="C902" s="241"/>
      <c r="D902" s="242"/>
      <c r="E902" s="243"/>
      <c r="F902" s="243"/>
      <c r="G902" s="243"/>
      <c r="H902" s="243"/>
      <c r="I902" s="243"/>
      <c r="J902" s="156"/>
      <c r="K902" s="156"/>
      <c r="L902" s="156"/>
      <c r="M902" s="156"/>
      <c r="N902" s="156"/>
      <c r="O902" s="156"/>
      <c r="P902" s="156"/>
      <c r="Q902" s="156"/>
      <c r="R902" s="156"/>
      <c r="S902" s="156"/>
      <c r="T902" s="156"/>
      <c r="U902" s="156"/>
      <c r="V902" s="156"/>
      <c r="W902" s="156"/>
      <c r="X902" s="156"/>
      <c r="Y902" s="156"/>
      <c r="Z902" s="156"/>
    </row>
    <row r="903">
      <c r="A903" s="156"/>
      <c r="B903" s="156"/>
      <c r="C903" s="241"/>
      <c r="D903" s="242"/>
      <c r="E903" s="243"/>
      <c r="F903" s="243"/>
      <c r="G903" s="243"/>
      <c r="H903" s="243"/>
      <c r="I903" s="243"/>
      <c r="J903" s="156"/>
      <c r="K903" s="156"/>
      <c r="L903" s="156"/>
      <c r="M903" s="156"/>
      <c r="N903" s="156"/>
      <c r="O903" s="156"/>
      <c r="P903" s="156"/>
      <c r="Q903" s="156"/>
      <c r="R903" s="156"/>
      <c r="S903" s="156"/>
      <c r="T903" s="156"/>
      <c r="U903" s="156"/>
      <c r="V903" s="156"/>
      <c r="W903" s="156"/>
      <c r="X903" s="156"/>
      <c r="Y903" s="156"/>
      <c r="Z903" s="156"/>
    </row>
    <row r="904">
      <c r="A904" s="156"/>
      <c r="B904" s="156"/>
      <c r="C904" s="241"/>
      <c r="D904" s="242"/>
      <c r="E904" s="243"/>
      <c r="F904" s="243"/>
      <c r="G904" s="243"/>
      <c r="H904" s="243"/>
      <c r="I904" s="243"/>
      <c r="J904" s="156"/>
      <c r="K904" s="156"/>
      <c r="L904" s="156"/>
      <c r="M904" s="156"/>
      <c r="N904" s="156"/>
      <c r="O904" s="156"/>
      <c r="P904" s="156"/>
      <c r="Q904" s="156"/>
      <c r="R904" s="156"/>
      <c r="S904" s="156"/>
      <c r="T904" s="156"/>
      <c r="U904" s="156"/>
      <c r="V904" s="156"/>
      <c r="W904" s="156"/>
      <c r="X904" s="156"/>
      <c r="Y904" s="156"/>
      <c r="Z904" s="156"/>
    </row>
    <row r="905">
      <c r="A905" s="156"/>
      <c r="B905" s="156"/>
      <c r="C905" s="241"/>
      <c r="D905" s="242"/>
      <c r="E905" s="243"/>
      <c r="F905" s="243"/>
      <c r="G905" s="243"/>
      <c r="H905" s="243"/>
      <c r="I905" s="243"/>
      <c r="J905" s="156"/>
      <c r="K905" s="156"/>
      <c r="L905" s="156"/>
      <c r="M905" s="156"/>
      <c r="N905" s="156"/>
      <c r="O905" s="156"/>
      <c r="P905" s="156"/>
      <c r="Q905" s="156"/>
      <c r="R905" s="156"/>
      <c r="S905" s="156"/>
      <c r="T905" s="156"/>
      <c r="U905" s="156"/>
      <c r="V905" s="156"/>
      <c r="W905" s="156"/>
      <c r="X905" s="156"/>
      <c r="Y905" s="156"/>
      <c r="Z905" s="156"/>
    </row>
    <row r="906">
      <c r="A906" s="156"/>
      <c r="B906" s="156"/>
      <c r="C906" s="241"/>
      <c r="D906" s="242"/>
      <c r="E906" s="243"/>
      <c r="F906" s="243"/>
      <c r="G906" s="243"/>
      <c r="H906" s="243"/>
      <c r="I906" s="243"/>
      <c r="J906" s="156"/>
      <c r="K906" s="156"/>
      <c r="L906" s="156"/>
      <c r="M906" s="156"/>
      <c r="N906" s="156"/>
      <c r="O906" s="156"/>
      <c r="P906" s="156"/>
      <c r="Q906" s="156"/>
      <c r="R906" s="156"/>
      <c r="S906" s="156"/>
      <c r="T906" s="156"/>
      <c r="U906" s="156"/>
      <c r="V906" s="156"/>
      <c r="W906" s="156"/>
      <c r="X906" s="156"/>
      <c r="Y906" s="156"/>
      <c r="Z906" s="156"/>
    </row>
    <row r="907">
      <c r="A907" s="156"/>
      <c r="B907" s="156"/>
      <c r="C907" s="241"/>
      <c r="D907" s="242"/>
      <c r="E907" s="243"/>
      <c r="F907" s="243"/>
      <c r="G907" s="243"/>
      <c r="H907" s="243"/>
      <c r="I907" s="243"/>
      <c r="J907" s="156"/>
      <c r="K907" s="156"/>
      <c r="L907" s="156"/>
      <c r="M907" s="156"/>
      <c r="N907" s="156"/>
      <c r="O907" s="156"/>
      <c r="P907" s="156"/>
      <c r="Q907" s="156"/>
      <c r="R907" s="156"/>
      <c r="S907" s="156"/>
      <c r="T907" s="156"/>
      <c r="U907" s="156"/>
      <c r="V907" s="156"/>
      <c r="W907" s="156"/>
      <c r="X907" s="156"/>
      <c r="Y907" s="156"/>
      <c r="Z907" s="156"/>
    </row>
    <row r="908">
      <c r="A908" s="156"/>
      <c r="B908" s="156"/>
      <c r="C908" s="241"/>
      <c r="D908" s="242"/>
      <c r="E908" s="243"/>
      <c r="F908" s="243"/>
      <c r="G908" s="243"/>
      <c r="H908" s="243"/>
      <c r="I908" s="243"/>
      <c r="J908" s="156"/>
      <c r="K908" s="156"/>
      <c r="L908" s="156"/>
      <c r="M908" s="156"/>
      <c r="N908" s="156"/>
      <c r="O908" s="156"/>
      <c r="P908" s="156"/>
      <c r="Q908" s="156"/>
      <c r="R908" s="156"/>
      <c r="S908" s="156"/>
      <c r="T908" s="156"/>
      <c r="U908" s="156"/>
      <c r="V908" s="156"/>
      <c r="W908" s="156"/>
      <c r="X908" s="156"/>
      <c r="Y908" s="156"/>
      <c r="Z908" s="156"/>
    </row>
    <row r="909">
      <c r="A909" s="156"/>
      <c r="B909" s="156"/>
      <c r="C909" s="241"/>
      <c r="D909" s="242"/>
      <c r="E909" s="243"/>
      <c r="F909" s="243"/>
      <c r="G909" s="243"/>
      <c r="H909" s="243"/>
      <c r="I909" s="243"/>
      <c r="J909" s="156"/>
      <c r="K909" s="156"/>
      <c r="L909" s="156"/>
      <c r="M909" s="156"/>
      <c r="N909" s="156"/>
      <c r="O909" s="156"/>
      <c r="P909" s="156"/>
      <c r="Q909" s="156"/>
      <c r="R909" s="156"/>
      <c r="S909" s="156"/>
      <c r="T909" s="156"/>
      <c r="U909" s="156"/>
      <c r="V909" s="156"/>
      <c r="W909" s="156"/>
      <c r="X909" s="156"/>
      <c r="Y909" s="156"/>
      <c r="Z909" s="156"/>
    </row>
    <row r="910">
      <c r="A910" s="156"/>
      <c r="B910" s="156"/>
      <c r="C910" s="241"/>
      <c r="D910" s="242"/>
      <c r="E910" s="243"/>
      <c r="F910" s="243"/>
      <c r="G910" s="243"/>
      <c r="H910" s="243"/>
      <c r="I910" s="243"/>
      <c r="J910" s="156"/>
      <c r="K910" s="156"/>
      <c r="L910" s="156"/>
      <c r="M910" s="156"/>
      <c r="N910" s="156"/>
      <c r="O910" s="156"/>
      <c r="P910" s="156"/>
      <c r="Q910" s="156"/>
      <c r="R910" s="156"/>
      <c r="S910" s="156"/>
      <c r="T910" s="156"/>
      <c r="U910" s="156"/>
      <c r="V910" s="156"/>
      <c r="W910" s="156"/>
      <c r="X910" s="156"/>
      <c r="Y910" s="156"/>
      <c r="Z910" s="156"/>
    </row>
    <row r="911">
      <c r="A911" s="156"/>
      <c r="B911" s="156"/>
      <c r="C911" s="241"/>
      <c r="D911" s="242"/>
      <c r="E911" s="243"/>
      <c r="F911" s="243"/>
      <c r="G911" s="243"/>
      <c r="H911" s="243"/>
      <c r="I911" s="243"/>
      <c r="J911" s="156"/>
      <c r="K911" s="156"/>
      <c r="L911" s="156"/>
      <c r="M911" s="156"/>
      <c r="N911" s="156"/>
      <c r="O911" s="156"/>
      <c r="P911" s="156"/>
      <c r="Q911" s="156"/>
      <c r="R911" s="156"/>
      <c r="S911" s="156"/>
      <c r="T911" s="156"/>
      <c r="U911" s="156"/>
      <c r="V911" s="156"/>
      <c r="W911" s="156"/>
      <c r="X911" s="156"/>
      <c r="Y911" s="156"/>
      <c r="Z911" s="156"/>
    </row>
    <row r="912">
      <c r="A912" s="156"/>
      <c r="B912" s="156"/>
      <c r="C912" s="241"/>
      <c r="D912" s="242"/>
      <c r="E912" s="243"/>
      <c r="F912" s="243"/>
      <c r="G912" s="243"/>
      <c r="H912" s="243"/>
      <c r="I912" s="243"/>
      <c r="J912" s="156"/>
      <c r="K912" s="156"/>
      <c r="L912" s="156"/>
      <c r="M912" s="156"/>
      <c r="N912" s="156"/>
      <c r="O912" s="156"/>
      <c r="P912" s="156"/>
      <c r="Q912" s="156"/>
      <c r="R912" s="156"/>
      <c r="S912" s="156"/>
      <c r="T912" s="156"/>
      <c r="U912" s="156"/>
      <c r="V912" s="156"/>
      <c r="W912" s="156"/>
      <c r="X912" s="156"/>
      <c r="Y912" s="156"/>
      <c r="Z912" s="156"/>
    </row>
    <row r="913">
      <c r="A913" s="156"/>
      <c r="B913" s="156"/>
      <c r="C913" s="241"/>
      <c r="D913" s="242"/>
      <c r="E913" s="243"/>
      <c r="F913" s="243"/>
      <c r="G913" s="243"/>
      <c r="H913" s="243"/>
      <c r="I913" s="243"/>
      <c r="J913" s="156"/>
      <c r="K913" s="156"/>
      <c r="L913" s="156"/>
      <c r="M913" s="156"/>
      <c r="N913" s="156"/>
      <c r="O913" s="156"/>
      <c r="P913" s="156"/>
      <c r="Q913" s="156"/>
      <c r="R913" s="156"/>
      <c r="S913" s="156"/>
      <c r="T913" s="156"/>
      <c r="U913" s="156"/>
      <c r="V913" s="156"/>
      <c r="W913" s="156"/>
      <c r="X913" s="156"/>
      <c r="Y913" s="156"/>
      <c r="Z913" s="156"/>
    </row>
    <row r="914">
      <c r="A914" s="156"/>
      <c r="B914" s="156"/>
      <c r="C914" s="241"/>
      <c r="D914" s="242"/>
      <c r="E914" s="243"/>
      <c r="F914" s="243"/>
      <c r="G914" s="243"/>
      <c r="H914" s="243"/>
      <c r="I914" s="243"/>
      <c r="J914" s="156"/>
      <c r="K914" s="156"/>
      <c r="L914" s="156"/>
      <c r="M914" s="156"/>
      <c r="N914" s="156"/>
      <c r="O914" s="156"/>
      <c r="P914" s="156"/>
      <c r="Q914" s="156"/>
      <c r="R914" s="156"/>
      <c r="S914" s="156"/>
      <c r="T914" s="156"/>
      <c r="U914" s="156"/>
      <c r="V914" s="156"/>
      <c r="W914" s="156"/>
      <c r="X914" s="156"/>
      <c r="Y914" s="156"/>
      <c r="Z914" s="156"/>
    </row>
    <row r="915">
      <c r="A915" s="156"/>
      <c r="B915" s="156"/>
      <c r="C915" s="241"/>
      <c r="D915" s="242"/>
      <c r="E915" s="243"/>
      <c r="F915" s="243"/>
      <c r="G915" s="243"/>
      <c r="H915" s="243"/>
      <c r="I915" s="243"/>
      <c r="J915" s="156"/>
      <c r="K915" s="156"/>
      <c r="L915" s="156"/>
      <c r="M915" s="156"/>
      <c r="N915" s="156"/>
      <c r="O915" s="156"/>
      <c r="P915" s="156"/>
      <c r="Q915" s="156"/>
      <c r="R915" s="156"/>
      <c r="S915" s="156"/>
      <c r="T915" s="156"/>
      <c r="U915" s="156"/>
      <c r="V915" s="156"/>
      <c r="W915" s="156"/>
      <c r="X915" s="156"/>
      <c r="Y915" s="156"/>
      <c r="Z915" s="156"/>
    </row>
    <row r="916">
      <c r="A916" s="156"/>
      <c r="B916" s="156"/>
      <c r="C916" s="241"/>
      <c r="D916" s="242"/>
      <c r="E916" s="243"/>
      <c r="F916" s="243"/>
      <c r="G916" s="243"/>
      <c r="H916" s="243"/>
      <c r="I916" s="243"/>
      <c r="J916" s="156"/>
      <c r="K916" s="156"/>
      <c r="L916" s="156"/>
      <c r="M916" s="156"/>
      <c r="N916" s="156"/>
      <c r="O916" s="156"/>
      <c r="P916" s="156"/>
      <c r="Q916" s="156"/>
      <c r="R916" s="156"/>
      <c r="S916" s="156"/>
      <c r="T916" s="156"/>
      <c r="U916" s="156"/>
      <c r="V916" s="156"/>
      <c r="W916" s="156"/>
      <c r="X916" s="156"/>
      <c r="Y916" s="156"/>
      <c r="Z916" s="156"/>
    </row>
    <row r="917">
      <c r="A917" s="156"/>
      <c r="B917" s="156"/>
      <c r="C917" s="241"/>
      <c r="D917" s="242"/>
      <c r="E917" s="243"/>
      <c r="F917" s="243"/>
      <c r="G917" s="243"/>
      <c r="H917" s="243"/>
      <c r="I917" s="243"/>
      <c r="J917" s="156"/>
      <c r="K917" s="156"/>
      <c r="L917" s="156"/>
      <c r="M917" s="156"/>
      <c r="N917" s="156"/>
      <c r="O917" s="156"/>
      <c r="P917" s="156"/>
      <c r="Q917" s="156"/>
      <c r="R917" s="156"/>
      <c r="S917" s="156"/>
      <c r="T917" s="156"/>
      <c r="U917" s="156"/>
      <c r="V917" s="156"/>
      <c r="W917" s="156"/>
      <c r="X917" s="156"/>
      <c r="Y917" s="156"/>
      <c r="Z917" s="156"/>
    </row>
    <row r="918">
      <c r="A918" s="156"/>
      <c r="B918" s="156"/>
      <c r="C918" s="241"/>
      <c r="D918" s="242"/>
      <c r="E918" s="243"/>
      <c r="F918" s="243"/>
      <c r="G918" s="243"/>
      <c r="H918" s="243"/>
      <c r="I918" s="243"/>
      <c r="J918" s="156"/>
      <c r="K918" s="156"/>
      <c r="L918" s="156"/>
      <c r="M918" s="156"/>
      <c r="N918" s="156"/>
      <c r="O918" s="156"/>
      <c r="P918" s="156"/>
      <c r="Q918" s="156"/>
      <c r="R918" s="156"/>
      <c r="S918" s="156"/>
      <c r="T918" s="156"/>
      <c r="U918" s="156"/>
      <c r="V918" s="156"/>
      <c r="W918" s="156"/>
      <c r="X918" s="156"/>
      <c r="Y918" s="156"/>
      <c r="Z918" s="156"/>
    </row>
    <row r="919">
      <c r="A919" s="156"/>
      <c r="B919" s="156"/>
      <c r="C919" s="241"/>
      <c r="D919" s="242"/>
      <c r="E919" s="243"/>
      <c r="F919" s="243"/>
      <c r="G919" s="243"/>
      <c r="H919" s="243"/>
      <c r="I919" s="243"/>
      <c r="J919" s="156"/>
      <c r="K919" s="156"/>
      <c r="L919" s="156"/>
      <c r="M919" s="156"/>
      <c r="N919" s="156"/>
      <c r="O919" s="156"/>
      <c r="P919" s="156"/>
      <c r="Q919" s="156"/>
      <c r="R919" s="156"/>
      <c r="S919" s="156"/>
      <c r="T919" s="156"/>
      <c r="U919" s="156"/>
      <c r="V919" s="156"/>
      <c r="W919" s="156"/>
      <c r="X919" s="156"/>
      <c r="Y919" s="156"/>
      <c r="Z919" s="156"/>
    </row>
    <row r="920">
      <c r="A920" s="156"/>
      <c r="B920" s="156"/>
      <c r="C920" s="241"/>
      <c r="D920" s="242"/>
      <c r="E920" s="243"/>
      <c r="F920" s="243"/>
      <c r="G920" s="243"/>
      <c r="H920" s="243"/>
      <c r="I920" s="243"/>
      <c r="J920" s="156"/>
      <c r="K920" s="156"/>
      <c r="L920" s="156"/>
      <c r="M920" s="156"/>
      <c r="N920" s="156"/>
      <c r="O920" s="156"/>
      <c r="P920" s="156"/>
      <c r="Q920" s="156"/>
      <c r="R920" s="156"/>
      <c r="S920" s="156"/>
      <c r="T920" s="156"/>
      <c r="U920" s="156"/>
      <c r="V920" s="156"/>
      <c r="W920" s="156"/>
      <c r="X920" s="156"/>
      <c r="Y920" s="156"/>
      <c r="Z920" s="156"/>
    </row>
    <row r="921">
      <c r="A921" s="156"/>
      <c r="B921" s="156"/>
      <c r="C921" s="241"/>
      <c r="D921" s="242"/>
      <c r="E921" s="243"/>
      <c r="F921" s="243"/>
      <c r="G921" s="243"/>
      <c r="H921" s="243"/>
      <c r="I921" s="243"/>
      <c r="J921" s="156"/>
      <c r="K921" s="156"/>
      <c r="L921" s="156"/>
      <c r="M921" s="156"/>
      <c r="N921" s="156"/>
      <c r="O921" s="156"/>
      <c r="P921" s="156"/>
      <c r="Q921" s="156"/>
      <c r="R921" s="156"/>
      <c r="S921" s="156"/>
      <c r="T921" s="156"/>
      <c r="U921" s="156"/>
      <c r="V921" s="156"/>
      <c r="W921" s="156"/>
      <c r="X921" s="156"/>
      <c r="Y921" s="156"/>
      <c r="Z921" s="156"/>
    </row>
    <row r="922">
      <c r="A922" s="156"/>
      <c r="B922" s="156"/>
      <c r="C922" s="241"/>
      <c r="D922" s="242"/>
      <c r="E922" s="243"/>
      <c r="F922" s="243"/>
      <c r="G922" s="243"/>
      <c r="H922" s="243"/>
      <c r="I922" s="243"/>
      <c r="J922" s="156"/>
      <c r="K922" s="156"/>
      <c r="L922" s="156"/>
      <c r="M922" s="156"/>
      <c r="N922" s="156"/>
      <c r="O922" s="156"/>
      <c r="P922" s="156"/>
      <c r="Q922" s="156"/>
      <c r="R922" s="156"/>
      <c r="S922" s="156"/>
      <c r="T922" s="156"/>
      <c r="U922" s="156"/>
      <c r="V922" s="156"/>
      <c r="W922" s="156"/>
      <c r="X922" s="156"/>
      <c r="Y922" s="156"/>
      <c r="Z922" s="156"/>
    </row>
    <row r="923">
      <c r="A923" s="156"/>
      <c r="B923" s="156"/>
      <c r="C923" s="241"/>
      <c r="D923" s="242"/>
      <c r="E923" s="243"/>
      <c r="F923" s="243"/>
      <c r="G923" s="243"/>
      <c r="H923" s="243"/>
      <c r="I923" s="243"/>
      <c r="J923" s="156"/>
      <c r="K923" s="156"/>
      <c r="L923" s="156"/>
      <c r="M923" s="156"/>
      <c r="N923" s="156"/>
      <c r="O923" s="156"/>
      <c r="P923" s="156"/>
      <c r="Q923" s="156"/>
      <c r="R923" s="156"/>
      <c r="S923" s="156"/>
      <c r="T923" s="156"/>
      <c r="U923" s="156"/>
      <c r="V923" s="156"/>
      <c r="W923" s="156"/>
      <c r="X923" s="156"/>
      <c r="Y923" s="156"/>
      <c r="Z923" s="156"/>
    </row>
    <row r="924">
      <c r="A924" s="156"/>
      <c r="B924" s="156"/>
      <c r="C924" s="241"/>
      <c r="D924" s="242"/>
      <c r="E924" s="243"/>
      <c r="F924" s="243"/>
      <c r="G924" s="243"/>
      <c r="H924" s="243"/>
      <c r="I924" s="243"/>
      <c r="J924" s="156"/>
      <c r="K924" s="156"/>
      <c r="L924" s="156"/>
      <c r="M924" s="156"/>
      <c r="N924" s="156"/>
      <c r="O924" s="156"/>
      <c r="P924" s="156"/>
      <c r="Q924" s="156"/>
      <c r="R924" s="156"/>
      <c r="S924" s="156"/>
      <c r="T924" s="156"/>
      <c r="U924" s="156"/>
      <c r="V924" s="156"/>
      <c r="W924" s="156"/>
      <c r="X924" s="156"/>
      <c r="Y924" s="156"/>
      <c r="Z924" s="156"/>
    </row>
    <row r="925">
      <c r="A925" s="156"/>
      <c r="B925" s="156"/>
      <c r="C925" s="241"/>
      <c r="D925" s="242"/>
      <c r="E925" s="243"/>
      <c r="F925" s="243"/>
      <c r="G925" s="243"/>
      <c r="H925" s="243"/>
      <c r="I925" s="243"/>
      <c r="J925" s="156"/>
      <c r="K925" s="156"/>
      <c r="L925" s="156"/>
      <c r="M925" s="156"/>
      <c r="N925" s="156"/>
      <c r="O925" s="156"/>
      <c r="P925" s="156"/>
      <c r="Q925" s="156"/>
      <c r="R925" s="156"/>
      <c r="S925" s="156"/>
      <c r="T925" s="156"/>
      <c r="U925" s="156"/>
      <c r="V925" s="156"/>
      <c r="W925" s="156"/>
      <c r="X925" s="156"/>
      <c r="Y925" s="156"/>
      <c r="Z925" s="156"/>
    </row>
    <row r="926">
      <c r="A926" s="156"/>
      <c r="B926" s="156"/>
      <c r="C926" s="241"/>
      <c r="D926" s="242"/>
      <c r="E926" s="243"/>
      <c r="F926" s="243"/>
      <c r="G926" s="243"/>
      <c r="H926" s="243"/>
      <c r="I926" s="243"/>
      <c r="J926" s="156"/>
      <c r="K926" s="156"/>
      <c r="L926" s="156"/>
      <c r="M926" s="156"/>
      <c r="N926" s="156"/>
      <c r="O926" s="156"/>
      <c r="P926" s="156"/>
      <c r="Q926" s="156"/>
      <c r="R926" s="156"/>
      <c r="S926" s="156"/>
      <c r="T926" s="156"/>
      <c r="U926" s="156"/>
      <c r="V926" s="156"/>
      <c r="W926" s="156"/>
      <c r="X926" s="156"/>
      <c r="Y926" s="156"/>
      <c r="Z926" s="156"/>
    </row>
    <row r="927">
      <c r="A927" s="156"/>
      <c r="B927" s="156"/>
      <c r="C927" s="241"/>
      <c r="D927" s="242"/>
      <c r="E927" s="243"/>
      <c r="F927" s="243"/>
      <c r="G927" s="243"/>
      <c r="H927" s="243"/>
      <c r="I927" s="243"/>
      <c r="J927" s="156"/>
      <c r="K927" s="156"/>
      <c r="L927" s="156"/>
      <c r="M927" s="156"/>
      <c r="N927" s="156"/>
      <c r="O927" s="156"/>
      <c r="P927" s="156"/>
      <c r="Q927" s="156"/>
      <c r="R927" s="156"/>
      <c r="S927" s="156"/>
      <c r="T927" s="156"/>
      <c r="U927" s="156"/>
      <c r="V927" s="156"/>
      <c r="W927" s="156"/>
      <c r="X927" s="156"/>
      <c r="Y927" s="156"/>
      <c r="Z927" s="156"/>
    </row>
    <row r="928">
      <c r="A928" s="156"/>
      <c r="B928" s="156"/>
      <c r="C928" s="241"/>
      <c r="D928" s="242"/>
      <c r="E928" s="243"/>
      <c r="F928" s="243"/>
      <c r="G928" s="243"/>
      <c r="H928" s="243"/>
      <c r="I928" s="243"/>
      <c r="J928" s="156"/>
      <c r="K928" s="156"/>
      <c r="L928" s="156"/>
      <c r="M928" s="156"/>
      <c r="N928" s="156"/>
      <c r="O928" s="156"/>
      <c r="P928" s="156"/>
      <c r="Q928" s="156"/>
      <c r="R928" s="156"/>
      <c r="S928" s="156"/>
      <c r="T928" s="156"/>
      <c r="U928" s="156"/>
      <c r="V928" s="156"/>
      <c r="W928" s="156"/>
      <c r="X928" s="156"/>
      <c r="Y928" s="156"/>
      <c r="Z928" s="156"/>
    </row>
    <row r="929">
      <c r="A929" s="156"/>
      <c r="B929" s="156"/>
      <c r="C929" s="241"/>
      <c r="D929" s="242"/>
      <c r="E929" s="243"/>
      <c r="F929" s="243"/>
      <c r="G929" s="243"/>
      <c r="H929" s="243"/>
      <c r="I929" s="243"/>
      <c r="J929" s="156"/>
      <c r="K929" s="156"/>
      <c r="L929" s="156"/>
      <c r="M929" s="156"/>
      <c r="N929" s="156"/>
      <c r="O929" s="156"/>
      <c r="P929" s="156"/>
      <c r="Q929" s="156"/>
      <c r="R929" s="156"/>
      <c r="S929" s="156"/>
      <c r="T929" s="156"/>
      <c r="U929" s="156"/>
      <c r="V929" s="156"/>
      <c r="W929" s="156"/>
      <c r="X929" s="156"/>
      <c r="Y929" s="156"/>
      <c r="Z929" s="156"/>
    </row>
    <row r="930">
      <c r="A930" s="156"/>
      <c r="B930" s="156"/>
      <c r="C930" s="241"/>
      <c r="D930" s="242"/>
      <c r="E930" s="243"/>
      <c r="F930" s="243"/>
      <c r="G930" s="243"/>
      <c r="H930" s="243"/>
      <c r="I930" s="243"/>
      <c r="J930" s="156"/>
      <c r="K930" s="156"/>
      <c r="L930" s="156"/>
      <c r="M930" s="156"/>
      <c r="N930" s="156"/>
      <c r="O930" s="156"/>
      <c r="P930" s="156"/>
      <c r="Q930" s="156"/>
      <c r="R930" s="156"/>
      <c r="S930" s="156"/>
      <c r="T930" s="156"/>
      <c r="U930" s="156"/>
      <c r="V930" s="156"/>
      <c r="W930" s="156"/>
      <c r="X930" s="156"/>
      <c r="Y930" s="156"/>
      <c r="Z930" s="156"/>
    </row>
    <row r="931">
      <c r="A931" s="156"/>
      <c r="B931" s="156"/>
      <c r="C931" s="241"/>
      <c r="D931" s="242"/>
      <c r="E931" s="243"/>
      <c r="F931" s="243"/>
      <c r="G931" s="243"/>
      <c r="H931" s="243"/>
      <c r="I931" s="243"/>
      <c r="J931" s="156"/>
      <c r="K931" s="156"/>
      <c r="L931" s="156"/>
      <c r="M931" s="156"/>
      <c r="N931" s="156"/>
      <c r="O931" s="156"/>
      <c r="P931" s="156"/>
      <c r="Q931" s="156"/>
      <c r="R931" s="156"/>
      <c r="S931" s="156"/>
      <c r="T931" s="156"/>
      <c r="U931" s="156"/>
      <c r="V931" s="156"/>
      <c r="W931" s="156"/>
      <c r="X931" s="156"/>
      <c r="Y931" s="156"/>
      <c r="Z931" s="156"/>
    </row>
    <row r="932">
      <c r="A932" s="156"/>
      <c r="B932" s="156"/>
      <c r="C932" s="241"/>
      <c r="D932" s="242"/>
      <c r="E932" s="243"/>
      <c r="F932" s="243"/>
      <c r="G932" s="243"/>
      <c r="H932" s="243"/>
      <c r="I932" s="243"/>
      <c r="J932" s="156"/>
      <c r="K932" s="156"/>
      <c r="L932" s="156"/>
      <c r="M932" s="156"/>
      <c r="N932" s="156"/>
      <c r="O932" s="156"/>
      <c r="P932" s="156"/>
      <c r="Q932" s="156"/>
      <c r="R932" s="156"/>
      <c r="S932" s="156"/>
      <c r="T932" s="156"/>
      <c r="U932" s="156"/>
      <c r="V932" s="156"/>
      <c r="W932" s="156"/>
      <c r="X932" s="156"/>
      <c r="Y932" s="156"/>
      <c r="Z932" s="156"/>
    </row>
    <row r="933">
      <c r="A933" s="156"/>
      <c r="B933" s="156"/>
      <c r="C933" s="241"/>
      <c r="D933" s="242"/>
      <c r="E933" s="243"/>
      <c r="F933" s="243"/>
      <c r="G933" s="243"/>
      <c r="H933" s="243"/>
      <c r="I933" s="243"/>
      <c r="J933" s="156"/>
      <c r="K933" s="156"/>
      <c r="L933" s="156"/>
      <c r="M933" s="156"/>
      <c r="N933" s="156"/>
      <c r="O933" s="156"/>
      <c r="P933" s="156"/>
      <c r="Q933" s="156"/>
      <c r="R933" s="156"/>
      <c r="S933" s="156"/>
      <c r="T933" s="156"/>
      <c r="U933" s="156"/>
      <c r="V933" s="156"/>
      <c r="W933" s="156"/>
      <c r="X933" s="156"/>
      <c r="Y933" s="156"/>
      <c r="Z933" s="156"/>
    </row>
    <row r="934">
      <c r="A934" s="156"/>
      <c r="B934" s="156"/>
      <c r="C934" s="241"/>
      <c r="D934" s="242"/>
      <c r="E934" s="243"/>
      <c r="F934" s="243"/>
      <c r="G934" s="243"/>
      <c r="H934" s="243"/>
      <c r="I934" s="243"/>
      <c r="J934" s="156"/>
      <c r="K934" s="156"/>
      <c r="L934" s="156"/>
      <c r="M934" s="156"/>
      <c r="N934" s="156"/>
      <c r="O934" s="156"/>
      <c r="P934" s="156"/>
      <c r="Q934" s="156"/>
      <c r="R934" s="156"/>
      <c r="S934" s="156"/>
      <c r="T934" s="156"/>
      <c r="U934" s="156"/>
      <c r="V934" s="156"/>
      <c r="W934" s="156"/>
      <c r="X934" s="156"/>
      <c r="Y934" s="156"/>
      <c r="Z934" s="156"/>
    </row>
    <row r="935">
      <c r="A935" s="156"/>
      <c r="B935" s="156"/>
      <c r="C935" s="241"/>
      <c r="D935" s="242"/>
      <c r="E935" s="243"/>
      <c r="F935" s="243"/>
      <c r="G935" s="243"/>
      <c r="H935" s="243"/>
      <c r="I935" s="243"/>
      <c r="J935" s="156"/>
      <c r="K935" s="156"/>
      <c r="L935" s="156"/>
      <c r="M935" s="156"/>
      <c r="N935" s="156"/>
      <c r="O935" s="156"/>
      <c r="P935" s="156"/>
      <c r="Q935" s="156"/>
      <c r="R935" s="156"/>
      <c r="S935" s="156"/>
      <c r="T935" s="156"/>
      <c r="U935" s="156"/>
      <c r="V935" s="156"/>
      <c r="W935" s="156"/>
      <c r="X935" s="156"/>
      <c r="Y935" s="156"/>
      <c r="Z935" s="156"/>
    </row>
    <row r="936">
      <c r="A936" s="156"/>
      <c r="B936" s="156"/>
      <c r="C936" s="241"/>
      <c r="D936" s="242"/>
      <c r="E936" s="243"/>
      <c r="F936" s="243"/>
      <c r="G936" s="243"/>
      <c r="H936" s="243"/>
      <c r="I936" s="243"/>
      <c r="J936" s="156"/>
      <c r="K936" s="156"/>
      <c r="L936" s="156"/>
      <c r="M936" s="156"/>
      <c r="N936" s="156"/>
      <c r="O936" s="156"/>
      <c r="P936" s="156"/>
      <c r="Q936" s="156"/>
      <c r="R936" s="156"/>
      <c r="S936" s="156"/>
      <c r="T936" s="156"/>
      <c r="U936" s="156"/>
      <c r="V936" s="156"/>
      <c r="W936" s="156"/>
      <c r="X936" s="156"/>
      <c r="Y936" s="156"/>
      <c r="Z936" s="156"/>
    </row>
    <row r="937">
      <c r="A937" s="156"/>
      <c r="B937" s="156"/>
      <c r="C937" s="241"/>
      <c r="D937" s="242"/>
      <c r="E937" s="243"/>
      <c r="F937" s="243"/>
      <c r="G937" s="243"/>
      <c r="H937" s="243"/>
      <c r="I937" s="243"/>
      <c r="J937" s="156"/>
      <c r="K937" s="156"/>
      <c r="L937" s="156"/>
      <c r="M937" s="156"/>
      <c r="N937" s="156"/>
      <c r="O937" s="156"/>
      <c r="P937" s="156"/>
      <c r="Q937" s="156"/>
      <c r="R937" s="156"/>
      <c r="S937" s="156"/>
      <c r="T937" s="156"/>
      <c r="U937" s="156"/>
      <c r="V937" s="156"/>
      <c r="W937" s="156"/>
      <c r="X937" s="156"/>
      <c r="Y937" s="156"/>
      <c r="Z937" s="156"/>
    </row>
    <row r="938">
      <c r="A938" s="156"/>
      <c r="B938" s="156"/>
      <c r="C938" s="241"/>
      <c r="D938" s="242"/>
      <c r="E938" s="243"/>
      <c r="F938" s="243"/>
      <c r="G938" s="243"/>
      <c r="H938" s="243"/>
      <c r="I938" s="243"/>
      <c r="J938" s="156"/>
      <c r="K938" s="156"/>
      <c r="L938" s="156"/>
      <c r="M938" s="156"/>
      <c r="N938" s="156"/>
      <c r="O938" s="156"/>
      <c r="P938" s="156"/>
      <c r="Q938" s="156"/>
      <c r="R938" s="156"/>
      <c r="S938" s="156"/>
      <c r="T938" s="156"/>
      <c r="U938" s="156"/>
      <c r="V938" s="156"/>
      <c r="W938" s="156"/>
      <c r="X938" s="156"/>
      <c r="Y938" s="156"/>
      <c r="Z938" s="156"/>
    </row>
    <row r="939">
      <c r="A939" s="156"/>
      <c r="B939" s="156"/>
      <c r="C939" s="241"/>
      <c r="D939" s="242"/>
      <c r="E939" s="243"/>
      <c r="F939" s="243"/>
      <c r="G939" s="243"/>
      <c r="H939" s="243"/>
      <c r="I939" s="243"/>
      <c r="J939" s="156"/>
      <c r="K939" s="156"/>
      <c r="L939" s="156"/>
      <c r="M939" s="156"/>
      <c r="N939" s="156"/>
      <c r="O939" s="156"/>
      <c r="P939" s="156"/>
      <c r="Q939" s="156"/>
      <c r="R939" s="156"/>
      <c r="S939" s="156"/>
      <c r="T939" s="156"/>
      <c r="U939" s="156"/>
      <c r="V939" s="156"/>
      <c r="W939" s="156"/>
      <c r="X939" s="156"/>
      <c r="Y939" s="156"/>
      <c r="Z939" s="156"/>
    </row>
    <row r="940">
      <c r="A940" s="156"/>
      <c r="B940" s="156"/>
      <c r="C940" s="241"/>
      <c r="D940" s="242"/>
      <c r="E940" s="243"/>
      <c r="F940" s="243"/>
      <c r="G940" s="243"/>
      <c r="H940" s="243"/>
      <c r="I940" s="243"/>
      <c r="J940" s="156"/>
      <c r="K940" s="156"/>
      <c r="L940" s="156"/>
      <c r="M940" s="156"/>
      <c r="N940" s="156"/>
      <c r="O940" s="156"/>
      <c r="P940" s="156"/>
      <c r="Q940" s="156"/>
      <c r="R940" s="156"/>
      <c r="S940" s="156"/>
      <c r="T940" s="156"/>
      <c r="U940" s="156"/>
      <c r="V940" s="156"/>
      <c r="W940" s="156"/>
      <c r="X940" s="156"/>
      <c r="Y940" s="156"/>
      <c r="Z940" s="156"/>
    </row>
    <row r="941">
      <c r="A941" s="156"/>
      <c r="B941" s="156"/>
      <c r="C941" s="241"/>
      <c r="D941" s="242"/>
      <c r="E941" s="243"/>
      <c r="F941" s="243"/>
      <c r="G941" s="243"/>
      <c r="H941" s="243"/>
      <c r="I941" s="243"/>
      <c r="J941" s="156"/>
      <c r="K941" s="156"/>
      <c r="L941" s="156"/>
      <c r="M941" s="156"/>
      <c r="N941" s="156"/>
      <c r="O941" s="156"/>
      <c r="P941" s="156"/>
      <c r="Q941" s="156"/>
      <c r="R941" s="156"/>
      <c r="S941" s="156"/>
      <c r="T941" s="156"/>
      <c r="U941" s="156"/>
      <c r="V941" s="156"/>
      <c r="W941" s="156"/>
      <c r="X941" s="156"/>
      <c r="Y941" s="156"/>
      <c r="Z941" s="156"/>
    </row>
    <row r="942">
      <c r="A942" s="156"/>
      <c r="B942" s="156"/>
      <c r="C942" s="241"/>
      <c r="D942" s="242"/>
      <c r="E942" s="243"/>
      <c r="F942" s="243"/>
      <c r="G942" s="243"/>
      <c r="H942" s="243"/>
      <c r="I942" s="243"/>
      <c r="J942" s="156"/>
      <c r="K942" s="156"/>
      <c r="L942" s="156"/>
      <c r="M942" s="156"/>
      <c r="N942" s="156"/>
      <c r="O942" s="156"/>
      <c r="P942" s="156"/>
      <c r="Q942" s="156"/>
      <c r="R942" s="156"/>
      <c r="S942" s="156"/>
      <c r="T942" s="156"/>
      <c r="U942" s="156"/>
      <c r="V942" s="156"/>
      <c r="W942" s="156"/>
      <c r="X942" s="156"/>
      <c r="Y942" s="156"/>
      <c r="Z942" s="156"/>
    </row>
    <row r="943">
      <c r="A943" s="156"/>
      <c r="B943" s="156"/>
      <c r="C943" s="241"/>
      <c r="D943" s="242"/>
      <c r="E943" s="243"/>
      <c r="F943" s="243"/>
      <c r="G943" s="243"/>
      <c r="H943" s="243"/>
      <c r="I943" s="243"/>
      <c r="J943" s="156"/>
      <c r="K943" s="156"/>
      <c r="L943" s="156"/>
      <c r="M943" s="156"/>
      <c r="N943" s="156"/>
      <c r="O943" s="156"/>
      <c r="P943" s="156"/>
      <c r="Q943" s="156"/>
      <c r="R943" s="156"/>
      <c r="S943" s="156"/>
      <c r="T943" s="156"/>
      <c r="U943" s="156"/>
      <c r="V943" s="156"/>
      <c r="W943" s="156"/>
      <c r="X943" s="156"/>
      <c r="Y943" s="156"/>
      <c r="Z943" s="156"/>
    </row>
    <row r="944">
      <c r="A944" s="156"/>
      <c r="B944" s="156"/>
      <c r="C944" s="241"/>
      <c r="D944" s="242"/>
      <c r="E944" s="243"/>
      <c r="F944" s="243"/>
      <c r="G944" s="243"/>
      <c r="H944" s="243"/>
      <c r="I944" s="243"/>
      <c r="J944" s="156"/>
      <c r="K944" s="156"/>
      <c r="L944" s="156"/>
      <c r="M944" s="156"/>
      <c r="N944" s="156"/>
      <c r="O944" s="156"/>
      <c r="P944" s="156"/>
      <c r="Q944" s="156"/>
      <c r="R944" s="156"/>
      <c r="S944" s="156"/>
      <c r="T944" s="156"/>
      <c r="U944" s="156"/>
      <c r="V944" s="156"/>
      <c r="W944" s="156"/>
      <c r="X944" s="156"/>
      <c r="Y944" s="156"/>
      <c r="Z944" s="156"/>
    </row>
    <row r="945">
      <c r="A945" s="156"/>
      <c r="B945" s="156"/>
      <c r="C945" s="241"/>
      <c r="D945" s="242"/>
      <c r="E945" s="243"/>
      <c r="F945" s="243"/>
      <c r="G945" s="243"/>
      <c r="H945" s="243"/>
      <c r="I945" s="243"/>
      <c r="J945" s="156"/>
      <c r="K945" s="156"/>
      <c r="L945" s="156"/>
      <c r="M945" s="156"/>
      <c r="N945" s="156"/>
      <c r="O945" s="156"/>
      <c r="P945" s="156"/>
      <c r="Q945" s="156"/>
      <c r="R945" s="156"/>
      <c r="S945" s="156"/>
      <c r="T945" s="156"/>
      <c r="U945" s="156"/>
      <c r="V945" s="156"/>
      <c r="W945" s="156"/>
      <c r="X945" s="156"/>
      <c r="Y945" s="156"/>
      <c r="Z945" s="156"/>
    </row>
    <row r="946">
      <c r="A946" s="156"/>
      <c r="B946" s="156"/>
      <c r="C946" s="241"/>
      <c r="D946" s="242"/>
      <c r="E946" s="243"/>
      <c r="F946" s="243"/>
      <c r="G946" s="243"/>
      <c r="H946" s="243"/>
      <c r="I946" s="243"/>
      <c r="J946" s="156"/>
      <c r="K946" s="156"/>
      <c r="L946" s="156"/>
      <c r="M946" s="156"/>
      <c r="N946" s="156"/>
      <c r="O946" s="156"/>
      <c r="P946" s="156"/>
      <c r="Q946" s="156"/>
      <c r="R946" s="156"/>
      <c r="S946" s="156"/>
      <c r="T946" s="156"/>
      <c r="U946" s="156"/>
      <c r="V946" s="156"/>
      <c r="W946" s="156"/>
      <c r="X946" s="156"/>
      <c r="Y946" s="156"/>
      <c r="Z946" s="156"/>
    </row>
    <row r="947">
      <c r="A947" s="156"/>
      <c r="B947" s="156"/>
      <c r="C947" s="241"/>
      <c r="D947" s="242"/>
      <c r="E947" s="243"/>
      <c r="F947" s="243"/>
      <c r="G947" s="243"/>
      <c r="H947" s="243"/>
      <c r="I947" s="243"/>
      <c r="J947" s="156"/>
      <c r="K947" s="156"/>
      <c r="L947" s="156"/>
      <c r="M947" s="156"/>
      <c r="N947" s="156"/>
      <c r="O947" s="156"/>
      <c r="P947" s="156"/>
      <c r="Q947" s="156"/>
      <c r="R947" s="156"/>
      <c r="S947" s="156"/>
      <c r="T947" s="156"/>
      <c r="U947" s="156"/>
      <c r="V947" s="156"/>
      <c r="W947" s="156"/>
      <c r="X947" s="156"/>
      <c r="Y947" s="156"/>
      <c r="Z947" s="156"/>
    </row>
    <row r="948">
      <c r="A948" s="156"/>
      <c r="B948" s="156"/>
      <c r="C948" s="241"/>
      <c r="D948" s="242"/>
      <c r="E948" s="243"/>
      <c r="F948" s="243"/>
      <c r="G948" s="243"/>
      <c r="H948" s="243"/>
      <c r="I948" s="243"/>
      <c r="J948" s="156"/>
      <c r="K948" s="156"/>
      <c r="L948" s="156"/>
      <c r="M948" s="156"/>
      <c r="N948" s="156"/>
      <c r="O948" s="156"/>
      <c r="P948" s="156"/>
      <c r="Q948" s="156"/>
      <c r="R948" s="156"/>
      <c r="S948" s="156"/>
      <c r="T948" s="156"/>
      <c r="U948" s="156"/>
      <c r="V948" s="156"/>
      <c r="W948" s="156"/>
      <c r="X948" s="156"/>
      <c r="Y948" s="156"/>
      <c r="Z948" s="156"/>
    </row>
    <row r="949">
      <c r="A949" s="156"/>
      <c r="B949" s="156"/>
      <c r="C949" s="241"/>
      <c r="D949" s="242"/>
      <c r="E949" s="243"/>
      <c r="F949" s="243"/>
      <c r="G949" s="243"/>
      <c r="H949" s="243"/>
      <c r="I949" s="243"/>
      <c r="J949" s="156"/>
      <c r="K949" s="156"/>
      <c r="L949" s="156"/>
      <c r="M949" s="156"/>
      <c r="N949" s="156"/>
      <c r="O949" s="156"/>
      <c r="P949" s="156"/>
      <c r="Q949" s="156"/>
      <c r="R949" s="156"/>
      <c r="S949" s="156"/>
      <c r="T949" s="156"/>
      <c r="U949" s="156"/>
      <c r="V949" s="156"/>
      <c r="W949" s="156"/>
      <c r="X949" s="156"/>
      <c r="Y949" s="156"/>
      <c r="Z949" s="156"/>
    </row>
    <row r="950">
      <c r="A950" s="156"/>
      <c r="B950" s="156"/>
      <c r="C950" s="241"/>
      <c r="D950" s="242"/>
      <c r="E950" s="243"/>
      <c r="F950" s="243"/>
      <c r="G950" s="243"/>
      <c r="H950" s="243"/>
      <c r="I950" s="243"/>
      <c r="J950" s="156"/>
      <c r="K950" s="156"/>
      <c r="L950" s="156"/>
      <c r="M950" s="156"/>
      <c r="N950" s="156"/>
      <c r="O950" s="156"/>
      <c r="P950" s="156"/>
      <c r="Q950" s="156"/>
      <c r="R950" s="156"/>
      <c r="S950" s="156"/>
      <c r="T950" s="156"/>
      <c r="U950" s="156"/>
      <c r="V950" s="156"/>
      <c r="W950" s="156"/>
      <c r="X950" s="156"/>
      <c r="Y950" s="156"/>
      <c r="Z950" s="156"/>
    </row>
    <row r="951">
      <c r="A951" s="156"/>
      <c r="B951" s="156"/>
      <c r="C951" s="241"/>
      <c r="D951" s="242"/>
      <c r="E951" s="243"/>
      <c r="F951" s="243"/>
      <c r="G951" s="243"/>
      <c r="H951" s="243"/>
      <c r="I951" s="243"/>
      <c r="J951" s="156"/>
      <c r="K951" s="156"/>
      <c r="L951" s="156"/>
      <c r="M951" s="156"/>
      <c r="N951" s="156"/>
      <c r="O951" s="156"/>
      <c r="P951" s="156"/>
      <c r="Q951" s="156"/>
      <c r="R951" s="156"/>
      <c r="S951" s="156"/>
      <c r="T951" s="156"/>
      <c r="U951" s="156"/>
      <c r="V951" s="156"/>
      <c r="W951" s="156"/>
      <c r="X951" s="156"/>
      <c r="Y951" s="156"/>
      <c r="Z951" s="156"/>
    </row>
    <row r="952">
      <c r="A952" s="156"/>
      <c r="B952" s="156"/>
      <c r="C952" s="241"/>
      <c r="D952" s="242"/>
      <c r="E952" s="243"/>
      <c r="F952" s="243"/>
      <c r="G952" s="243"/>
      <c r="H952" s="243"/>
      <c r="I952" s="243"/>
      <c r="J952" s="156"/>
      <c r="K952" s="156"/>
      <c r="L952" s="156"/>
      <c r="M952" s="156"/>
      <c r="N952" s="156"/>
      <c r="O952" s="156"/>
      <c r="P952" s="156"/>
      <c r="Q952" s="156"/>
      <c r="R952" s="156"/>
      <c r="S952" s="156"/>
      <c r="T952" s="156"/>
      <c r="U952" s="156"/>
      <c r="V952" s="156"/>
      <c r="W952" s="156"/>
      <c r="X952" s="156"/>
      <c r="Y952" s="156"/>
      <c r="Z952" s="156"/>
    </row>
    <row r="953">
      <c r="A953" s="156"/>
      <c r="B953" s="156"/>
      <c r="C953" s="241"/>
      <c r="D953" s="242"/>
      <c r="E953" s="243"/>
      <c r="F953" s="243"/>
      <c r="G953" s="243"/>
      <c r="H953" s="243"/>
      <c r="I953" s="243"/>
      <c r="J953" s="156"/>
      <c r="K953" s="156"/>
      <c r="L953" s="156"/>
      <c r="M953" s="156"/>
      <c r="N953" s="156"/>
      <c r="O953" s="156"/>
      <c r="P953" s="156"/>
      <c r="Q953" s="156"/>
      <c r="R953" s="156"/>
      <c r="S953" s="156"/>
      <c r="T953" s="156"/>
      <c r="U953" s="156"/>
      <c r="V953" s="156"/>
      <c r="W953" s="156"/>
      <c r="X953" s="156"/>
      <c r="Y953" s="156"/>
      <c r="Z953" s="156"/>
    </row>
    <row r="954">
      <c r="A954" s="156"/>
      <c r="B954" s="156"/>
      <c r="C954" s="241"/>
      <c r="D954" s="242"/>
      <c r="E954" s="243"/>
      <c r="F954" s="243"/>
      <c r="G954" s="243"/>
      <c r="H954" s="243"/>
      <c r="I954" s="243"/>
      <c r="J954" s="156"/>
      <c r="K954" s="156"/>
      <c r="L954" s="156"/>
      <c r="M954" s="156"/>
      <c r="N954" s="156"/>
      <c r="O954" s="156"/>
      <c r="P954" s="156"/>
      <c r="Q954" s="156"/>
      <c r="R954" s="156"/>
      <c r="S954" s="156"/>
      <c r="T954" s="156"/>
      <c r="U954" s="156"/>
      <c r="V954" s="156"/>
      <c r="W954" s="156"/>
      <c r="X954" s="156"/>
      <c r="Y954" s="156"/>
      <c r="Z954" s="156"/>
    </row>
    <row r="955">
      <c r="A955" s="156"/>
      <c r="B955" s="156"/>
      <c r="C955" s="241"/>
      <c r="D955" s="242"/>
      <c r="E955" s="243"/>
      <c r="F955" s="243"/>
      <c r="G955" s="243"/>
      <c r="H955" s="243"/>
      <c r="I955" s="243"/>
      <c r="J955" s="156"/>
      <c r="K955" s="156"/>
      <c r="L955" s="156"/>
      <c r="M955" s="156"/>
      <c r="N955" s="156"/>
      <c r="O955" s="156"/>
      <c r="P955" s="156"/>
      <c r="Q955" s="156"/>
      <c r="R955" s="156"/>
      <c r="S955" s="156"/>
      <c r="T955" s="156"/>
      <c r="U955" s="156"/>
      <c r="V955" s="156"/>
      <c r="W955" s="156"/>
      <c r="X955" s="156"/>
      <c r="Y955" s="156"/>
      <c r="Z955" s="156"/>
    </row>
    <row r="956">
      <c r="A956" s="156"/>
      <c r="B956" s="156"/>
      <c r="C956" s="241"/>
      <c r="D956" s="242"/>
      <c r="E956" s="243"/>
      <c r="F956" s="243"/>
      <c r="G956" s="243"/>
      <c r="H956" s="243"/>
      <c r="I956" s="243"/>
      <c r="J956" s="156"/>
      <c r="K956" s="156"/>
      <c r="L956" s="156"/>
      <c r="M956" s="156"/>
      <c r="N956" s="156"/>
      <c r="O956" s="156"/>
      <c r="P956" s="156"/>
      <c r="Q956" s="156"/>
      <c r="R956" s="156"/>
      <c r="S956" s="156"/>
      <c r="T956" s="156"/>
      <c r="U956" s="156"/>
      <c r="V956" s="156"/>
      <c r="W956" s="156"/>
      <c r="X956" s="156"/>
      <c r="Y956" s="156"/>
      <c r="Z956" s="156"/>
    </row>
    <row r="957">
      <c r="A957" s="156"/>
      <c r="B957" s="156"/>
      <c r="C957" s="241"/>
      <c r="D957" s="242"/>
      <c r="E957" s="243"/>
      <c r="F957" s="243"/>
      <c r="G957" s="243"/>
      <c r="H957" s="243"/>
      <c r="I957" s="243"/>
      <c r="J957" s="156"/>
      <c r="K957" s="156"/>
      <c r="L957" s="156"/>
      <c r="M957" s="156"/>
      <c r="N957" s="156"/>
      <c r="O957" s="156"/>
      <c r="P957" s="156"/>
      <c r="Q957" s="156"/>
      <c r="R957" s="156"/>
      <c r="S957" s="156"/>
      <c r="T957" s="156"/>
      <c r="U957" s="156"/>
      <c r="V957" s="156"/>
      <c r="W957" s="156"/>
      <c r="X957" s="156"/>
      <c r="Y957" s="156"/>
      <c r="Z957" s="156"/>
    </row>
    <row r="958">
      <c r="A958" s="156"/>
      <c r="B958" s="156"/>
      <c r="C958" s="241"/>
      <c r="D958" s="242"/>
      <c r="E958" s="243"/>
      <c r="F958" s="243"/>
      <c r="G958" s="243"/>
      <c r="H958" s="243"/>
      <c r="I958" s="243"/>
      <c r="J958" s="156"/>
      <c r="K958" s="156"/>
      <c r="L958" s="156"/>
      <c r="M958" s="156"/>
      <c r="N958" s="156"/>
      <c r="O958" s="156"/>
      <c r="P958" s="156"/>
      <c r="Q958" s="156"/>
      <c r="R958" s="156"/>
      <c r="S958" s="156"/>
      <c r="T958" s="156"/>
      <c r="U958" s="156"/>
      <c r="V958" s="156"/>
      <c r="W958" s="156"/>
      <c r="X958" s="156"/>
      <c r="Y958" s="156"/>
      <c r="Z958" s="156"/>
    </row>
    <row r="959">
      <c r="A959" s="156"/>
      <c r="B959" s="156"/>
      <c r="C959" s="241"/>
      <c r="D959" s="242"/>
      <c r="E959" s="243"/>
      <c r="F959" s="243"/>
      <c r="G959" s="243"/>
      <c r="H959" s="243"/>
      <c r="I959" s="243"/>
      <c r="J959" s="156"/>
      <c r="K959" s="156"/>
      <c r="L959" s="156"/>
      <c r="M959" s="156"/>
      <c r="N959" s="156"/>
      <c r="O959" s="156"/>
      <c r="P959" s="156"/>
      <c r="Q959" s="156"/>
      <c r="R959" s="156"/>
      <c r="S959" s="156"/>
      <c r="T959" s="156"/>
      <c r="U959" s="156"/>
      <c r="V959" s="156"/>
      <c r="W959" s="156"/>
      <c r="X959" s="156"/>
      <c r="Y959" s="156"/>
      <c r="Z959" s="156"/>
    </row>
    <row r="960">
      <c r="A960" s="156"/>
      <c r="B960" s="156"/>
      <c r="C960" s="241"/>
      <c r="D960" s="242"/>
      <c r="E960" s="243"/>
      <c r="F960" s="243"/>
      <c r="G960" s="243"/>
      <c r="H960" s="243"/>
      <c r="I960" s="243"/>
      <c r="J960" s="156"/>
      <c r="K960" s="156"/>
      <c r="L960" s="156"/>
      <c r="M960" s="156"/>
      <c r="N960" s="156"/>
      <c r="O960" s="156"/>
      <c r="P960" s="156"/>
      <c r="Q960" s="156"/>
      <c r="R960" s="156"/>
      <c r="S960" s="156"/>
      <c r="T960" s="156"/>
      <c r="U960" s="156"/>
      <c r="V960" s="156"/>
      <c r="W960" s="156"/>
      <c r="X960" s="156"/>
      <c r="Y960" s="156"/>
      <c r="Z960" s="156"/>
    </row>
    <row r="961">
      <c r="A961" s="156"/>
      <c r="B961" s="156"/>
      <c r="C961" s="241"/>
      <c r="D961" s="242"/>
      <c r="E961" s="243"/>
      <c r="F961" s="243"/>
      <c r="G961" s="243"/>
      <c r="H961" s="243"/>
      <c r="I961" s="243"/>
      <c r="J961" s="156"/>
      <c r="K961" s="156"/>
      <c r="L961" s="156"/>
      <c r="M961" s="156"/>
      <c r="N961" s="156"/>
      <c r="O961" s="156"/>
      <c r="P961" s="156"/>
      <c r="Q961" s="156"/>
      <c r="R961" s="156"/>
      <c r="S961" s="156"/>
      <c r="T961" s="156"/>
      <c r="U961" s="156"/>
      <c r="V961" s="156"/>
      <c r="W961" s="156"/>
      <c r="X961" s="156"/>
      <c r="Y961" s="156"/>
      <c r="Z961" s="156"/>
    </row>
    <row r="962">
      <c r="A962" s="156"/>
      <c r="B962" s="156"/>
      <c r="C962" s="241"/>
      <c r="D962" s="242"/>
      <c r="E962" s="243"/>
      <c r="F962" s="243"/>
      <c r="G962" s="243"/>
      <c r="H962" s="243"/>
      <c r="I962" s="243"/>
      <c r="J962" s="156"/>
      <c r="K962" s="156"/>
      <c r="L962" s="156"/>
      <c r="M962" s="156"/>
      <c r="N962" s="156"/>
      <c r="O962" s="156"/>
      <c r="P962" s="156"/>
      <c r="Q962" s="156"/>
      <c r="R962" s="156"/>
      <c r="S962" s="156"/>
      <c r="T962" s="156"/>
      <c r="U962" s="156"/>
      <c r="V962" s="156"/>
      <c r="W962" s="156"/>
      <c r="X962" s="156"/>
      <c r="Y962" s="156"/>
      <c r="Z962" s="156"/>
    </row>
    <row r="963">
      <c r="A963" s="156"/>
      <c r="B963" s="156"/>
      <c r="C963" s="241"/>
      <c r="D963" s="242"/>
      <c r="E963" s="243"/>
      <c r="F963" s="243"/>
      <c r="G963" s="243"/>
      <c r="H963" s="243"/>
      <c r="I963" s="243"/>
      <c r="J963" s="156"/>
      <c r="K963" s="156"/>
      <c r="L963" s="156"/>
      <c r="M963" s="156"/>
      <c r="N963" s="156"/>
      <c r="O963" s="156"/>
      <c r="P963" s="156"/>
      <c r="Q963" s="156"/>
      <c r="R963" s="156"/>
      <c r="S963" s="156"/>
      <c r="T963" s="156"/>
      <c r="U963" s="156"/>
      <c r="V963" s="156"/>
      <c r="W963" s="156"/>
      <c r="X963" s="156"/>
      <c r="Y963" s="156"/>
      <c r="Z963" s="156"/>
    </row>
    <row r="964">
      <c r="A964" s="156"/>
      <c r="B964" s="156"/>
      <c r="C964" s="241"/>
      <c r="D964" s="242"/>
      <c r="E964" s="243"/>
      <c r="F964" s="243"/>
      <c r="G964" s="243"/>
      <c r="H964" s="243"/>
      <c r="I964" s="243"/>
      <c r="J964" s="156"/>
      <c r="K964" s="156"/>
      <c r="L964" s="156"/>
      <c r="M964" s="156"/>
      <c r="N964" s="156"/>
      <c r="O964" s="156"/>
      <c r="P964" s="156"/>
      <c r="Q964" s="156"/>
      <c r="R964" s="156"/>
      <c r="S964" s="156"/>
      <c r="T964" s="156"/>
      <c r="U964" s="156"/>
      <c r="V964" s="156"/>
      <c r="W964" s="156"/>
      <c r="X964" s="156"/>
      <c r="Y964" s="156"/>
      <c r="Z964" s="156"/>
    </row>
    <row r="965">
      <c r="A965" s="156"/>
      <c r="B965" s="156"/>
      <c r="C965" s="241"/>
      <c r="D965" s="242"/>
      <c r="E965" s="243"/>
      <c r="F965" s="243"/>
      <c r="G965" s="243"/>
      <c r="H965" s="243"/>
      <c r="I965" s="243"/>
      <c r="J965" s="156"/>
      <c r="K965" s="156"/>
      <c r="L965" s="156"/>
      <c r="M965" s="156"/>
      <c r="N965" s="156"/>
      <c r="O965" s="156"/>
      <c r="P965" s="156"/>
      <c r="Q965" s="156"/>
      <c r="R965" s="156"/>
      <c r="S965" s="156"/>
      <c r="T965" s="156"/>
      <c r="U965" s="156"/>
      <c r="V965" s="156"/>
      <c r="W965" s="156"/>
      <c r="X965" s="156"/>
      <c r="Y965" s="156"/>
      <c r="Z965" s="156"/>
    </row>
    <row r="966">
      <c r="A966" s="156"/>
      <c r="B966" s="156"/>
      <c r="C966" s="241"/>
      <c r="D966" s="242"/>
      <c r="E966" s="243"/>
      <c r="F966" s="243"/>
      <c r="G966" s="243"/>
      <c r="H966" s="243"/>
      <c r="I966" s="243"/>
      <c r="J966" s="156"/>
      <c r="K966" s="156"/>
      <c r="L966" s="156"/>
      <c r="M966" s="156"/>
      <c r="N966" s="156"/>
      <c r="O966" s="156"/>
      <c r="P966" s="156"/>
      <c r="Q966" s="156"/>
      <c r="R966" s="156"/>
      <c r="S966" s="156"/>
      <c r="T966" s="156"/>
      <c r="U966" s="156"/>
      <c r="V966" s="156"/>
      <c r="W966" s="156"/>
      <c r="X966" s="156"/>
      <c r="Y966" s="156"/>
      <c r="Z966" s="156"/>
    </row>
    <row r="967">
      <c r="A967" s="156"/>
      <c r="B967" s="156"/>
      <c r="C967" s="241"/>
      <c r="D967" s="242"/>
      <c r="E967" s="243"/>
      <c r="F967" s="243"/>
      <c r="G967" s="243"/>
      <c r="H967" s="243"/>
      <c r="I967" s="243"/>
      <c r="J967" s="156"/>
      <c r="K967" s="156"/>
      <c r="L967" s="156"/>
      <c r="M967" s="156"/>
      <c r="N967" s="156"/>
      <c r="O967" s="156"/>
      <c r="P967" s="156"/>
      <c r="Q967" s="156"/>
      <c r="R967" s="156"/>
      <c r="S967" s="156"/>
      <c r="T967" s="156"/>
      <c r="U967" s="156"/>
      <c r="V967" s="156"/>
      <c r="W967" s="156"/>
      <c r="X967" s="156"/>
      <c r="Y967" s="156"/>
      <c r="Z967" s="156"/>
    </row>
    <row r="968">
      <c r="A968" s="156"/>
      <c r="B968" s="156"/>
      <c r="C968" s="241"/>
      <c r="D968" s="242"/>
      <c r="E968" s="243"/>
      <c r="F968" s="243"/>
      <c r="G968" s="243"/>
      <c r="H968" s="243"/>
      <c r="I968" s="243"/>
      <c r="J968" s="156"/>
      <c r="K968" s="156"/>
      <c r="L968" s="156"/>
      <c r="M968" s="156"/>
      <c r="N968" s="156"/>
      <c r="O968" s="156"/>
      <c r="P968" s="156"/>
      <c r="Q968" s="156"/>
      <c r="R968" s="156"/>
      <c r="S968" s="156"/>
      <c r="T968" s="156"/>
      <c r="U968" s="156"/>
      <c r="V968" s="156"/>
      <c r="W968" s="156"/>
      <c r="X968" s="156"/>
      <c r="Y968" s="156"/>
      <c r="Z968" s="156"/>
    </row>
    <row r="969">
      <c r="A969" s="156"/>
      <c r="B969" s="156"/>
      <c r="C969" s="241"/>
      <c r="D969" s="242"/>
      <c r="E969" s="243"/>
      <c r="F969" s="243"/>
      <c r="G969" s="243"/>
      <c r="H969" s="243"/>
      <c r="I969" s="243"/>
      <c r="J969" s="156"/>
      <c r="K969" s="156"/>
      <c r="L969" s="156"/>
      <c r="M969" s="156"/>
      <c r="N969" s="156"/>
      <c r="O969" s="156"/>
      <c r="P969" s="156"/>
      <c r="Q969" s="156"/>
      <c r="R969" s="156"/>
      <c r="S969" s="156"/>
      <c r="T969" s="156"/>
      <c r="U969" s="156"/>
      <c r="V969" s="156"/>
      <c r="W969" s="156"/>
      <c r="X969" s="156"/>
      <c r="Y969" s="156"/>
      <c r="Z969" s="156"/>
    </row>
    <row r="970">
      <c r="A970" s="156"/>
      <c r="B970" s="156"/>
      <c r="C970" s="241"/>
      <c r="D970" s="242"/>
      <c r="E970" s="243"/>
      <c r="F970" s="243"/>
      <c r="G970" s="243"/>
      <c r="H970" s="243"/>
      <c r="I970" s="243"/>
      <c r="J970" s="156"/>
      <c r="K970" s="156"/>
      <c r="L970" s="156"/>
      <c r="M970" s="156"/>
      <c r="N970" s="156"/>
      <c r="O970" s="156"/>
      <c r="P970" s="156"/>
      <c r="Q970" s="156"/>
      <c r="R970" s="156"/>
      <c r="S970" s="156"/>
      <c r="T970" s="156"/>
      <c r="U970" s="156"/>
      <c r="V970" s="156"/>
      <c r="W970" s="156"/>
      <c r="X970" s="156"/>
      <c r="Y970" s="156"/>
      <c r="Z970" s="156"/>
    </row>
    <row r="971">
      <c r="A971" s="156"/>
      <c r="B971" s="156"/>
      <c r="C971" s="241"/>
      <c r="D971" s="242"/>
      <c r="E971" s="243"/>
      <c r="F971" s="243"/>
      <c r="G971" s="243"/>
      <c r="H971" s="243"/>
      <c r="I971" s="243"/>
      <c r="J971" s="156"/>
      <c r="K971" s="156"/>
      <c r="L971" s="156"/>
      <c r="M971" s="156"/>
      <c r="N971" s="156"/>
      <c r="O971" s="156"/>
      <c r="P971" s="156"/>
      <c r="Q971" s="156"/>
      <c r="R971" s="156"/>
      <c r="S971" s="156"/>
      <c r="T971" s="156"/>
      <c r="U971" s="156"/>
      <c r="V971" s="156"/>
      <c r="W971" s="156"/>
      <c r="X971" s="156"/>
      <c r="Y971" s="156"/>
      <c r="Z971" s="156"/>
    </row>
    <row r="972">
      <c r="A972" s="156"/>
      <c r="B972" s="156"/>
      <c r="C972" s="241"/>
      <c r="D972" s="242"/>
      <c r="E972" s="243"/>
      <c r="F972" s="243"/>
      <c r="G972" s="243"/>
      <c r="H972" s="243"/>
      <c r="I972" s="243"/>
      <c r="J972" s="156"/>
      <c r="K972" s="156"/>
      <c r="L972" s="156"/>
      <c r="M972" s="156"/>
      <c r="N972" s="156"/>
      <c r="O972" s="156"/>
      <c r="P972" s="156"/>
      <c r="Q972" s="156"/>
      <c r="R972" s="156"/>
      <c r="S972" s="156"/>
      <c r="T972" s="156"/>
      <c r="U972" s="156"/>
      <c r="V972" s="156"/>
      <c r="W972" s="156"/>
      <c r="X972" s="156"/>
      <c r="Y972" s="156"/>
      <c r="Z972" s="156"/>
    </row>
    <row r="973">
      <c r="A973" s="156"/>
      <c r="B973" s="156"/>
      <c r="C973" s="241"/>
      <c r="D973" s="242"/>
      <c r="E973" s="243"/>
      <c r="F973" s="243"/>
      <c r="G973" s="243"/>
      <c r="H973" s="243"/>
      <c r="I973" s="243"/>
      <c r="J973" s="156"/>
      <c r="K973" s="156"/>
      <c r="L973" s="156"/>
      <c r="M973" s="156"/>
      <c r="N973" s="156"/>
      <c r="O973" s="156"/>
      <c r="P973" s="156"/>
      <c r="Q973" s="156"/>
      <c r="R973" s="156"/>
      <c r="S973" s="156"/>
      <c r="T973" s="156"/>
      <c r="U973" s="156"/>
      <c r="V973" s="156"/>
      <c r="W973" s="156"/>
      <c r="X973" s="156"/>
      <c r="Y973" s="156"/>
      <c r="Z973" s="156"/>
    </row>
    <row r="974">
      <c r="A974" s="156"/>
      <c r="B974" s="156"/>
      <c r="C974" s="241"/>
      <c r="D974" s="242"/>
      <c r="E974" s="243"/>
      <c r="F974" s="243"/>
      <c r="G974" s="243"/>
      <c r="H974" s="243"/>
      <c r="I974" s="243"/>
      <c r="J974" s="156"/>
      <c r="K974" s="156"/>
      <c r="L974" s="156"/>
      <c r="M974" s="156"/>
      <c r="N974" s="156"/>
      <c r="O974" s="156"/>
      <c r="P974" s="156"/>
      <c r="Q974" s="156"/>
      <c r="R974" s="156"/>
      <c r="S974" s="156"/>
      <c r="T974" s="156"/>
      <c r="U974" s="156"/>
      <c r="V974" s="156"/>
      <c r="W974" s="156"/>
      <c r="X974" s="156"/>
      <c r="Y974" s="156"/>
      <c r="Z974" s="156"/>
    </row>
    <row r="975">
      <c r="A975" s="156"/>
      <c r="B975" s="156"/>
      <c r="C975" s="241"/>
      <c r="D975" s="242"/>
      <c r="E975" s="243"/>
      <c r="F975" s="243"/>
      <c r="G975" s="243"/>
      <c r="H975" s="243"/>
      <c r="I975" s="243"/>
      <c r="J975" s="156"/>
      <c r="K975" s="156"/>
      <c r="L975" s="156"/>
      <c r="M975" s="156"/>
      <c r="N975" s="156"/>
      <c r="O975" s="156"/>
      <c r="P975" s="156"/>
      <c r="Q975" s="156"/>
      <c r="R975" s="156"/>
      <c r="S975" s="156"/>
      <c r="T975" s="156"/>
      <c r="U975" s="156"/>
      <c r="V975" s="156"/>
      <c r="W975" s="156"/>
      <c r="X975" s="156"/>
      <c r="Y975" s="156"/>
      <c r="Z975" s="156"/>
    </row>
    <row r="976">
      <c r="A976" s="156"/>
      <c r="B976" s="156"/>
      <c r="C976" s="241"/>
      <c r="D976" s="242"/>
      <c r="E976" s="243"/>
      <c r="F976" s="243"/>
      <c r="G976" s="243"/>
      <c r="H976" s="243"/>
      <c r="I976" s="243"/>
      <c r="J976" s="156"/>
      <c r="K976" s="156"/>
      <c r="L976" s="156"/>
      <c r="M976" s="156"/>
      <c r="N976" s="156"/>
      <c r="O976" s="156"/>
      <c r="P976" s="156"/>
      <c r="Q976" s="156"/>
      <c r="R976" s="156"/>
      <c r="S976" s="156"/>
      <c r="T976" s="156"/>
      <c r="U976" s="156"/>
      <c r="V976" s="156"/>
      <c r="W976" s="156"/>
      <c r="X976" s="156"/>
      <c r="Y976" s="156"/>
      <c r="Z976" s="156"/>
    </row>
    <row r="977">
      <c r="A977" s="156"/>
      <c r="B977" s="156"/>
      <c r="C977" s="241"/>
      <c r="D977" s="242"/>
      <c r="E977" s="243"/>
      <c r="F977" s="243"/>
      <c r="G977" s="243"/>
      <c r="H977" s="243"/>
      <c r="I977" s="243"/>
      <c r="J977" s="156"/>
      <c r="K977" s="156"/>
      <c r="L977" s="156"/>
      <c r="M977" s="156"/>
      <c r="N977" s="156"/>
      <c r="O977" s="156"/>
      <c r="P977" s="156"/>
      <c r="Q977" s="156"/>
      <c r="R977" s="156"/>
      <c r="S977" s="156"/>
      <c r="T977" s="156"/>
      <c r="U977" s="156"/>
      <c r="V977" s="156"/>
      <c r="W977" s="156"/>
      <c r="X977" s="156"/>
      <c r="Y977" s="156"/>
      <c r="Z977" s="156"/>
    </row>
    <row r="978">
      <c r="A978" s="156"/>
      <c r="B978" s="156"/>
      <c r="C978" s="241"/>
      <c r="D978" s="242"/>
      <c r="E978" s="243"/>
      <c r="F978" s="243"/>
      <c r="G978" s="243"/>
      <c r="H978" s="243"/>
      <c r="I978" s="243"/>
      <c r="J978" s="156"/>
      <c r="K978" s="156"/>
      <c r="L978" s="156"/>
      <c r="M978" s="156"/>
      <c r="N978" s="156"/>
      <c r="O978" s="156"/>
      <c r="P978" s="156"/>
      <c r="Q978" s="156"/>
      <c r="R978" s="156"/>
      <c r="S978" s="156"/>
      <c r="T978" s="156"/>
      <c r="U978" s="156"/>
      <c r="V978" s="156"/>
      <c r="W978" s="156"/>
      <c r="X978" s="156"/>
      <c r="Y978" s="156"/>
      <c r="Z978" s="156"/>
    </row>
    <row r="979">
      <c r="A979" s="156"/>
      <c r="B979" s="156"/>
      <c r="C979" s="241"/>
      <c r="D979" s="242"/>
      <c r="E979" s="243"/>
      <c r="F979" s="243"/>
      <c r="G979" s="243"/>
      <c r="H979" s="243"/>
      <c r="I979" s="243"/>
      <c r="J979" s="156"/>
      <c r="K979" s="156"/>
      <c r="L979" s="156"/>
      <c r="M979" s="156"/>
      <c r="N979" s="156"/>
      <c r="O979" s="156"/>
      <c r="P979" s="156"/>
      <c r="Q979" s="156"/>
      <c r="R979" s="156"/>
      <c r="S979" s="156"/>
      <c r="T979" s="156"/>
      <c r="U979" s="156"/>
      <c r="V979" s="156"/>
      <c r="W979" s="156"/>
      <c r="X979" s="156"/>
      <c r="Y979" s="156"/>
      <c r="Z979" s="156"/>
    </row>
    <row r="980">
      <c r="A980" s="156"/>
      <c r="B980" s="156"/>
      <c r="C980" s="241"/>
      <c r="D980" s="242"/>
      <c r="E980" s="243"/>
      <c r="F980" s="243"/>
      <c r="G980" s="243"/>
      <c r="H980" s="243"/>
      <c r="I980" s="243"/>
      <c r="J980" s="156"/>
      <c r="K980" s="156"/>
      <c r="L980" s="156"/>
      <c r="M980" s="156"/>
      <c r="N980" s="156"/>
      <c r="O980" s="156"/>
      <c r="P980" s="156"/>
      <c r="Q980" s="156"/>
      <c r="R980" s="156"/>
      <c r="S980" s="156"/>
      <c r="T980" s="156"/>
      <c r="U980" s="156"/>
      <c r="V980" s="156"/>
      <c r="W980" s="156"/>
      <c r="X980" s="156"/>
      <c r="Y980" s="156"/>
      <c r="Z980" s="156"/>
    </row>
    <row r="981">
      <c r="A981" s="156"/>
      <c r="B981" s="156"/>
      <c r="C981" s="241"/>
      <c r="D981" s="242"/>
      <c r="E981" s="243"/>
      <c r="F981" s="243"/>
      <c r="G981" s="243"/>
      <c r="H981" s="243"/>
      <c r="I981" s="243"/>
      <c r="J981" s="156"/>
      <c r="K981" s="156"/>
      <c r="L981" s="156"/>
      <c r="M981" s="156"/>
      <c r="N981" s="156"/>
      <c r="O981" s="156"/>
      <c r="P981" s="156"/>
      <c r="Q981" s="156"/>
      <c r="R981" s="156"/>
      <c r="S981" s="156"/>
      <c r="T981" s="156"/>
      <c r="U981" s="156"/>
      <c r="V981" s="156"/>
      <c r="W981" s="156"/>
      <c r="X981" s="156"/>
      <c r="Y981" s="156"/>
      <c r="Z981" s="156"/>
    </row>
    <row r="982">
      <c r="A982" s="156"/>
      <c r="B982" s="156"/>
      <c r="C982" s="241"/>
      <c r="D982" s="242"/>
      <c r="E982" s="243"/>
      <c r="F982" s="243"/>
      <c r="G982" s="243"/>
      <c r="H982" s="243"/>
      <c r="I982" s="243"/>
      <c r="J982" s="156"/>
      <c r="K982" s="156"/>
      <c r="L982" s="156"/>
      <c r="M982" s="156"/>
      <c r="N982" s="156"/>
      <c r="O982" s="156"/>
      <c r="P982" s="156"/>
      <c r="Q982" s="156"/>
      <c r="R982" s="156"/>
      <c r="S982" s="156"/>
      <c r="T982" s="156"/>
      <c r="U982" s="156"/>
      <c r="V982" s="156"/>
      <c r="W982" s="156"/>
      <c r="X982" s="156"/>
      <c r="Y982" s="156"/>
      <c r="Z982" s="156"/>
    </row>
    <row r="983">
      <c r="A983" s="156"/>
      <c r="B983" s="156"/>
      <c r="C983" s="241"/>
      <c r="D983" s="242"/>
      <c r="E983" s="243"/>
      <c r="F983" s="243"/>
      <c r="G983" s="243"/>
      <c r="H983" s="243"/>
      <c r="I983" s="243"/>
      <c r="J983" s="156"/>
      <c r="K983" s="156"/>
      <c r="L983" s="156"/>
      <c r="M983" s="156"/>
      <c r="N983" s="156"/>
      <c r="O983" s="156"/>
      <c r="P983" s="156"/>
      <c r="Q983" s="156"/>
      <c r="R983" s="156"/>
      <c r="S983" s="156"/>
      <c r="T983" s="156"/>
      <c r="U983" s="156"/>
      <c r="V983" s="156"/>
      <c r="W983" s="156"/>
      <c r="X983" s="156"/>
      <c r="Y983" s="156"/>
      <c r="Z983" s="156"/>
    </row>
    <row r="984">
      <c r="A984" s="156"/>
      <c r="B984" s="156"/>
      <c r="C984" s="241"/>
      <c r="D984" s="242"/>
      <c r="E984" s="243"/>
      <c r="F984" s="243"/>
      <c r="G984" s="243"/>
      <c r="H984" s="243"/>
      <c r="I984" s="243"/>
      <c r="J984" s="156"/>
      <c r="K984" s="156"/>
      <c r="L984" s="156"/>
      <c r="M984" s="156"/>
      <c r="N984" s="156"/>
      <c r="O984" s="156"/>
      <c r="P984" s="156"/>
      <c r="Q984" s="156"/>
      <c r="R984" s="156"/>
      <c r="S984" s="156"/>
      <c r="T984" s="156"/>
      <c r="U984" s="156"/>
      <c r="V984" s="156"/>
      <c r="W984" s="156"/>
      <c r="X984" s="156"/>
      <c r="Y984" s="156"/>
      <c r="Z984" s="156"/>
    </row>
    <row r="985">
      <c r="A985" s="156"/>
      <c r="B985" s="156"/>
      <c r="C985" s="241"/>
      <c r="D985" s="242"/>
      <c r="E985" s="243"/>
      <c r="F985" s="243"/>
      <c r="G985" s="243"/>
      <c r="H985" s="243"/>
      <c r="I985" s="243"/>
      <c r="J985" s="156"/>
      <c r="K985" s="156"/>
      <c r="L985" s="156"/>
      <c r="M985" s="156"/>
      <c r="N985" s="156"/>
      <c r="O985" s="156"/>
      <c r="P985" s="156"/>
      <c r="Q985" s="156"/>
      <c r="R985" s="156"/>
      <c r="S985" s="156"/>
      <c r="T985" s="156"/>
      <c r="U985" s="156"/>
      <c r="V985" s="156"/>
      <c r="W985" s="156"/>
      <c r="X985" s="156"/>
      <c r="Y985" s="156"/>
      <c r="Z985" s="156"/>
    </row>
    <row r="986">
      <c r="A986" s="156"/>
      <c r="B986" s="156"/>
      <c r="C986" s="241"/>
      <c r="D986" s="242"/>
      <c r="E986" s="243"/>
      <c r="F986" s="243"/>
      <c r="G986" s="243"/>
      <c r="H986" s="243"/>
      <c r="I986" s="243"/>
      <c r="J986" s="156"/>
      <c r="K986" s="156"/>
      <c r="L986" s="156"/>
      <c r="M986" s="156"/>
      <c r="N986" s="156"/>
      <c r="O986" s="156"/>
      <c r="P986" s="156"/>
      <c r="Q986" s="156"/>
      <c r="R986" s="156"/>
      <c r="S986" s="156"/>
      <c r="T986" s="156"/>
      <c r="U986" s="156"/>
      <c r="V986" s="156"/>
      <c r="W986" s="156"/>
      <c r="X986" s="156"/>
      <c r="Y986" s="156"/>
      <c r="Z986" s="156"/>
    </row>
    <row r="987">
      <c r="A987" s="156"/>
      <c r="B987" s="156"/>
      <c r="C987" s="241"/>
      <c r="D987" s="242"/>
      <c r="E987" s="243"/>
      <c r="F987" s="243"/>
      <c r="G987" s="243"/>
      <c r="H987" s="243"/>
      <c r="I987" s="243"/>
      <c r="J987" s="156"/>
      <c r="K987" s="156"/>
      <c r="L987" s="156"/>
      <c r="M987" s="156"/>
      <c r="N987" s="156"/>
      <c r="O987" s="156"/>
      <c r="P987" s="156"/>
      <c r="Q987" s="156"/>
      <c r="R987" s="156"/>
      <c r="S987" s="156"/>
      <c r="T987" s="156"/>
      <c r="U987" s="156"/>
      <c r="V987" s="156"/>
      <c r="W987" s="156"/>
      <c r="X987" s="156"/>
      <c r="Y987" s="156"/>
      <c r="Z987" s="156"/>
    </row>
    <row r="988">
      <c r="A988" s="156"/>
      <c r="B988" s="156"/>
      <c r="C988" s="241"/>
      <c r="D988" s="242"/>
      <c r="E988" s="243"/>
      <c r="F988" s="243"/>
      <c r="G988" s="243"/>
      <c r="H988" s="243"/>
      <c r="I988" s="243"/>
      <c r="J988" s="156"/>
      <c r="K988" s="156"/>
      <c r="L988" s="156"/>
      <c r="M988" s="156"/>
      <c r="N988" s="156"/>
      <c r="O988" s="156"/>
      <c r="P988" s="156"/>
      <c r="Q988" s="156"/>
      <c r="R988" s="156"/>
      <c r="S988" s="156"/>
      <c r="T988" s="156"/>
      <c r="U988" s="156"/>
      <c r="V988" s="156"/>
      <c r="W988" s="156"/>
      <c r="X988" s="156"/>
      <c r="Y988" s="156"/>
      <c r="Z988" s="156"/>
    </row>
    <row r="989">
      <c r="A989" s="156"/>
      <c r="B989" s="156"/>
      <c r="C989" s="241"/>
      <c r="D989" s="242"/>
      <c r="E989" s="243"/>
      <c r="F989" s="243"/>
      <c r="G989" s="243"/>
      <c r="H989" s="243"/>
      <c r="I989" s="243"/>
      <c r="J989" s="156"/>
      <c r="K989" s="156"/>
      <c r="L989" s="156"/>
      <c r="M989" s="156"/>
      <c r="N989" s="156"/>
      <c r="O989" s="156"/>
      <c r="P989" s="156"/>
      <c r="Q989" s="156"/>
      <c r="R989" s="156"/>
      <c r="S989" s="156"/>
      <c r="T989" s="156"/>
      <c r="U989" s="156"/>
      <c r="V989" s="156"/>
      <c r="W989" s="156"/>
      <c r="X989" s="156"/>
      <c r="Y989" s="156"/>
      <c r="Z989" s="156"/>
    </row>
    <row r="990">
      <c r="A990" s="156"/>
      <c r="B990" s="156"/>
      <c r="C990" s="241"/>
      <c r="D990" s="242"/>
      <c r="E990" s="243"/>
      <c r="F990" s="243"/>
      <c r="G990" s="243"/>
      <c r="H990" s="243"/>
      <c r="I990" s="243"/>
      <c r="J990" s="156"/>
      <c r="K990" s="156"/>
      <c r="L990" s="156"/>
      <c r="M990" s="156"/>
      <c r="N990" s="156"/>
      <c r="O990" s="156"/>
      <c r="P990" s="156"/>
      <c r="Q990" s="156"/>
      <c r="R990" s="156"/>
      <c r="S990" s="156"/>
      <c r="T990" s="156"/>
      <c r="U990" s="156"/>
      <c r="V990" s="156"/>
      <c r="W990" s="156"/>
      <c r="X990" s="156"/>
      <c r="Y990" s="156"/>
      <c r="Z990" s="156"/>
    </row>
    <row r="991">
      <c r="A991" s="156"/>
      <c r="B991" s="156"/>
      <c r="C991" s="241"/>
      <c r="D991" s="242"/>
      <c r="E991" s="243"/>
      <c r="F991" s="243"/>
      <c r="G991" s="243"/>
      <c r="H991" s="243"/>
      <c r="I991" s="243"/>
      <c r="J991" s="156"/>
      <c r="K991" s="156"/>
      <c r="L991" s="156"/>
      <c r="M991" s="156"/>
      <c r="N991" s="156"/>
      <c r="O991" s="156"/>
      <c r="P991" s="156"/>
      <c r="Q991" s="156"/>
      <c r="R991" s="156"/>
      <c r="S991" s="156"/>
      <c r="T991" s="156"/>
      <c r="U991" s="156"/>
      <c r="V991" s="156"/>
      <c r="W991" s="156"/>
      <c r="X991" s="156"/>
      <c r="Y991" s="156"/>
      <c r="Z991" s="156"/>
    </row>
    <row r="992">
      <c r="A992" s="156"/>
      <c r="B992" s="156"/>
      <c r="C992" s="241"/>
      <c r="D992" s="242"/>
      <c r="E992" s="243"/>
      <c r="F992" s="243"/>
      <c r="G992" s="243"/>
      <c r="H992" s="243"/>
      <c r="I992" s="243"/>
      <c r="J992" s="156"/>
      <c r="K992" s="156"/>
      <c r="L992" s="156"/>
      <c r="M992" s="156"/>
      <c r="N992" s="156"/>
      <c r="O992" s="156"/>
      <c r="P992" s="156"/>
      <c r="Q992" s="156"/>
      <c r="R992" s="156"/>
      <c r="S992" s="156"/>
      <c r="T992" s="156"/>
      <c r="U992" s="156"/>
      <c r="V992" s="156"/>
      <c r="W992" s="156"/>
      <c r="X992" s="156"/>
      <c r="Y992" s="156"/>
      <c r="Z992" s="156"/>
    </row>
    <row r="993">
      <c r="A993" s="156"/>
      <c r="B993" s="156"/>
      <c r="C993" s="241"/>
      <c r="D993" s="242"/>
      <c r="E993" s="243"/>
      <c r="F993" s="243"/>
      <c r="G993" s="243"/>
      <c r="H993" s="243"/>
      <c r="I993" s="243"/>
      <c r="J993" s="156"/>
      <c r="K993" s="156"/>
      <c r="L993" s="156"/>
      <c r="M993" s="156"/>
      <c r="N993" s="156"/>
      <c r="O993" s="156"/>
      <c r="P993" s="156"/>
      <c r="Q993" s="156"/>
      <c r="R993" s="156"/>
      <c r="S993" s="156"/>
      <c r="T993" s="156"/>
      <c r="U993" s="156"/>
      <c r="V993" s="156"/>
      <c r="W993" s="156"/>
      <c r="X993" s="156"/>
      <c r="Y993" s="156"/>
      <c r="Z993" s="156"/>
    </row>
    <row r="994">
      <c r="A994" s="156"/>
      <c r="B994" s="156"/>
      <c r="C994" s="241"/>
      <c r="D994" s="242"/>
      <c r="E994" s="243"/>
      <c r="F994" s="243"/>
      <c r="G994" s="243"/>
      <c r="H994" s="243"/>
      <c r="I994" s="243"/>
      <c r="J994" s="156"/>
      <c r="K994" s="156"/>
      <c r="L994" s="156"/>
      <c r="M994" s="156"/>
      <c r="N994" s="156"/>
      <c r="O994" s="156"/>
      <c r="P994" s="156"/>
      <c r="Q994" s="156"/>
      <c r="R994" s="156"/>
      <c r="S994" s="156"/>
      <c r="T994" s="156"/>
      <c r="U994" s="156"/>
      <c r="V994" s="156"/>
      <c r="W994" s="156"/>
      <c r="X994" s="156"/>
      <c r="Y994" s="156"/>
      <c r="Z994" s="156"/>
    </row>
    <row r="995">
      <c r="A995" s="156"/>
      <c r="B995" s="156"/>
      <c r="C995" s="241"/>
      <c r="D995" s="242"/>
      <c r="E995" s="243"/>
      <c r="F995" s="243"/>
      <c r="G995" s="243"/>
      <c r="H995" s="243"/>
      <c r="I995" s="243"/>
      <c r="J995" s="156"/>
      <c r="K995" s="156"/>
      <c r="L995" s="156"/>
      <c r="M995" s="156"/>
      <c r="N995" s="156"/>
      <c r="O995" s="156"/>
      <c r="P995" s="156"/>
      <c r="Q995" s="156"/>
      <c r="R995" s="156"/>
      <c r="S995" s="156"/>
      <c r="T995" s="156"/>
      <c r="U995" s="156"/>
      <c r="V995" s="156"/>
      <c r="W995" s="156"/>
      <c r="X995" s="156"/>
      <c r="Y995" s="156"/>
      <c r="Z995" s="156"/>
    </row>
    <row r="996">
      <c r="A996" s="156"/>
      <c r="B996" s="156"/>
      <c r="C996" s="241"/>
      <c r="D996" s="242"/>
      <c r="E996" s="243"/>
      <c r="F996" s="243"/>
      <c r="G996" s="243"/>
      <c r="H996" s="243"/>
      <c r="I996" s="243"/>
      <c r="J996" s="156"/>
      <c r="K996" s="156"/>
      <c r="L996" s="156"/>
      <c r="M996" s="156"/>
      <c r="N996" s="156"/>
      <c r="O996" s="156"/>
      <c r="P996" s="156"/>
      <c r="Q996" s="156"/>
      <c r="R996" s="156"/>
      <c r="S996" s="156"/>
      <c r="T996" s="156"/>
      <c r="U996" s="156"/>
      <c r="V996" s="156"/>
      <c r="W996" s="156"/>
      <c r="X996" s="156"/>
      <c r="Y996" s="156"/>
      <c r="Z996" s="156"/>
    </row>
    <row r="997">
      <c r="A997" s="156"/>
      <c r="B997" s="156"/>
      <c r="C997" s="241"/>
      <c r="D997" s="242"/>
      <c r="E997" s="243"/>
      <c r="F997" s="243"/>
      <c r="G997" s="243"/>
      <c r="H997" s="243"/>
      <c r="I997" s="243"/>
      <c r="J997" s="156"/>
      <c r="K997" s="156"/>
      <c r="L997" s="156"/>
      <c r="M997" s="156"/>
      <c r="N997" s="156"/>
      <c r="O997" s="156"/>
      <c r="P997" s="156"/>
      <c r="Q997" s="156"/>
      <c r="R997" s="156"/>
      <c r="S997" s="156"/>
      <c r="T997" s="156"/>
      <c r="U997" s="156"/>
      <c r="V997" s="156"/>
      <c r="W997" s="156"/>
      <c r="X997" s="156"/>
      <c r="Y997" s="156"/>
      <c r="Z997" s="156"/>
    </row>
    <row r="998">
      <c r="A998" s="156"/>
      <c r="B998" s="156"/>
      <c r="C998" s="241"/>
      <c r="D998" s="242"/>
      <c r="E998" s="243"/>
      <c r="F998" s="243"/>
      <c r="G998" s="243"/>
      <c r="H998" s="243"/>
      <c r="I998" s="243"/>
      <c r="J998" s="156"/>
      <c r="K998" s="156"/>
      <c r="L998" s="156"/>
      <c r="M998" s="156"/>
      <c r="N998" s="156"/>
      <c r="O998" s="156"/>
      <c r="P998" s="156"/>
      <c r="Q998" s="156"/>
      <c r="R998" s="156"/>
      <c r="S998" s="156"/>
      <c r="T998" s="156"/>
      <c r="U998" s="156"/>
      <c r="V998" s="156"/>
      <c r="W998" s="156"/>
      <c r="X998" s="156"/>
      <c r="Y998" s="156"/>
      <c r="Z998" s="156"/>
    </row>
    <row r="999">
      <c r="A999" s="156"/>
      <c r="B999" s="156"/>
      <c r="C999" s="241"/>
      <c r="D999" s="242"/>
      <c r="E999" s="243"/>
      <c r="F999" s="243"/>
      <c r="G999" s="243"/>
      <c r="H999" s="243"/>
      <c r="I999" s="243"/>
      <c r="J999" s="156"/>
      <c r="K999" s="156"/>
      <c r="L999" s="156"/>
      <c r="M999" s="156"/>
      <c r="N999" s="156"/>
      <c r="O999" s="156"/>
      <c r="P999" s="156"/>
      <c r="Q999" s="156"/>
      <c r="R999" s="156"/>
      <c r="S999" s="156"/>
      <c r="T999" s="156"/>
      <c r="U999" s="156"/>
      <c r="V999" s="156"/>
      <c r="W999" s="156"/>
      <c r="X999" s="156"/>
      <c r="Y999" s="156"/>
      <c r="Z999" s="156"/>
    </row>
    <row r="1000">
      <c r="A1000" s="156"/>
      <c r="B1000" s="156"/>
      <c r="C1000" s="241"/>
      <c r="D1000" s="242"/>
      <c r="E1000" s="243"/>
      <c r="F1000" s="243"/>
      <c r="G1000" s="243"/>
      <c r="H1000" s="243"/>
      <c r="I1000" s="243"/>
      <c r="J1000" s="156"/>
      <c r="K1000" s="156"/>
      <c r="L1000" s="156"/>
      <c r="M1000" s="156"/>
      <c r="N1000" s="156"/>
      <c r="O1000" s="156"/>
      <c r="P1000" s="156"/>
      <c r="Q1000" s="156"/>
      <c r="R1000" s="156"/>
      <c r="S1000" s="156"/>
      <c r="T1000" s="156"/>
      <c r="U1000" s="156"/>
      <c r="V1000" s="156"/>
      <c r="W1000" s="156"/>
      <c r="X1000" s="156"/>
      <c r="Y1000" s="156"/>
      <c r="Z1000" s="156"/>
    </row>
  </sheetData>
  <mergeCells count="7">
    <mergeCell ref="A4:A5"/>
    <mergeCell ref="B4:B5"/>
    <mergeCell ref="C4:C5"/>
    <mergeCell ref="D4:D5"/>
    <mergeCell ref="E4:F4"/>
    <mergeCell ref="G4:H4"/>
    <mergeCell ref="I4:I5"/>
  </mergeCells>
  <printOptions/>
  <pageMargins bottom="0.75" footer="0.0" header="0.0" left="0.7" right="0.7" top="0.75"/>
  <pageSetup orientation="portrait"/>
  <rowBreaks count="3" manualBreakCount="3">
    <brk id="388" man="1"/>
    <brk id="43" man="1"/>
    <brk id="239"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9.57"/>
    <col customWidth="1" min="2" max="2" width="96.14"/>
    <col customWidth="1" min="3" max="3" width="6.43"/>
    <col customWidth="1" min="4" max="4" width="7.57"/>
    <col customWidth="1" min="5" max="5" width="10.14"/>
    <col customWidth="1" min="6" max="6" width="12.57"/>
    <col customWidth="1" min="7" max="7" width="12.0"/>
    <col customWidth="1" min="8" max="8" width="12.57"/>
    <col customWidth="1" min="9" max="9" width="12.0"/>
    <col customWidth="1" min="10" max="26" width="8.57"/>
  </cols>
  <sheetData>
    <row r="1" ht="15.75" customHeight="1">
      <c r="A1" s="249" t="s">
        <v>95</v>
      </c>
      <c r="B1" s="250" t="s">
        <v>96</v>
      </c>
      <c r="C1" s="34"/>
      <c r="D1" s="34"/>
      <c r="E1" s="34"/>
      <c r="F1" s="34"/>
      <c r="G1" s="34"/>
      <c r="H1" s="34"/>
      <c r="I1" s="35"/>
      <c r="J1" s="95"/>
      <c r="K1" s="95"/>
      <c r="L1" s="95"/>
      <c r="M1" s="95"/>
      <c r="N1" s="95"/>
      <c r="O1" s="95"/>
      <c r="P1" s="95"/>
      <c r="Q1" s="95"/>
      <c r="R1" s="95"/>
      <c r="S1" s="95"/>
      <c r="T1" s="95"/>
      <c r="U1" s="95"/>
      <c r="V1" s="95"/>
      <c r="W1" s="95"/>
      <c r="X1" s="95"/>
      <c r="Y1" s="95"/>
      <c r="Z1" s="95"/>
    </row>
    <row r="2" ht="15.75" customHeight="1">
      <c r="A2" s="251" t="s">
        <v>2</v>
      </c>
      <c r="B2" s="252" t="s">
        <v>1356</v>
      </c>
      <c r="C2" s="41"/>
      <c r="D2" s="41"/>
      <c r="E2" s="41"/>
      <c r="F2" s="41"/>
      <c r="G2" s="41"/>
      <c r="H2" s="41"/>
      <c r="I2" s="42"/>
      <c r="J2" s="95"/>
      <c r="K2" s="95"/>
      <c r="L2" s="95"/>
      <c r="M2" s="95"/>
      <c r="N2" s="95"/>
      <c r="O2" s="95"/>
      <c r="P2" s="95"/>
      <c r="Q2" s="95"/>
      <c r="R2" s="95"/>
      <c r="S2" s="95"/>
      <c r="T2" s="95"/>
      <c r="U2" s="95"/>
      <c r="V2" s="95"/>
      <c r="W2" s="95"/>
      <c r="X2" s="95"/>
      <c r="Y2" s="95"/>
      <c r="Z2" s="95"/>
    </row>
    <row r="3" ht="15.75" customHeight="1">
      <c r="A3" s="251" t="s">
        <v>4</v>
      </c>
      <c r="B3" s="253">
        <v>46113.0</v>
      </c>
      <c r="C3" s="41"/>
      <c r="D3" s="41"/>
      <c r="E3" s="41"/>
      <c r="F3" s="41"/>
      <c r="G3" s="41"/>
      <c r="H3" s="41"/>
      <c r="I3" s="42"/>
      <c r="J3" s="95"/>
      <c r="K3" s="95"/>
      <c r="L3" s="95"/>
      <c r="M3" s="95"/>
      <c r="N3" s="95"/>
      <c r="O3" s="95"/>
      <c r="P3" s="95"/>
      <c r="Q3" s="95"/>
      <c r="R3" s="95"/>
      <c r="S3" s="95"/>
      <c r="T3" s="95"/>
      <c r="U3" s="95"/>
      <c r="V3" s="95"/>
      <c r="W3" s="95"/>
      <c r="X3" s="95"/>
      <c r="Y3" s="95"/>
      <c r="Z3" s="95"/>
    </row>
    <row r="4" ht="15.75" customHeight="1">
      <c r="A4" s="251" t="s">
        <v>98</v>
      </c>
      <c r="B4" s="252" t="s">
        <v>99</v>
      </c>
      <c r="C4" s="41"/>
      <c r="D4" s="41"/>
      <c r="E4" s="41"/>
      <c r="F4" s="41"/>
      <c r="G4" s="41"/>
      <c r="H4" s="41"/>
      <c r="I4" s="42"/>
      <c r="J4" s="95"/>
      <c r="K4" s="95"/>
      <c r="L4" s="95"/>
      <c r="M4" s="95"/>
      <c r="N4" s="95"/>
      <c r="O4" s="95"/>
      <c r="P4" s="95"/>
      <c r="Q4" s="95"/>
      <c r="R4" s="95"/>
      <c r="S4" s="95"/>
      <c r="T4" s="95"/>
      <c r="U4" s="95"/>
      <c r="V4" s="95"/>
      <c r="W4" s="95"/>
      <c r="X4" s="95"/>
      <c r="Y4" s="95"/>
      <c r="Z4" s="95"/>
    </row>
    <row r="5" ht="15.75" customHeight="1">
      <c r="A5" s="254"/>
      <c r="B5" s="255" t="s">
        <v>1357</v>
      </c>
      <c r="C5" s="256"/>
      <c r="D5" s="256"/>
      <c r="E5" s="256"/>
      <c r="F5" s="256"/>
      <c r="G5" s="256"/>
      <c r="H5" s="256"/>
      <c r="I5" s="257"/>
      <c r="J5" s="258"/>
      <c r="K5" s="258"/>
      <c r="L5" s="258"/>
      <c r="M5" s="258"/>
      <c r="N5" s="258"/>
      <c r="O5" s="258"/>
      <c r="P5" s="258"/>
      <c r="Q5" s="258"/>
      <c r="R5" s="258"/>
      <c r="S5" s="258"/>
      <c r="T5" s="258"/>
      <c r="U5" s="258"/>
      <c r="V5" s="258"/>
      <c r="W5" s="258"/>
      <c r="X5" s="258"/>
      <c r="Y5" s="258"/>
      <c r="Z5" s="258"/>
    </row>
    <row r="6" ht="15.75" customHeight="1">
      <c r="A6" s="259" t="s">
        <v>435</v>
      </c>
      <c r="B6" s="260" t="s">
        <v>436</v>
      </c>
      <c r="C6" s="261" t="s">
        <v>437</v>
      </c>
      <c r="D6" s="261" t="s">
        <v>1060</v>
      </c>
      <c r="E6" s="262" t="s">
        <v>439</v>
      </c>
      <c r="F6" s="173"/>
      <c r="G6" s="262" t="s">
        <v>11</v>
      </c>
      <c r="H6" s="263"/>
      <c r="I6" s="264"/>
      <c r="J6" s="258"/>
      <c r="K6" s="258"/>
      <c r="L6" s="258"/>
      <c r="M6" s="258"/>
      <c r="N6" s="258"/>
      <c r="O6" s="258"/>
      <c r="P6" s="258"/>
      <c r="Q6" s="258"/>
      <c r="R6" s="258"/>
      <c r="S6" s="258"/>
      <c r="T6" s="258"/>
      <c r="U6" s="258"/>
      <c r="V6" s="258"/>
      <c r="W6" s="258"/>
      <c r="X6" s="258"/>
      <c r="Y6" s="258"/>
      <c r="Z6" s="258"/>
    </row>
    <row r="7" ht="15.75" customHeight="1">
      <c r="A7" s="265"/>
      <c r="B7" s="266"/>
      <c r="C7" s="266"/>
      <c r="D7" s="266"/>
      <c r="E7" s="267" t="s">
        <v>40</v>
      </c>
      <c r="F7" s="267" t="s">
        <v>41</v>
      </c>
      <c r="G7" s="267" t="s">
        <v>40</v>
      </c>
      <c r="H7" s="267" t="s">
        <v>41</v>
      </c>
      <c r="I7" s="268" t="s">
        <v>42</v>
      </c>
      <c r="J7" s="258"/>
      <c r="K7" s="258"/>
      <c r="L7" s="258"/>
      <c r="M7" s="258"/>
      <c r="N7" s="258"/>
      <c r="O7" s="258"/>
      <c r="P7" s="258"/>
      <c r="Q7" s="258"/>
      <c r="R7" s="258"/>
      <c r="S7" s="258"/>
      <c r="T7" s="258"/>
      <c r="U7" s="258"/>
      <c r="V7" s="258"/>
      <c r="W7" s="258"/>
      <c r="X7" s="258"/>
      <c r="Y7" s="258"/>
      <c r="Z7" s="258"/>
    </row>
    <row r="8" ht="15.75" customHeight="1">
      <c r="A8" s="269"/>
      <c r="B8" s="270" t="s">
        <v>1358</v>
      </c>
      <c r="C8" s="271"/>
      <c r="D8" s="272"/>
      <c r="E8" s="272"/>
      <c r="F8" s="272"/>
      <c r="G8" s="272"/>
      <c r="H8" s="272"/>
      <c r="I8" s="273"/>
      <c r="J8" s="95"/>
      <c r="K8" s="95"/>
      <c r="L8" s="95"/>
      <c r="M8" s="95"/>
      <c r="N8" s="95"/>
      <c r="O8" s="95"/>
      <c r="P8" s="95"/>
      <c r="Q8" s="95"/>
      <c r="R8" s="95"/>
      <c r="S8" s="95"/>
      <c r="T8" s="95"/>
      <c r="U8" s="95"/>
      <c r="V8" s="95"/>
      <c r="W8" s="95"/>
      <c r="X8" s="95"/>
      <c r="Y8" s="95"/>
      <c r="Z8" s="95"/>
    </row>
    <row r="9" ht="15.75" customHeight="1">
      <c r="A9" s="274" t="s">
        <v>26</v>
      </c>
      <c r="B9" s="275" t="s">
        <v>1359</v>
      </c>
      <c r="C9" s="276"/>
      <c r="D9" s="276"/>
      <c r="E9" s="276"/>
      <c r="F9" s="276"/>
      <c r="G9" s="276"/>
      <c r="H9" s="276"/>
      <c r="I9" s="277"/>
      <c r="J9" s="95"/>
      <c r="K9" s="95"/>
      <c r="L9" s="95"/>
      <c r="M9" s="95"/>
      <c r="N9" s="95"/>
      <c r="O9" s="95"/>
      <c r="P9" s="95"/>
      <c r="Q9" s="95"/>
      <c r="R9" s="95"/>
      <c r="S9" s="95"/>
      <c r="T9" s="95"/>
      <c r="U9" s="95"/>
      <c r="V9" s="95"/>
      <c r="W9" s="95"/>
      <c r="X9" s="95"/>
      <c r="Y9" s="95"/>
      <c r="Z9" s="95"/>
    </row>
    <row r="10" ht="15.75" customHeight="1">
      <c r="A10" s="278">
        <v>1.0</v>
      </c>
      <c r="B10" s="279" t="s">
        <v>1360</v>
      </c>
      <c r="C10" s="280" t="s">
        <v>768</v>
      </c>
      <c r="D10" s="280">
        <v>1.0</v>
      </c>
      <c r="E10" s="281">
        <v>238870.0</v>
      </c>
      <c r="F10" s="281">
        <v>14219.0</v>
      </c>
      <c r="G10" s="280">
        <f t="shared" ref="G10:H10" si="1">N($D10)*N(E10)</f>
        <v>238870</v>
      </c>
      <c r="H10" s="280">
        <f t="shared" si="1"/>
        <v>14219</v>
      </c>
      <c r="I10" s="282">
        <f t="shared" ref="I10:I60" si="3">SUM(G10:H10)</f>
        <v>253089</v>
      </c>
      <c r="J10" s="95"/>
      <c r="K10" s="95"/>
      <c r="L10" s="95"/>
      <c r="M10" s="95"/>
      <c r="N10" s="95"/>
      <c r="O10" s="95"/>
      <c r="P10" s="95"/>
      <c r="Q10" s="95"/>
      <c r="R10" s="95"/>
      <c r="S10" s="95"/>
      <c r="T10" s="95"/>
      <c r="U10" s="95"/>
      <c r="V10" s="95"/>
      <c r="W10" s="95"/>
      <c r="X10" s="95"/>
      <c r="Y10" s="95"/>
      <c r="Z10" s="95"/>
    </row>
    <row r="11" ht="15.75" customHeight="1">
      <c r="A11" s="278"/>
      <c r="B11" s="279"/>
      <c r="C11" s="280"/>
      <c r="D11" s="283"/>
      <c r="E11" s="284"/>
      <c r="F11" s="284"/>
      <c r="G11" s="280">
        <f t="shared" ref="G11:H11" si="2">N($D11)*N(E11)</f>
        <v>0</v>
      </c>
      <c r="H11" s="280">
        <f t="shared" si="2"/>
        <v>0</v>
      </c>
      <c r="I11" s="282">
        <f t="shared" si="3"/>
        <v>0</v>
      </c>
      <c r="J11" s="95"/>
      <c r="K11" s="95"/>
      <c r="L11" s="95"/>
      <c r="M11" s="95"/>
      <c r="N11" s="95"/>
      <c r="O11" s="95"/>
      <c r="P11" s="95"/>
      <c r="Q11" s="95"/>
      <c r="R11" s="95"/>
      <c r="S11" s="95"/>
      <c r="T11" s="95"/>
      <c r="U11" s="95"/>
      <c r="V11" s="95"/>
      <c r="W11" s="95"/>
      <c r="X11" s="95"/>
      <c r="Y11" s="95"/>
      <c r="Z11" s="95"/>
    </row>
    <row r="12" ht="15.75" customHeight="1">
      <c r="A12" s="278">
        <f>+A10+1</f>
        <v>2</v>
      </c>
      <c r="B12" s="279" t="s">
        <v>1361</v>
      </c>
      <c r="C12" s="280" t="s">
        <v>768</v>
      </c>
      <c r="D12" s="280">
        <v>1.0</v>
      </c>
      <c r="E12" s="281">
        <v>148110.0</v>
      </c>
      <c r="F12" s="281">
        <v>9479.0</v>
      </c>
      <c r="G12" s="280">
        <f t="shared" ref="G12:H12" si="4">N($D12)*N(E12)</f>
        <v>148110</v>
      </c>
      <c r="H12" s="280">
        <f t="shared" si="4"/>
        <v>9479</v>
      </c>
      <c r="I12" s="282">
        <f t="shared" si="3"/>
        <v>157589</v>
      </c>
      <c r="J12" s="95"/>
      <c r="K12" s="95"/>
      <c r="L12" s="95"/>
      <c r="M12" s="95"/>
      <c r="N12" s="95"/>
      <c r="O12" s="95"/>
      <c r="P12" s="95"/>
      <c r="Q12" s="95"/>
      <c r="R12" s="95"/>
      <c r="S12" s="95"/>
      <c r="T12" s="95"/>
      <c r="U12" s="95"/>
      <c r="V12" s="95"/>
      <c r="W12" s="95"/>
      <c r="X12" s="95"/>
      <c r="Y12" s="95"/>
      <c r="Z12" s="95"/>
    </row>
    <row r="13" ht="15.75" customHeight="1">
      <c r="A13" s="285"/>
      <c r="B13" s="286"/>
      <c r="C13" s="287"/>
      <c r="D13" s="288"/>
      <c r="E13" s="289"/>
      <c r="F13" s="289"/>
      <c r="G13" s="287">
        <f t="shared" ref="G13:H13" si="5">N($D13)*N(E13)</f>
        <v>0</v>
      </c>
      <c r="H13" s="287">
        <f t="shared" si="5"/>
        <v>0</v>
      </c>
      <c r="I13" s="290">
        <f t="shared" si="3"/>
        <v>0</v>
      </c>
      <c r="J13" s="95"/>
      <c r="K13" s="95"/>
      <c r="L13" s="95"/>
      <c r="M13" s="95"/>
      <c r="N13" s="95"/>
      <c r="O13" s="95"/>
      <c r="P13" s="95"/>
      <c r="Q13" s="95"/>
      <c r="R13" s="95"/>
      <c r="S13" s="95"/>
      <c r="T13" s="95"/>
      <c r="U13" s="95"/>
      <c r="V13" s="95"/>
      <c r="W13" s="95"/>
      <c r="X13" s="95"/>
      <c r="Y13" s="95"/>
      <c r="Z13" s="95"/>
    </row>
    <row r="14" ht="15.75" customHeight="1">
      <c r="A14" s="291">
        <f>+A12+1</f>
        <v>3</v>
      </c>
      <c r="B14" s="292" t="s">
        <v>1362</v>
      </c>
      <c r="C14" s="293" t="s">
        <v>768</v>
      </c>
      <c r="D14" s="293">
        <v>0.0</v>
      </c>
      <c r="E14" s="294"/>
      <c r="F14" s="294"/>
      <c r="G14" s="293">
        <f t="shared" ref="G14:H14" si="6">N($D14)*N(E14)</f>
        <v>0</v>
      </c>
      <c r="H14" s="293">
        <f t="shared" si="6"/>
        <v>0</v>
      </c>
      <c r="I14" s="295">
        <f t="shared" si="3"/>
        <v>0</v>
      </c>
      <c r="J14" s="95"/>
      <c r="K14" s="95"/>
      <c r="L14" s="95"/>
      <c r="M14" s="95"/>
      <c r="N14" s="95"/>
      <c r="O14" s="95"/>
      <c r="P14" s="95"/>
      <c r="Q14" s="95"/>
      <c r="R14" s="95"/>
      <c r="S14" s="95"/>
      <c r="T14" s="95"/>
      <c r="U14" s="95"/>
      <c r="V14" s="95"/>
      <c r="W14" s="95"/>
      <c r="X14" s="95"/>
      <c r="Y14" s="95"/>
      <c r="Z14" s="95"/>
    </row>
    <row r="15" ht="15.75" customHeight="1">
      <c r="A15" s="296"/>
      <c r="B15" s="279"/>
      <c r="C15" s="280"/>
      <c r="D15" s="283"/>
      <c r="E15" s="284"/>
      <c r="F15" s="284"/>
      <c r="G15" s="280">
        <f t="shared" ref="G15:H15" si="7">N($D15)*N(E15)</f>
        <v>0</v>
      </c>
      <c r="H15" s="280">
        <f t="shared" si="7"/>
        <v>0</v>
      </c>
      <c r="I15" s="282">
        <f t="shared" si="3"/>
        <v>0</v>
      </c>
      <c r="J15" s="95"/>
      <c r="K15" s="95"/>
      <c r="L15" s="95"/>
      <c r="M15" s="95"/>
      <c r="N15" s="95"/>
      <c r="O15" s="95"/>
      <c r="P15" s="95"/>
      <c r="Q15" s="95"/>
      <c r="R15" s="95"/>
      <c r="S15" s="95"/>
      <c r="T15" s="95"/>
      <c r="U15" s="95"/>
      <c r="V15" s="95"/>
      <c r="W15" s="95"/>
      <c r="X15" s="95"/>
      <c r="Y15" s="95"/>
      <c r="Z15" s="95"/>
    </row>
    <row r="16" ht="15.75" customHeight="1">
      <c r="A16" s="296">
        <f>+A14+1</f>
        <v>4</v>
      </c>
      <c r="B16" s="279" t="s">
        <v>1363</v>
      </c>
      <c r="C16" s="280" t="s">
        <v>768</v>
      </c>
      <c r="D16" s="280" t="s">
        <v>506</v>
      </c>
      <c r="E16" s="284"/>
      <c r="F16" s="284"/>
      <c r="G16" s="280">
        <f t="shared" ref="G16:H16" si="8">N($D16)*N(E16)</f>
        <v>0</v>
      </c>
      <c r="H16" s="280">
        <f t="shared" si="8"/>
        <v>0</v>
      </c>
      <c r="I16" s="282">
        <f t="shared" si="3"/>
        <v>0</v>
      </c>
      <c r="J16" s="95"/>
      <c r="K16" s="95"/>
      <c r="L16" s="95"/>
      <c r="M16" s="95"/>
      <c r="N16" s="95"/>
      <c r="O16" s="95"/>
      <c r="P16" s="95"/>
      <c r="Q16" s="95"/>
      <c r="R16" s="95"/>
      <c r="S16" s="95"/>
      <c r="T16" s="95"/>
      <c r="U16" s="95"/>
      <c r="V16" s="95"/>
      <c r="W16" s="95"/>
      <c r="X16" s="95"/>
      <c r="Y16" s="95"/>
      <c r="Z16" s="95"/>
    </row>
    <row r="17" ht="15.75" customHeight="1">
      <c r="A17" s="296"/>
      <c r="B17" s="279"/>
      <c r="C17" s="280"/>
      <c r="D17" s="283"/>
      <c r="E17" s="284"/>
      <c r="F17" s="284"/>
      <c r="G17" s="280">
        <f t="shared" ref="G17:H17" si="9">N($D17)*N(E17)</f>
        <v>0</v>
      </c>
      <c r="H17" s="280">
        <f t="shared" si="9"/>
        <v>0</v>
      </c>
      <c r="I17" s="282">
        <f t="shared" si="3"/>
        <v>0</v>
      </c>
      <c r="J17" s="297"/>
      <c r="K17" s="297"/>
      <c r="L17" s="297"/>
      <c r="M17" s="297"/>
      <c r="N17" s="297"/>
      <c r="O17" s="297"/>
      <c r="P17" s="297"/>
      <c r="Q17" s="297"/>
      <c r="R17" s="297"/>
      <c r="S17" s="297"/>
      <c r="T17" s="297"/>
      <c r="U17" s="297"/>
      <c r="V17" s="297"/>
      <c r="W17" s="297"/>
      <c r="X17" s="297"/>
      <c r="Y17" s="297"/>
      <c r="Z17" s="297"/>
    </row>
    <row r="18" ht="15.75" customHeight="1">
      <c r="A18" s="296">
        <f>+A16+1</f>
        <v>5</v>
      </c>
      <c r="B18" s="279" t="s">
        <v>1364</v>
      </c>
      <c r="C18" s="280"/>
      <c r="D18" s="283"/>
      <c r="E18" s="284"/>
      <c r="F18" s="284"/>
      <c r="G18" s="280">
        <f t="shared" ref="G18:H18" si="10">N($D18)*N(E18)</f>
        <v>0</v>
      </c>
      <c r="H18" s="280">
        <f t="shared" si="10"/>
        <v>0</v>
      </c>
      <c r="I18" s="282">
        <f t="shared" si="3"/>
        <v>0</v>
      </c>
      <c r="J18" s="297"/>
      <c r="K18" s="297"/>
      <c r="L18" s="297"/>
      <c r="M18" s="297"/>
      <c r="N18" s="297"/>
      <c r="O18" s="297"/>
      <c r="P18" s="297"/>
      <c r="Q18" s="297"/>
      <c r="R18" s="297"/>
      <c r="S18" s="297"/>
      <c r="T18" s="297"/>
      <c r="U18" s="297"/>
      <c r="V18" s="297"/>
      <c r="W18" s="297"/>
      <c r="X18" s="297"/>
      <c r="Y18" s="297"/>
      <c r="Z18" s="297"/>
    </row>
    <row r="19" ht="15.75" customHeight="1">
      <c r="A19" s="296" t="s">
        <v>28</v>
      </c>
      <c r="B19" s="279" t="s">
        <v>1365</v>
      </c>
      <c r="C19" s="280" t="s">
        <v>556</v>
      </c>
      <c r="D19" s="280">
        <v>62.0</v>
      </c>
      <c r="E19" s="281">
        <v>3039.0</v>
      </c>
      <c r="F19" s="281">
        <v>286.0</v>
      </c>
      <c r="G19" s="280">
        <f t="shared" ref="G19:H19" si="11">N($D19)*N(E19)</f>
        <v>188418</v>
      </c>
      <c r="H19" s="280">
        <f t="shared" si="11"/>
        <v>17732</v>
      </c>
      <c r="I19" s="282">
        <f t="shared" si="3"/>
        <v>206150</v>
      </c>
      <c r="J19" s="297"/>
      <c r="K19" s="297"/>
      <c r="L19" s="297"/>
      <c r="M19" s="297"/>
      <c r="N19" s="297"/>
      <c r="O19" s="297"/>
      <c r="P19" s="297"/>
      <c r="Q19" s="297"/>
      <c r="R19" s="297"/>
      <c r="S19" s="297"/>
      <c r="T19" s="297"/>
      <c r="U19" s="297"/>
      <c r="V19" s="297"/>
      <c r="W19" s="297"/>
      <c r="X19" s="297"/>
      <c r="Y19" s="297"/>
      <c r="Z19" s="297"/>
    </row>
    <row r="20" ht="15.75" customHeight="1">
      <c r="A20" s="296" t="s">
        <v>1366</v>
      </c>
      <c r="B20" s="279" t="s">
        <v>1367</v>
      </c>
      <c r="C20" s="280" t="s">
        <v>556</v>
      </c>
      <c r="D20" s="280">
        <v>38.0</v>
      </c>
      <c r="E20" s="281">
        <v>2812.0</v>
      </c>
      <c r="F20" s="281">
        <v>286.0</v>
      </c>
      <c r="G20" s="280">
        <f t="shared" ref="G20:H20" si="12">N($D20)*N(E20)</f>
        <v>106856</v>
      </c>
      <c r="H20" s="280">
        <f t="shared" si="12"/>
        <v>10868</v>
      </c>
      <c r="I20" s="282">
        <f t="shared" si="3"/>
        <v>117724</v>
      </c>
      <c r="J20" s="297"/>
      <c r="K20" s="297"/>
      <c r="L20" s="297"/>
      <c r="M20" s="297"/>
      <c r="N20" s="297"/>
      <c r="O20" s="297"/>
      <c r="P20" s="297"/>
      <c r="Q20" s="297"/>
      <c r="R20" s="297"/>
      <c r="S20" s="297"/>
      <c r="T20" s="297"/>
      <c r="U20" s="297"/>
      <c r="V20" s="297"/>
      <c r="W20" s="297"/>
      <c r="X20" s="297"/>
      <c r="Y20" s="297"/>
      <c r="Z20" s="297"/>
    </row>
    <row r="21" ht="15.75" customHeight="1">
      <c r="A21" s="296">
        <f>+A18+1</f>
        <v>6</v>
      </c>
      <c r="B21" s="279" t="s">
        <v>1368</v>
      </c>
      <c r="C21" s="280"/>
      <c r="D21" s="283"/>
      <c r="E21" s="284"/>
      <c r="F21" s="284"/>
      <c r="G21" s="280">
        <f t="shared" ref="G21:H21" si="13">N($D21)*N(E21)</f>
        <v>0</v>
      </c>
      <c r="H21" s="280">
        <f t="shared" si="13"/>
        <v>0</v>
      </c>
      <c r="I21" s="282">
        <f t="shared" si="3"/>
        <v>0</v>
      </c>
      <c r="J21" s="297"/>
      <c r="K21" s="297"/>
      <c r="L21" s="297"/>
      <c r="M21" s="297"/>
      <c r="N21" s="297"/>
      <c r="O21" s="297"/>
      <c r="P21" s="297"/>
      <c r="Q21" s="297"/>
      <c r="R21" s="297"/>
      <c r="S21" s="297"/>
      <c r="T21" s="297"/>
      <c r="U21" s="297"/>
      <c r="V21" s="297"/>
      <c r="W21" s="297"/>
      <c r="X21" s="297"/>
      <c r="Y21" s="297"/>
      <c r="Z21" s="297"/>
    </row>
    <row r="22" ht="15.75" customHeight="1">
      <c r="A22" s="296" t="s">
        <v>28</v>
      </c>
      <c r="B22" s="279" t="s">
        <v>1365</v>
      </c>
      <c r="C22" s="280" t="s">
        <v>556</v>
      </c>
      <c r="D22" s="280">
        <v>5.0</v>
      </c>
      <c r="E22" s="281">
        <v>3215.0</v>
      </c>
      <c r="F22" s="281">
        <v>286.0</v>
      </c>
      <c r="G22" s="280">
        <f t="shared" ref="G22:H22" si="14">N($D22)*N(E22)</f>
        <v>16075</v>
      </c>
      <c r="H22" s="280">
        <f t="shared" si="14"/>
        <v>1430</v>
      </c>
      <c r="I22" s="282">
        <f t="shared" si="3"/>
        <v>17505</v>
      </c>
      <c r="J22" s="297"/>
      <c r="K22" s="297"/>
      <c r="L22" s="297"/>
      <c r="M22" s="297"/>
      <c r="N22" s="297"/>
      <c r="O22" s="297"/>
      <c r="P22" s="297"/>
      <c r="Q22" s="297"/>
      <c r="R22" s="297"/>
      <c r="S22" s="297"/>
      <c r="T22" s="297"/>
      <c r="U22" s="297"/>
      <c r="V22" s="297"/>
      <c r="W22" s="297"/>
      <c r="X22" s="297"/>
      <c r="Y22" s="297"/>
      <c r="Z22" s="297"/>
    </row>
    <row r="23" ht="15.75" customHeight="1">
      <c r="A23" s="296" t="s">
        <v>1366</v>
      </c>
      <c r="B23" s="279" t="s">
        <v>1367</v>
      </c>
      <c r="C23" s="280" t="s">
        <v>556</v>
      </c>
      <c r="D23" s="280">
        <v>5.0</v>
      </c>
      <c r="E23" s="281">
        <v>2987.0</v>
      </c>
      <c r="F23" s="281">
        <v>286.0</v>
      </c>
      <c r="G23" s="280">
        <f t="shared" ref="G23:H23" si="15">N($D23)*N(E23)</f>
        <v>14935</v>
      </c>
      <c r="H23" s="280">
        <f t="shared" si="15"/>
        <v>1430</v>
      </c>
      <c r="I23" s="282">
        <f t="shared" si="3"/>
        <v>16365</v>
      </c>
      <c r="J23" s="297"/>
      <c r="K23" s="297"/>
      <c r="L23" s="297"/>
      <c r="M23" s="297"/>
      <c r="N23" s="297"/>
      <c r="O23" s="297"/>
      <c r="P23" s="297"/>
      <c r="Q23" s="297"/>
      <c r="R23" s="297"/>
      <c r="S23" s="297"/>
      <c r="T23" s="297"/>
      <c r="U23" s="297"/>
      <c r="V23" s="297"/>
      <c r="W23" s="297"/>
      <c r="X23" s="297"/>
      <c r="Y23" s="297"/>
      <c r="Z23" s="297"/>
    </row>
    <row r="24" ht="15.75" customHeight="1">
      <c r="A24" s="296" t="s">
        <v>1369</v>
      </c>
      <c r="B24" s="279" t="s">
        <v>1370</v>
      </c>
      <c r="C24" s="280" t="s">
        <v>556</v>
      </c>
      <c r="D24" s="280">
        <v>0.0</v>
      </c>
      <c r="E24" s="284"/>
      <c r="F24" s="284"/>
      <c r="G24" s="280">
        <f t="shared" ref="G24:H24" si="16">N($D24)*N(E24)</f>
        <v>0</v>
      </c>
      <c r="H24" s="280">
        <f t="shared" si="16"/>
        <v>0</v>
      </c>
      <c r="I24" s="282">
        <f t="shared" si="3"/>
        <v>0</v>
      </c>
      <c r="J24" s="297"/>
      <c r="K24" s="297"/>
      <c r="L24" s="297"/>
      <c r="M24" s="297"/>
      <c r="N24" s="297"/>
      <c r="O24" s="297"/>
      <c r="P24" s="297"/>
      <c r="Q24" s="297"/>
      <c r="R24" s="297"/>
      <c r="S24" s="297"/>
      <c r="T24" s="297"/>
      <c r="U24" s="297"/>
      <c r="V24" s="297"/>
      <c r="W24" s="297"/>
      <c r="X24" s="297"/>
      <c r="Y24" s="297"/>
      <c r="Z24" s="297"/>
    </row>
    <row r="25" ht="15.75" customHeight="1">
      <c r="A25" s="296"/>
      <c r="B25" s="279"/>
      <c r="C25" s="280"/>
      <c r="D25" s="283"/>
      <c r="E25" s="284"/>
      <c r="F25" s="284"/>
      <c r="G25" s="280">
        <f t="shared" ref="G25:H25" si="17">N($D25)*N(E25)</f>
        <v>0</v>
      </c>
      <c r="H25" s="280">
        <f t="shared" si="17"/>
        <v>0</v>
      </c>
      <c r="I25" s="282">
        <f t="shared" si="3"/>
        <v>0</v>
      </c>
      <c r="J25" s="297"/>
      <c r="K25" s="297"/>
      <c r="L25" s="297"/>
      <c r="M25" s="297"/>
      <c r="N25" s="297"/>
      <c r="O25" s="297"/>
      <c r="P25" s="297"/>
      <c r="Q25" s="297"/>
      <c r="R25" s="297"/>
      <c r="S25" s="297"/>
      <c r="T25" s="297"/>
      <c r="U25" s="297"/>
      <c r="V25" s="297"/>
      <c r="W25" s="297"/>
      <c r="X25" s="297"/>
      <c r="Y25" s="297"/>
      <c r="Z25" s="297"/>
    </row>
    <row r="26" ht="15.75" customHeight="1">
      <c r="A26" s="296">
        <f>+A21+1</f>
        <v>7</v>
      </c>
      <c r="B26" s="279" t="s">
        <v>1371</v>
      </c>
      <c r="C26" s="280" t="s">
        <v>556</v>
      </c>
      <c r="D26" s="280">
        <v>2.0</v>
      </c>
      <c r="E26" s="281">
        <v>3039.0</v>
      </c>
      <c r="F26" s="281">
        <v>286.0</v>
      </c>
      <c r="G26" s="280">
        <f t="shared" ref="G26:H26" si="18">N($D26)*N(E26)</f>
        <v>6078</v>
      </c>
      <c r="H26" s="280">
        <f t="shared" si="18"/>
        <v>572</v>
      </c>
      <c r="I26" s="282">
        <f t="shared" si="3"/>
        <v>6650</v>
      </c>
      <c r="J26" s="297"/>
      <c r="K26" s="297"/>
      <c r="L26" s="297"/>
      <c r="M26" s="297"/>
      <c r="N26" s="297"/>
      <c r="O26" s="297"/>
      <c r="P26" s="297"/>
      <c r="Q26" s="297"/>
      <c r="R26" s="297"/>
      <c r="S26" s="297"/>
      <c r="T26" s="297"/>
      <c r="U26" s="297"/>
      <c r="V26" s="297"/>
      <c r="W26" s="297"/>
      <c r="X26" s="297"/>
      <c r="Y26" s="297"/>
      <c r="Z26" s="297"/>
    </row>
    <row r="27" ht="15.75" customHeight="1">
      <c r="A27" s="296"/>
      <c r="B27" s="279"/>
      <c r="C27" s="280"/>
      <c r="D27" s="283"/>
      <c r="E27" s="284"/>
      <c r="F27" s="284"/>
      <c r="G27" s="280">
        <f t="shared" ref="G27:H27" si="19">N($D27)*N(E27)</f>
        <v>0</v>
      </c>
      <c r="H27" s="280">
        <f t="shared" si="19"/>
        <v>0</v>
      </c>
      <c r="I27" s="282">
        <f t="shared" si="3"/>
        <v>0</v>
      </c>
      <c r="J27" s="297"/>
      <c r="K27" s="297"/>
      <c r="L27" s="297"/>
      <c r="M27" s="297"/>
      <c r="N27" s="297"/>
      <c r="O27" s="297"/>
      <c r="P27" s="297"/>
      <c r="Q27" s="297"/>
      <c r="R27" s="297"/>
      <c r="S27" s="297"/>
      <c r="T27" s="297"/>
      <c r="U27" s="297"/>
      <c r="V27" s="297"/>
      <c r="W27" s="297"/>
      <c r="X27" s="297"/>
      <c r="Y27" s="297"/>
      <c r="Z27" s="297"/>
    </row>
    <row r="28" ht="15.75" customHeight="1">
      <c r="A28" s="296">
        <f>+A26+1</f>
        <v>8</v>
      </c>
      <c r="B28" s="279" t="s">
        <v>1372</v>
      </c>
      <c r="C28" s="280" t="s">
        <v>556</v>
      </c>
      <c r="D28" s="280">
        <v>1.0</v>
      </c>
      <c r="E28" s="281">
        <v>10219.0</v>
      </c>
      <c r="F28" s="281">
        <v>286.0</v>
      </c>
      <c r="G28" s="280">
        <f t="shared" ref="G28:H28" si="20">N($D28)*N(E28)</f>
        <v>10219</v>
      </c>
      <c r="H28" s="280">
        <f t="shared" si="20"/>
        <v>286</v>
      </c>
      <c r="I28" s="282">
        <f t="shared" si="3"/>
        <v>10505</v>
      </c>
      <c r="J28" s="297"/>
      <c r="K28" s="297"/>
      <c r="L28" s="297"/>
      <c r="M28" s="297"/>
      <c r="N28" s="297"/>
      <c r="O28" s="297"/>
      <c r="P28" s="297"/>
      <c r="Q28" s="297"/>
      <c r="R28" s="297"/>
      <c r="S28" s="297"/>
      <c r="T28" s="297"/>
      <c r="U28" s="297"/>
      <c r="V28" s="297"/>
      <c r="W28" s="297"/>
      <c r="X28" s="297"/>
      <c r="Y28" s="297"/>
      <c r="Z28" s="297"/>
    </row>
    <row r="29" ht="15.75" customHeight="1">
      <c r="A29" s="296"/>
      <c r="B29" s="279"/>
      <c r="C29" s="280"/>
      <c r="D29" s="283"/>
      <c r="E29" s="284"/>
      <c r="F29" s="284"/>
      <c r="G29" s="280">
        <f t="shared" ref="G29:H29" si="21">N($D29)*N(E29)</f>
        <v>0</v>
      </c>
      <c r="H29" s="280">
        <f t="shared" si="21"/>
        <v>0</v>
      </c>
      <c r="I29" s="282">
        <f t="shared" si="3"/>
        <v>0</v>
      </c>
      <c r="J29" s="297"/>
      <c r="K29" s="297"/>
      <c r="L29" s="297"/>
      <c r="M29" s="297"/>
      <c r="N29" s="297"/>
      <c r="O29" s="297"/>
      <c r="P29" s="297"/>
      <c r="Q29" s="297"/>
      <c r="R29" s="297"/>
      <c r="S29" s="297"/>
      <c r="T29" s="297"/>
      <c r="U29" s="297"/>
      <c r="V29" s="297"/>
      <c r="W29" s="297"/>
      <c r="X29" s="297"/>
      <c r="Y29" s="297"/>
      <c r="Z29" s="297"/>
    </row>
    <row r="30" ht="15.75" customHeight="1">
      <c r="A30" s="296">
        <f>+A28+1</f>
        <v>9</v>
      </c>
      <c r="B30" s="279" t="s">
        <v>1373</v>
      </c>
      <c r="C30" s="280" t="s">
        <v>556</v>
      </c>
      <c r="D30" s="280">
        <v>55.0</v>
      </c>
      <c r="E30" s="281">
        <v>106.0</v>
      </c>
      <c r="F30" s="281">
        <v>96.0</v>
      </c>
      <c r="G30" s="280">
        <f t="shared" ref="G30:H30" si="22">N($D30)*N(E30)</f>
        <v>5830</v>
      </c>
      <c r="H30" s="280">
        <f t="shared" si="22"/>
        <v>5280</v>
      </c>
      <c r="I30" s="282">
        <f t="shared" si="3"/>
        <v>11110</v>
      </c>
      <c r="J30" s="297"/>
      <c r="K30" s="297"/>
      <c r="L30" s="297"/>
      <c r="M30" s="297"/>
      <c r="N30" s="297"/>
      <c r="O30" s="297"/>
      <c r="P30" s="297"/>
      <c r="Q30" s="297"/>
      <c r="R30" s="297"/>
      <c r="S30" s="297"/>
      <c r="T30" s="297"/>
      <c r="U30" s="297"/>
      <c r="V30" s="297"/>
      <c r="W30" s="297"/>
      <c r="X30" s="297"/>
      <c r="Y30" s="297"/>
      <c r="Z30" s="297"/>
    </row>
    <row r="31" ht="15.75" customHeight="1">
      <c r="A31" s="296"/>
      <c r="B31" s="279"/>
      <c r="C31" s="280"/>
      <c r="D31" s="283"/>
      <c r="E31" s="284"/>
      <c r="F31" s="284"/>
      <c r="G31" s="280">
        <f t="shared" ref="G31:H31" si="23">N($D31)*N(E31)</f>
        <v>0</v>
      </c>
      <c r="H31" s="280">
        <f t="shared" si="23"/>
        <v>0</v>
      </c>
      <c r="I31" s="282">
        <f t="shared" si="3"/>
        <v>0</v>
      </c>
      <c r="J31" s="297"/>
      <c r="K31" s="297"/>
      <c r="L31" s="297"/>
      <c r="M31" s="297"/>
      <c r="N31" s="297"/>
      <c r="O31" s="297"/>
      <c r="P31" s="297"/>
      <c r="Q31" s="297"/>
      <c r="R31" s="297"/>
      <c r="S31" s="297"/>
      <c r="T31" s="297"/>
      <c r="U31" s="297"/>
      <c r="V31" s="297"/>
      <c r="W31" s="297"/>
      <c r="X31" s="297"/>
      <c r="Y31" s="297"/>
      <c r="Z31" s="297"/>
    </row>
    <row r="32" ht="15.75" customHeight="1">
      <c r="A32" s="296">
        <f>+A30+1</f>
        <v>10</v>
      </c>
      <c r="B32" s="279" t="s">
        <v>1374</v>
      </c>
      <c r="C32" s="280" t="s">
        <v>556</v>
      </c>
      <c r="D32" s="280">
        <v>3.0</v>
      </c>
      <c r="E32" s="281">
        <v>3585.0</v>
      </c>
      <c r="F32" s="281">
        <v>286.0</v>
      </c>
      <c r="G32" s="280">
        <f t="shared" ref="G32:H32" si="24">N($D32)*N(E32)</f>
        <v>10755</v>
      </c>
      <c r="H32" s="280">
        <f t="shared" si="24"/>
        <v>858</v>
      </c>
      <c r="I32" s="282">
        <f t="shared" si="3"/>
        <v>11613</v>
      </c>
      <c r="J32" s="297"/>
      <c r="K32" s="297"/>
      <c r="L32" s="297"/>
      <c r="M32" s="297"/>
      <c r="N32" s="297"/>
      <c r="O32" s="297"/>
      <c r="P32" s="297"/>
      <c r="Q32" s="297"/>
      <c r="R32" s="297"/>
      <c r="S32" s="297"/>
      <c r="T32" s="297"/>
      <c r="U32" s="297"/>
      <c r="V32" s="297"/>
      <c r="W32" s="297"/>
      <c r="X32" s="297"/>
      <c r="Y32" s="297"/>
      <c r="Z32" s="297"/>
    </row>
    <row r="33" ht="15.75" customHeight="1">
      <c r="A33" s="296"/>
      <c r="B33" s="279"/>
      <c r="C33" s="280"/>
      <c r="D33" s="283"/>
      <c r="E33" s="284"/>
      <c r="F33" s="284"/>
      <c r="G33" s="280">
        <f t="shared" ref="G33:H33" si="25">N($D33)*N(E33)</f>
        <v>0</v>
      </c>
      <c r="H33" s="280">
        <f t="shared" si="25"/>
        <v>0</v>
      </c>
      <c r="I33" s="282">
        <f t="shared" si="3"/>
        <v>0</v>
      </c>
      <c r="J33" s="297"/>
      <c r="K33" s="297"/>
      <c r="L33" s="297"/>
      <c r="M33" s="297"/>
      <c r="N33" s="297"/>
      <c r="O33" s="297"/>
      <c r="P33" s="297"/>
      <c r="Q33" s="297"/>
      <c r="R33" s="297"/>
      <c r="S33" s="297"/>
      <c r="T33" s="297"/>
      <c r="U33" s="297"/>
      <c r="V33" s="297"/>
      <c r="W33" s="297"/>
      <c r="X33" s="297"/>
      <c r="Y33" s="297"/>
      <c r="Z33" s="297"/>
    </row>
    <row r="34" ht="15.75" customHeight="1">
      <c r="A34" s="296">
        <f>+A32+1</f>
        <v>11</v>
      </c>
      <c r="B34" s="279" t="s">
        <v>1375</v>
      </c>
      <c r="C34" s="280" t="s">
        <v>556</v>
      </c>
      <c r="D34" s="298">
        <f>3+2</f>
        <v>5</v>
      </c>
      <c r="E34" s="281">
        <v>5495.0</v>
      </c>
      <c r="F34" s="281">
        <v>286.0</v>
      </c>
      <c r="G34" s="280">
        <f t="shared" ref="G34:H34" si="26">N($D34)*N(E34)</f>
        <v>27475</v>
      </c>
      <c r="H34" s="280">
        <f t="shared" si="26"/>
        <v>1430</v>
      </c>
      <c r="I34" s="282">
        <f t="shared" si="3"/>
        <v>28905</v>
      </c>
      <c r="J34" s="297"/>
      <c r="K34" s="297"/>
      <c r="L34" s="297"/>
      <c r="M34" s="297"/>
      <c r="N34" s="297"/>
      <c r="O34" s="297"/>
      <c r="P34" s="297"/>
      <c r="Q34" s="297"/>
      <c r="R34" s="297"/>
      <c r="S34" s="297"/>
      <c r="T34" s="297"/>
      <c r="U34" s="297"/>
      <c r="V34" s="297"/>
      <c r="W34" s="297"/>
      <c r="X34" s="297"/>
      <c r="Y34" s="297"/>
      <c r="Z34" s="297"/>
    </row>
    <row r="35" ht="15.75" customHeight="1">
      <c r="A35" s="296"/>
      <c r="B35" s="279"/>
      <c r="C35" s="280"/>
      <c r="D35" s="283"/>
      <c r="E35" s="284"/>
      <c r="F35" s="284"/>
      <c r="G35" s="280">
        <f t="shared" ref="G35:H35" si="27">N($D35)*N(E35)</f>
        <v>0</v>
      </c>
      <c r="H35" s="280">
        <f t="shared" si="27"/>
        <v>0</v>
      </c>
      <c r="I35" s="282">
        <f t="shared" si="3"/>
        <v>0</v>
      </c>
      <c r="J35" s="297"/>
      <c r="K35" s="297"/>
      <c r="L35" s="297"/>
      <c r="M35" s="297"/>
      <c r="N35" s="297"/>
      <c r="O35" s="297"/>
      <c r="P35" s="297"/>
      <c r="Q35" s="297"/>
      <c r="R35" s="297"/>
      <c r="S35" s="297"/>
      <c r="T35" s="297"/>
      <c r="U35" s="297"/>
      <c r="V35" s="297"/>
      <c r="W35" s="297"/>
      <c r="X35" s="297"/>
      <c r="Y35" s="297"/>
      <c r="Z35" s="297"/>
    </row>
    <row r="36" ht="15.75" customHeight="1">
      <c r="A36" s="296">
        <f>+A34+1</f>
        <v>12</v>
      </c>
      <c r="B36" s="279" t="s">
        <v>1376</v>
      </c>
      <c r="C36" s="280" t="s">
        <v>556</v>
      </c>
      <c r="D36" s="280">
        <v>6.0</v>
      </c>
      <c r="E36" s="281">
        <v>2669.0</v>
      </c>
      <c r="F36" s="281">
        <v>286.0</v>
      </c>
      <c r="G36" s="280">
        <f t="shared" ref="G36:H36" si="28">N($D36)*N(E36)</f>
        <v>16014</v>
      </c>
      <c r="H36" s="280">
        <f t="shared" si="28"/>
        <v>1716</v>
      </c>
      <c r="I36" s="282">
        <f t="shared" si="3"/>
        <v>17730</v>
      </c>
      <c r="J36" s="297"/>
      <c r="K36" s="297"/>
      <c r="L36" s="297"/>
      <c r="M36" s="297"/>
      <c r="N36" s="297"/>
      <c r="O36" s="297"/>
      <c r="P36" s="297"/>
      <c r="Q36" s="297"/>
      <c r="R36" s="297"/>
      <c r="S36" s="297"/>
      <c r="T36" s="297"/>
      <c r="U36" s="297"/>
      <c r="V36" s="297"/>
      <c r="W36" s="297"/>
      <c r="X36" s="297"/>
      <c r="Y36" s="297"/>
      <c r="Z36" s="297"/>
    </row>
    <row r="37" ht="15.75" customHeight="1">
      <c r="A37" s="296"/>
      <c r="B37" s="279"/>
      <c r="C37" s="280"/>
      <c r="D37" s="283"/>
      <c r="E37" s="284"/>
      <c r="F37" s="284"/>
      <c r="G37" s="280">
        <f t="shared" ref="G37:H37" si="29">N($D37)*N(E37)</f>
        <v>0</v>
      </c>
      <c r="H37" s="280">
        <f t="shared" si="29"/>
        <v>0</v>
      </c>
      <c r="I37" s="282">
        <f t="shared" si="3"/>
        <v>0</v>
      </c>
      <c r="J37" s="297"/>
      <c r="K37" s="297"/>
      <c r="L37" s="297"/>
      <c r="M37" s="297"/>
      <c r="N37" s="297"/>
      <c r="O37" s="297"/>
      <c r="P37" s="297"/>
      <c r="Q37" s="297"/>
      <c r="R37" s="297"/>
      <c r="S37" s="297"/>
      <c r="T37" s="297"/>
      <c r="U37" s="297"/>
      <c r="V37" s="297"/>
      <c r="W37" s="297"/>
      <c r="X37" s="297"/>
      <c r="Y37" s="297"/>
      <c r="Z37" s="297"/>
    </row>
    <row r="38" ht="15.75" customHeight="1">
      <c r="A38" s="296">
        <f>+A36+1</f>
        <v>13</v>
      </c>
      <c r="B38" s="279" t="s">
        <v>1377</v>
      </c>
      <c r="C38" s="280"/>
      <c r="D38" s="299"/>
      <c r="E38" s="284"/>
      <c r="F38" s="284"/>
      <c r="G38" s="280">
        <f t="shared" ref="G38:H38" si="30">N($D38)*N(E38)</f>
        <v>0</v>
      </c>
      <c r="H38" s="280">
        <f t="shared" si="30"/>
        <v>0</v>
      </c>
      <c r="I38" s="282">
        <f t="shared" si="3"/>
        <v>0</v>
      </c>
      <c r="J38" s="297"/>
      <c r="K38" s="297"/>
      <c r="L38" s="297"/>
      <c r="M38" s="297"/>
      <c r="N38" s="297"/>
      <c r="O38" s="297"/>
      <c r="P38" s="297"/>
      <c r="Q38" s="297"/>
      <c r="R38" s="297"/>
      <c r="S38" s="297"/>
      <c r="T38" s="297"/>
      <c r="U38" s="297"/>
      <c r="V38" s="297"/>
      <c r="W38" s="297"/>
      <c r="X38" s="297"/>
      <c r="Y38" s="297"/>
      <c r="Z38" s="297"/>
    </row>
    <row r="39" ht="15.75" customHeight="1">
      <c r="A39" s="296"/>
      <c r="B39" s="279" t="s">
        <v>1378</v>
      </c>
      <c r="C39" s="280"/>
      <c r="D39" s="283"/>
      <c r="E39" s="284"/>
      <c r="F39" s="284"/>
      <c r="G39" s="280">
        <f t="shared" ref="G39:H39" si="31">N($D39)*N(E39)</f>
        <v>0</v>
      </c>
      <c r="H39" s="280">
        <f t="shared" si="31"/>
        <v>0</v>
      </c>
      <c r="I39" s="282">
        <f t="shared" si="3"/>
        <v>0</v>
      </c>
      <c r="J39" s="297"/>
      <c r="K39" s="297"/>
      <c r="L39" s="297"/>
      <c r="M39" s="297"/>
      <c r="N39" s="297"/>
      <c r="O39" s="297"/>
      <c r="P39" s="297"/>
      <c r="Q39" s="297"/>
      <c r="R39" s="297"/>
      <c r="S39" s="297"/>
      <c r="T39" s="297"/>
      <c r="U39" s="297"/>
      <c r="V39" s="297"/>
      <c r="W39" s="297"/>
      <c r="X39" s="297"/>
      <c r="Y39" s="297"/>
      <c r="Z39" s="297"/>
    </row>
    <row r="40" ht="15.75" customHeight="1">
      <c r="A40" s="296"/>
      <c r="B40" s="279" t="s">
        <v>1379</v>
      </c>
      <c r="C40" s="280"/>
      <c r="D40" s="283"/>
      <c r="E40" s="284"/>
      <c r="F40" s="284"/>
      <c r="G40" s="280">
        <f t="shared" ref="G40:H40" si="32">N($D40)*N(E40)</f>
        <v>0</v>
      </c>
      <c r="H40" s="280">
        <f t="shared" si="32"/>
        <v>0</v>
      </c>
      <c r="I40" s="282">
        <f t="shared" si="3"/>
        <v>0</v>
      </c>
      <c r="J40" s="297"/>
      <c r="K40" s="297"/>
      <c r="L40" s="297"/>
      <c r="M40" s="297"/>
      <c r="N40" s="297"/>
      <c r="O40" s="297"/>
      <c r="P40" s="297"/>
      <c r="Q40" s="297"/>
      <c r="R40" s="297"/>
      <c r="S40" s="297"/>
      <c r="T40" s="297"/>
      <c r="U40" s="297"/>
      <c r="V40" s="297"/>
      <c r="W40" s="297"/>
      <c r="X40" s="297"/>
      <c r="Y40" s="297"/>
      <c r="Z40" s="297"/>
    </row>
    <row r="41" ht="15.75" customHeight="1">
      <c r="A41" s="296"/>
      <c r="B41" s="279" t="s">
        <v>1380</v>
      </c>
      <c r="C41" s="280"/>
      <c r="D41" s="283"/>
      <c r="E41" s="284"/>
      <c r="F41" s="284"/>
      <c r="G41" s="280">
        <f t="shared" ref="G41:H41" si="33">N($D41)*N(E41)</f>
        <v>0</v>
      </c>
      <c r="H41" s="280">
        <f t="shared" si="33"/>
        <v>0</v>
      </c>
      <c r="I41" s="282">
        <f t="shared" si="3"/>
        <v>0</v>
      </c>
      <c r="J41" s="297"/>
      <c r="K41" s="297"/>
      <c r="L41" s="297"/>
      <c r="M41" s="297"/>
      <c r="N41" s="297"/>
      <c r="O41" s="297"/>
      <c r="P41" s="297"/>
      <c r="Q41" s="297"/>
      <c r="R41" s="297"/>
      <c r="S41" s="297"/>
      <c r="T41" s="297"/>
      <c r="U41" s="297"/>
      <c r="V41" s="297"/>
      <c r="W41" s="297"/>
      <c r="X41" s="297"/>
      <c r="Y41" s="297"/>
      <c r="Z41" s="297"/>
    </row>
    <row r="42" ht="15.75" customHeight="1">
      <c r="A42" s="296"/>
      <c r="B42" s="279" t="s">
        <v>1381</v>
      </c>
      <c r="C42" s="280"/>
      <c r="D42" s="283"/>
      <c r="E42" s="284"/>
      <c r="F42" s="284"/>
      <c r="G42" s="280">
        <f t="shared" ref="G42:H42" si="34">N($D42)*N(E42)</f>
        <v>0</v>
      </c>
      <c r="H42" s="280">
        <f t="shared" si="34"/>
        <v>0</v>
      </c>
      <c r="I42" s="282">
        <f t="shared" si="3"/>
        <v>0</v>
      </c>
      <c r="J42" s="297"/>
      <c r="K42" s="297"/>
      <c r="L42" s="297"/>
      <c r="M42" s="297"/>
      <c r="N42" s="297"/>
      <c r="O42" s="297"/>
      <c r="P42" s="297"/>
      <c r="Q42" s="297"/>
      <c r="R42" s="297"/>
      <c r="S42" s="297"/>
      <c r="T42" s="297"/>
      <c r="U42" s="297"/>
      <c r="V42" s="297"/>
      <c r="W42" s="297"/>
      <c r="X42" s="297"/>
      <c r="Y42" s="297"/>
      <c r="Z42" s="297"/>
    </row>
    <row r="43" ht="15.75" customHeight="1">
      <c r="A43" s="296"/>
      <c r="B43" s="279" t="s">
        <v>1382</v>
      </c>
      <c r="C43" s="280"/>
      <c r="D43" s="283"/>
      <c r="E43" s="284"/>
      <c r="F43" s="284"/>
      <c r="G43" s="280">
        <f t="shared" ref="G43:H43" si="35">N($D43)*N(E43)</f>
        <v>0</v>
      </c>
      <c r="H43" s="280">
        <f t="shared" si="35"/>
        <v>0</v>
      </c>
      <c r="I43" s="282">
        <f t="shared" si="3"/>
        <v>0</v>
      </c>
      <c r="J43" s="297"/>
      <c r="K43" s="297"/>
      <c r="L43" s="297"/>
      <c r="M43" s="297"/>
      <c r="N43" s="297"/>
      <c r="O43" s="297"/>
      <c r="P43" s="297"/>
      <c r="Q43" s="297"/>
      <c r="R43" s="297"/>
      <c r="S43" s="297"/>
      <c r="T43" s="297"/>
      <c r="U43" s="297"/>
      <c r="V43" s="297"/>
      <c r="W43" s="297"/>
      <c r="X43" s="297"/>
      <c r="Y43" s="297"/>
      <c r="Z43" s="297"/>
    </row>
    <row r="44" ht="15.75" customHeight="1">
      <c r="A44" s="296"/>
      <c r="B44" s="279" t="s">
        <v>1383</v>
      </c>
      <c r="C44" s="280"/>
      <c r="D44" s="283"/>
      <c r="E44" s="284"/>
      <c r="F44" s="284"/>
      <c r="G44" s="280">
        <f t="shared" ref="G44:H44" si="36">N($D44)*N(E44)</f>
        <v>0</v>
      </c>
      <c r="H44" s="280">
        <f t="shared" si="36"/>
        <v>0</v>
      </c>
      <c r="I44" s="282">
        <f t="shared" si="3"/>
        <v>0</v>
      </c>
      <c r="J44" s="297"/>
      <c r="K44" s="297"/>
      <c r="L44" s="297"/>
      <c r="M44" s="297"/>
      <c r="N44" s="297"/>
      <c r="O44" s="297"/>
      <c r="P44" s="297"/>
      <c r="Q44" s="297"/>
      <c r="R44" s="297"/>
      <c r="S44" s="297"/>
      <c r="T44" s="297"/>
      <c r="U44" s="297"/>
      <c r="V44" s="297"/>
      <c r="W44" s="297"/>
      <c r="X44" s="297"/>
      <c r="Y44" s="297"/>
      <c r="Z44" s="297"/>
    </row>
    <row r="45" ht="15.75" customHeight="1">
      <c r="A45" s="296"/>
      <c r="B45" s="279" t="s">
        <v>1384</v>
      </c>
      <c r="C45" s="280" t="s">
        <v>556</v>
      </c>
      <c r="D45" s="280">
        <v>6.0</v>
      </c>
      <c r="E45" s="281">
        <v>2669.0</v>
      </c>
      <c r="F45" s="281">
        <v>286.0</v>
      </c>
      <c r="G45" s="280">
        <f t="shared" ref="G45:H45" si="37">N($D45)*N(E45)</f>
        <v>16014</v>
      </c>
      <c r="H45" s="280">
        <f t="shared" si="37"/>
        <v>1716</v>
      </c>
      <c r="I45" s="282">
        <f t="shared" si="3"/>
        <v>17730</v>
      </c>
      <c r="J45" s="297"/>
      <c r="K45" s="297"/>
      <c r="L45" s="297"/>
      <c r="M45" s="297"/>
      <c r="N45" s="297"/>
      <c r="O45" s="297"/>
      <c r="P45" s="297"/>
      <c r="Q45" s="297"/>
      <c r="R45" s="297"/>
      <c r="S45" s="297"/>
      <c r="T45" s="297"/>
      <c r="U45" s="297"/>
      <c r="V45" s="297"/>
      <c r="W45" s="297"/>
      <c r="X45" s="297"/>
      <c r="Y45" s="297"/>
      <c r="Z45" s="297"/>
    </row>
    <row r="46" ht="15.75" customHeight="1">
      <c r="A46" s="296"/>
      <c r="B46" s="279"/>
      <c r="C46" s="280"/>
      <c r="D46" s="283"/>
      <c r="E46" s="284"/>
      <c r="F46" s="284"/>
      <c r="G46" s="280">
        <f t="shared" ref="G46:H46" si="38">N($D46)*N(E46)</f>
        <v>0</v>
      </c>
      <c r="H46" s="280">
        <f t="shared" si="38"/>
        <v>0</v>
      </c>
      <c r="I46" s="282">
        <f t="shared" si="3"/>
        <v>0</v>
      </c>
      <c r="J46" s="297"/>
      <c r="K46" s="297"/>
      <c r="L46" s="297"/>
      <c r="M46" s="297"/>
      <c r="N46" s="297"/>
      <c r="O46" s="297"/>
      <c r="P46" s="297"/>
      <c r="Q46" s="297"/>
      <c r="R46" s="297"/>
      <c r="S46" s="297"/>
      <c r="T46" s="297"/>
      <c r="U46" s="297"/>
      <c r="V46" s="297"/>
      <c r="W46" s="297"/>
      <c r="X46" s="297"/>
      <c r="Y46" s="297"/>
      <c r="Z46" s="297"/>
    </row>
    <row r="47" ht="15.75" customHeight="1">
      <c r="A47" s="296">
        <f>+A38+1</f>
        <v>14</v>
      </c>
      <c r="B47" s="279" t="s">
        <v>1385</v>
      </c>
      <c r="C47" s="280" t="s">
        <v>556</v>
      </c>
      <c r="D47" s="298">
        <v>5.0</v>
      </c>
      <c r="E47" s="281">
        <v>2669.0</v>
      </c>
      <c r="F47" s="281">
        <v>286.0</v>
      </c>
      <c r="G47" s="280">
        <f t="shared" ref="G47:H47" si="39">N($D47)*N(E47)</f>
        <v>13345</v>
      </c>
      <c r="H47" s="280">
        <f t="shared" si="39"/>
        <v>1430</v>
      </c>
      <c r="I47" s="282">
        <f t="shared" si="3"/>
        <v>14775</v>
      </c>
      <c r="J47" s="297"/>
      <c r="K47" s="297"/>
      <c r="L47" s="297"/>
      <c r="M47" s="297"/>
      <c r="N47" s="297"/>
      <c r="O47" s="297"/>
      <c r="P47" s="297"/>
      <c r="Q47" s="297"/>
      <c r="R47" s="297"/>
      <c r="S47" s="297"/>
      <c r="T47" s="297"/>
      <c r="U47" s="297"/>
      <c r="V47" s="297"/>
      <c r="W47" s="297"/>
      <c r="X47" s="297"/>
      <c r="Y47" s="297"/>
      <c r="Z47" s="297"/>
    </row>
    <row r="48" ht="15.75" customHeight="1">
      <c r="A48" s="296"/>
      <c r="B48" s="279"/>
      <c r="C48" s="280"/>
      <c r="D48" s="283"/>
      <c r="E48" s="284"/>
      <c r="F48" s="284"/>
      <c r="G48" s="280">
        <f t="shared" ref="G48:H48" si="40">N($D48)*N(E48)</f>
        <v>0</v>
      </c>
      <c r="H48" s="280">
        <f t="shared" si="40"/>
        <v>0</v>
      </c>
      <c r="I48" s="282">
        <f t="shared" si="3"/>
        <v>0</v>
      </c>
      <c r="J48" s="297"/>
      <c r="K48" s="297"/>
      <c r="L48" s="297"/>
      <c r="M48" s="297"/>
      <c r="N48" s="297"/>
      <c r="O48" s="297"/>
      <c r="P48" s="297"/>
      <c r="Q48" s="297"/>
      <c r="R48" s="297"/>
      <c r="S48" s="297"/>
      <c r="T48" s="297"/>
      <c r="U48" s="297"/>
      <c r="V48" s="297"/>
      <c r="W48" s="297"/>
      <c r="X48" s="297"/>
      <c r="Y48" s="297"/>
      <c r="Z48" s="297"/>
    </row>
    <row r="49" ht="15.75" customHeight="1">
      <c r="A49" s="296">
        <f>+A47+1</f>
        <v>15</v>
      </c>
      <c r="B49" s="279" t="s">
        <v>1386</v>
      </c>
      <c r="C49" s="280" t="s">
        <v>556</v>
      </c>
      <c r="D49" s="280">
        <v>2.0</v>
      </c>
      <c r="E49" s="281">
        <v>2086.0</v>
      </c>
      <c r="F49" s="281">
        <v>1423.0</v>
      </c>
      <c r="G49" s="280">
        <f t="shared" ref="G49:H49" si="41">N($D49)*N(E49)</f>
        <v>4172</v>
      </c>
      <c r="H49" s="280">
        <f t="shared" si="41"/>
        <v>2846</v>
      </c>
      <c r="I49" s="282">
        <f t="shared" si="3"/>
        <v>7018</v>
      </c>
      <c r="J49" s="95"/>
      <c r="K49" s="95"/>
      <c r="L49" s="95"/>
      <c r="M49" s="95"/>
      <c r="N49" s="95"/>
      <c r="O49" s="95"/>
      <c r="P49" s="95"/>
      <c r="Q49" s="95"/>
      <c r="R49" s="95"/>
      <c r="S49" s="95"/>
      <c r="T49" s="95"/>
      <c r="U49" s="95"/>
      <c r="V49" s="95"/>
      <c r="W49" s="95"/>
      <c r="X49" s="95"/>
      <c r="Y49" s="95"/>
      <c r="Z49" s="95"/>
    </row>
    <row r="50" ht="15.75" customHeight="1">
      <c r="A50" s="296"/>
      <c r="B50" s="279"/>
      <c r="C50" s="280"/>
      <c r="D50" s="283"/>
      <c r="E50" s="284"/>
      <c r="F50" s="284"/>
      <c r="G50" s="280">
        <f t="shared" ref="G50:H50" si="42">N($D50)*N(E50)</f>
        <v>0</v>
      </c>
      <c r="H50" s="280">
        <f t="shared" si="42"/>
        <v>0</v>
      </c>
      <c r="I50" s="282">
        <f t="shared" si="3"/>
        <v>0</v>
      </c>
      <c r="J50" s="95"/>
      <c r="K50" s="95"/>
      <c r="L50" s="95"/>
      <c r="M50" s="95"/>
      <c r="N50" s="95"/>
      <c r="O50" s="95"/>
      <c r="P50" s="95"/>
      <c r="Q50" s="95"/>
      <c r="R50" s="95"/>
      <c r="S50" s="95"/>
      <c r="T50" s="95"/>
      <c r="U50" s="95"/>
      <c r="V50" s="95"/>
      <c r="W50" s="95"/>
      <c r="X50" s="95"/>
      <c r="Y50" s="95"/>
      <c r="Z50" s="95"/>
    </row>
    <row r="51" ht="15.75" customHeight="1">
      <c r="A51" s="296">
        <f>+A49+1</f>
        <v>16</v>
      </c>
      <c r="B51" s="279" t="s">
        <v>1387</v>
      </c>
      <c r="C51" s="280" t="s">
        <v>556</v>
      </c>
      <c r="D51" s="280">
        <v>4.0</v>
      </c>
      <c r="E51" s="281">
        <v>2669.0</v>
      </c>
      <c r="F51" s="281">
        <v>286.0</v>
      </c>
      <c r="G51" s="280">
        <f t="shared" ref="G51:H51" si="43">N($D51)*N(E51)</f>
        <v>10676</v>
      </c>
      <c r="H51" s="280">
        <f t="shared" si="43"/>
        <v>1144</v>
      </c>
      <c r="I51" s="282">
        <f t="shared" si="3"/>
        <v>11820</v>
      </c>
      <c r="J51" s="95"/>
      <c r="K51" s="95"/>
      <c r="L51" s="95"/>
      <c r="M51" s="95"/>
      <c r="N51" s="95"/>
      <c r="O51" s="95"/>
      <c r="P51" s="95"/>
      <c r="Q51" s="95"/>
      <c r="R51" s="95"/>
      <c r="S51" s="95"/>
      <c r="T51" s="95"/>
      <c r="U51" s="95"/>
      <c r="V51" s="95"/>
      <c r="W51" s="95"/>
      <c r="X51" s="95"/>
      <c r="Y51" s="95"/>
      <c r="Z51" s="95"/>
    </row>
    <row r="52" ht="15.75" customHeight="1">
      <c r="A52" s="296"/>
      <c r="B52" s="279"/>
      <c r="C52" s="280"/>
      <c r="D52" s="283"/>
      <c r="E52" s="284"/>
      <c r="F52" s="284"/>
      <c r="G52" s="280">
        <f t="shared" ref="G52:H52" si="44">N($D52)*N(E52)</f>
        <v>0</v>
      </c>
      <c r="H52" s="280">
        <f t="shared" si="44"/>
        <v>0</v>
      </c>
      <c r="I52" s="282">
        <f t="shared" si="3"/>
        <v>0</v>
      </c>
      <c r="J52" s="95"/>
      <c r="K52" s="95"/>
      <c r="L52" s="95"/>
      <c r="M52" s="95"/>
      <c r="N52" s="95"/>
      <c r="O52" s="95"/>
      <c r="P52" s="95"/>
      <c r="Q52" s="95"/>
      <c r="R52" s="95"/>
      <c r="S52" s="95"/>
      <c r="T52" s="95"/>
      <c r="U52" s="95"/>
      <c r="V52" s="95"/>
      <c r="W52" s="95"/>
      <c r="X52" s="95"/>
      <c r="Y52" s="95"/>
      <c r="Z52" s="95"/>
    </row>
    <row r="53" ht="15.75" customHeight="1">
      <c r="A53" s="296">
        <f>+A51+1</f>
        <v>17</v>
      </c>
      <c r="B53" s="279" t="s">
        <v>1388</v>
      </c>
      <c r="C53" s="280" t="s">
        <v>763</v>
      </c>
      <c r="D53" s="280">
        <v>1946.0</v>
      </c>
      <c r="E53" s="281">
        <v>101.0</v>
      </c>
      <c r="F53" s="281">
        <v>35.0</v>
      </c>
      <c r="G53" s="280">
        <f t="shared" ref="G53:H53" si="45">N($D53)*N(E53)</f>
        <v>196546</v>
      </c>
      <c r="H53" s="280">
        <f t="shared" si="45"/>
        <v>68110</v>
      </c>
      <c r="I53" s="282">
        <f t="shared" si="3"/>
        <v>264656</v>
      </c>
      <c r="J53" s="95"/>
      <c r="K53" s="95"/>
      <c r="L53" s="95"/>
      <c r="M53" s="95"/>
      <c r="N53" s="95"/>
      <c r="O53" s="95"/>
      <c r="P53" s="95"/>
      <c r="Q53" s="95"/>
      <c r="R53" s="95"/>
      <c r="S53" s="95"/>
      <c r="T53" s="95"/>
      <c r="U53" s="95"/>
      <c r="V53" s="95"/>
      <c r="W53" s="95"/>
      <c r="X53" s="95"/>
      <c r="Y53" s="95"/>
      <c r="Z53" s="95"/>
    </row>
    <row r="54" ht="15.75" customHeight="1">
      <c r="A54" s="296"/>
      <c r="B54" s="279"/>
      <c r="C54" s="280"/>
      <c r="D54" s="283"/>
      <c r="E54" s="284"/>
      <c r="F54" s="284"/>
      <c r="G54" s="280">
        <f t="shared" ref="G54:H54" si="46">N($D54)*N(E54)</f>
        <v>0</v>
      </c>
      <c r="H54" s="280">
        <f t="shared" si="46"/>
        <v>0</v>
      </c>
      <c r="I54" s="282">
        <f t="shared" si="3"/>
        <v>0</v>
      </c>
      <c r="J54" s="95"/>
      <c r="K54" s="95"/>
      <c r="L54" s="95"/>
      <c r="M54" s="95"/>
      <c r="N54" s="95"/>
      <c r="O54" s="95"/>
      <c r="P54" s="95"/>
      <c r="Q54" s="95"/>
      <c r="R54" s="95"/>
      <c r="S54" s="95"/>
      <c r="T54" s="95"/>
      <c r="U54" s="95"/>
      <c r="V54" s="95"/>
      <c r="W54" s="95"/>
      <c r="X54" s="95"/>
      <c r="Y54" s="95"/>
      <c r="Z54" s="95"/>
    </row>
    <row r="55" ht="15.75" customHeight="1">
      <c r="A55" s="296">
        <f>+A53+1</f>
        <v>18</v>
      </c>
      <c r="B55" s="279" t="s">
        <v>1389</v>
      </c>
      <c r="C55" s="280" t="s">
        <v>1000</v>
      </c>
      <c r="D55" s="280">
        <v>4.0</v>
      </c>
      <c r="E55" s="281">
        <v>0.0</v>
      </c>
      <c r="F55" s="281">
        <v>380.0</v>
      </c>
      <c r="G55" s="280">
        <f t="shared" ref="G55:H55" si="47">N($D55)*N(E55)</f>
        <v>0</v>
      </c>
      <c r="H55" s="280">
        <f t="shared" si="47"/>
        <v>1520</v>
      </c>
      <c r="I55" s="282">
        <f t="shared" si="3"/>
        <v>1520</v>
      </c>
      <c r="J55" s="95"/>
      <c r="K55" s="95"/>
      <c r="L55" s="95"/>
      <c r="M55" s="95"/>
      <c r="N55" s="95"/>
      <c r="O55" s="95"/>
      <c r="P55" s="95"/>
      <c r="Q55" s="95"/>
      <c r="R55" s="95"/>
      <c r="S55" s="95"/>
      <c r="T55" s="95"/>
      <c r="U55" s="95"/>
      <c r="V55" s="95"/>
      <c r="W55" s="95"/>
      <c r="X55" s="95"/>
      <c r="Y55" s="95"/>
      <c r="Z55" s="95"/>
    </row>
    <row r="56" ht="15.75" customHeight="1">
      <c r="A56" s="296"/>
      <c r="B56" s="279"/>
      <c r="C56" s="280"/>
      <c r="D56" s="283"/>
      <c r="E56" s="284"/>
      <c r="F56" s="284"/>
      <c r="G56" s="280">
        <f t="shared" ref="G56:H56" si="48">N($D56)*N(E56)</f>
        <v>0</v>
      </c>
      <c r="H56" s="280">
        <f t="shared" si="48"/>
        <v>0</v>
      </c>
      <c r="I56" s="282">
        <f t="shared" si="3"/>
        <v>0</v>
      </c>
      <c r="J56" s="95"/>
      <c r="K56" s="95"/>
      <c r="L56" s="95"/>
      <c r="M56" s="95"/>
      <c r="N56" s="95"/>
      <c r="O56" s="95"/>
      <c r="P56" s="95"/>
      <c r="Q56" s="95"/>
      <c r="R56" s="95"/>
      <c r="S56" s="95"/>
      <c r="T56" s="95"/>
      <c r="U56" s="95"/>
      <c r="V56" s="95"/>
      <c r="W56" s="95"/>
      <c r="X56" s="95"/>
      <c r="Y56" s="95"/>
      <c r="Z56" s="95"/>
    </row>
    <row r="57" ht="15.75" customHeight="1">
      <c r="A57" s="296">
        <f>+A55+1</f>
        <v>19</v>
      </c>
      <c r="B57" s="279" t="s">
        <v>1390</v>
      </c>
      <c r="C57" s="280"/>
      <c r="D57" s="283"/>
      <c r="E57" s="284"/>
      <c r="F57" s="284"/>
      <c r="G57" s="280">
        <f t="shared" ref="G57:H57" si="49">N($D57)*N(E57)</f>
        <v>0</v>
      </c>
      <c r="H57" s="280">
        <f t="shared" si="49"/>
        <v>0</v>
      </c>
      <c r="I57" s="282">
        <f t="shared" si="3"/>
        <v>0</v>
      </c>
      <c r="J57" s="95"/>
      <c r="K57" s="95"/>
      <c r="L57" s="95"/>
      <c r="M57" s="95"/>
      <c r="N57" s="95"/>
      <c r="O57" s="95"/>
      <c r="P57" s="95"/>
      <c r="Q57" s="95"/>
      <c r="R57" s="95"/>
      <c r="S57" s="95"/>
      <c r="T57" s="95"/>
      <c r="U57" s="95"/>
      <c r="V57" s="95"/>
      <c r="W57" s="95"/>
      <c r="X57" s="95"/>
      <c r="Y57" s="95"/>
      <c r="Z57" s="95"/>
    </row>
    <row r="58" ht="15.75" customHeight="1">
      <c r="A58" s="296" t="s">
        <v>28</v>
      </c>
      <c r="B58" s="279" t="s">
        <v>1391</v>
      </c>
      <c r="C58" s="280" t="s">
        <v>763</v>
      </c>
      <c r="D58" s="280">
        <v>10.0</v>
      </c>
      <c r="E58" s="281">
        <v>505.0</v>
      </c>
      <c r="F58" s="281">
        <v>86.0</v>
      </c>
      <c r="G58" s="280">
        <f t="shared" ref="G58:H58" si="50">N($D58)*N(E58)</f>
        <v>5050</v>
      </c>
      <c r="H58" s="280">
        <f t="shared" si="50"/>
        <v>860</v>
      </c>
      <c r="I58" s="282">
        <f t="shared" si="3"/>
        <v>5910</v>
      </c>
      <c r="J58" s="95"/>
      <c r="K58" s="95"/>
      <c r="L58" s="95"/>
      <c r="M58" s="95"/>
      <c r="N58" s="95"/>
      <c r="O58" s="95"/>
      <c r="P58" s="95"/>
      <c r="Q58" s="95"/>
      <c r="R58" s="95"/>
      <c r="S58" s="95"/>
      <c r="T58" s="95"/>
      <c r="U58" s="95"/>
      <c r="V58" s="95"/>
      <c r="W58" s="95"/>
      <c r="X58" s="95"/>
      <c r="Y58" s="95"/>
      <c r="Z58" s="95"/>
    </row>
    <row r="59" ht="15.75" customHeight="1">
      <c r="A59" s="296" t="s">
        <v>1366</v>
      </c>
      <c r="B59" s="279" t="s">
        <v>1392</v>
      </c>
      <c r="C59" s="280" t="s">
        <v>763</v>
      </c>
      <c r="D59" s="280">
        <v>0.0</v>
      </c>
      <c r="E59" s="284"/>
      <c r="F59" s="284"/>
      <c r="G59" s="280">
        <f t="shared" ref="G59:H59" si="51">N($D59)*N(E59)</f>
        <v>0</v>
      </c>
      <c r="H59" s="280">
        <f t="shared" si="51"/>
        <v>0</v>
      </c>
      <c r="I59" s="282">
        <f t="shared" si="3"/>
        <v>0</v>
      </c>
      <c r="J59" s="95"/>
      <c r="K59" s="95"/>
      <c r="L59" s="95"/>
      <c r="M59" s="95"/>
      <c r="N59" s="95"/>
      <c r="O59" s="95"/>
      <c r="P59" s="95"/>
      <c r="Q59" s="95"/>
      <c r="R59" s="95"/>
      <c r="S59" s="95"/>
      <c r="T59" s="95"/>
      <c r="U59" s="95"/>
      <c r="V59" s="95"/>
      <c r="W59" s="95"/>
      <c r="X59" s="95"/>
      <c r="Y59" s="95"/>
      <c r="Z59" s="95"/>
    </row>
    <row r="60" ht="15.75" customHeight="1">
      <c r="A60" s="296" t="s">
        <v>1369</v>
      </c>
      <c r="B60" s="279" t="s">
        <v>1393</v>
      </c>
      <c r="C60" s="280" t="s">
        <v>763</v>
      </c>
      <c r="D60" s="280">
        <v>0.0</v>
      </c>
      <c r="E60" s="284"/>
      <c r="F60" s="284"/>
      <c r="G60" s="280">
        <f t="shared" ref="G60:H60" si="52">N($D60)*N(E60)</f>
        <v>0</v>
      </c>
      <c r="H60" s="280">
        <f t="shared" si="52"/>
        <v>0</v>
      </c>
      <c r="I60" s="282">
        <f t="shared" si="3"/>
        <v>0</v>
      </c>
      <c r="J60" s="95"/>
      <c r="K60" s="95"/>
      <c r="L60" s="95"/>
      <c r="M60" s="95"/>
      <c r="N60" s="95"/>
      <c r="O60" s="95"/>
      <c r="P60" s="95"/>
      <c r="Q60" s="95"/>
      <c r="R60" s="95"/>
      <c r="S60" s="95"/>
      <c r="T60" s="95"/>
      <c r="U60" s="95"/>
      <c r="V60" s="95"/>
      <c r="W60" s="95"/>
      <c r="X60" s="95"/>
      <c r="Y60" s="95"/>
      <c r="Z60" s="95"/>
    </row>
    <row r="61" ht="15.75" customHeight="1">
      <c r="A61" s="300"/>
      <c r="B61" s="301" t="s">
        <v>1394</v>
      </c>
      <c r="C61" s="280"/>
      <c r="D61" s="280"/>
      <c r="E61" s="280"/>
      <c r="F61" s="280"/>
      <c r="G61" s="280">
        <f t="shared" ref="G61:I61" si="53">SUM(G10:G60)</f>
        <v>1035438</v>
      </c>
      <c r="H61" s="280">
        <f t="shared" si="53"/>
        <v>142926</v>
      </c>
      <c r="I61" s="282">
        <f t="shared" si="53"/>
        <v>1178364</v>
      </c>
      <c r="J61" s="302"/>
      <c r="K61" s="302"/>
      <c r="L61" s="302"/>
      <c r="M61" s="302"/>
      <c r="N61" s="302"/>
      <c r="O61" s="302"/>
      <c r="P61" s="302"/>
      <c r="Q61" s="302"/>
      <c r="R61" s="302"/>
      <c r="S61" s="302"/>
      <c r="T61" s="302"/>
      <c r="U61" s="302"/>
      <c r="V61" s="302"/>
      <c r="W61" s="302"/>
      <c r="X61" s="302"/>
      <c r="Y61" s="302"/>
      <c r="Z61" s="302"/>
    </row>
    <row r="62" ht="15.75" customHeight="1">
      <c r="A62" s="300"/>
      <c r="B62" s="301"/>
      <c r="C62" s="280"/>
      <c r="D62" s="280"/>
      <c r="E62" s="280"/>
      <c r="F62" s="280"/>
      <c r="G62" s="280">
        <f t="shared" ref="G62:H62" si="54">N($D62)*N(E62)</f>
        <v>0</v>
      </c>
      <c r="H62" s="280">
        <f t="shared" si="54"/>
        <v>0</v>
      </c>
      <c r="I62" s="282">
        <f t="shared" ref="I62:I81" si="56">SUM(G62:H62)</f>
        <v>0</v>
      </c>
      <c r="J62" s="95"/>
      <c r="K62" s="95"/>
      <c r="L62" s="95"/>
      <c r="M62" s="95"/>
      <c r="N62" s="95"/>
      <c r="O62" s="95"/>
      <c r="P62" s="95"/>
      <c r="Q62" s="95"/>
      <c r="R62" s="95"/>
      <c r="S62" s="95"/>
      <c r="T62" s="95"/>
      <c r="U62" s="95"/>
      <c r="V62" s="95"/>
      <c r="W62" s="95"/>
      <c r="X62" s="95"/>
      <c r="Y62" s="95"/>
      <c r="Z62" s="95"/>
    </row>
    <row r="63" ht="15.75" customHeight="1">
      <c r="A63" s="303" t="s">
        <v>30</v>
      </c>
      <c r="B63" s="275" t="s">
        <v>1395</v>
      </c>
      <c r="C63" s="276"/>
      <c r="D63" s="276"/>
      <c r="E63" s="276"/>
      <c r="F63" s="276"/>
      <c r="G63" s="280">
        <f t="shared" ref="G63:H63" si="55">N($D63)*N(E63)</f>
        <v>0</v>
      </c>
      <c r="H63" s="280">
        <f t="shared" si="55"/>
        <v>0</v>
      </c>
      <c r="I63" s="282">
        <f t="shared" si="56"/>
        <v>0</v>
      </c>
      <c r="J63" s="302"/>
      <c r="K63" s="302"/>
      <c r="L63" s="302"/>
      <c r="M63" s="302"/>
      <c r="N63" s="302"/>
      <c r="O63" s="302"/>
      <c r="P63" s="302"/>
      <c r="Q63" s="302"/>
      <c r="R63" s="302"/>
      <c r="S63" s="302"/>
      <c r="T63" s="302"/>
      <c r="U63" s="302"/>
      <c r="V63" s="302"/>
      <c r="W63" s="302"/>
      <c r="X63" s="302"/>
      <c r="Y63" s="302"/>
      <c r="Z63" s="302"/>
    </row>
    <row r="64" ht="15.75" customHeight="1">
      <c r="A64" s="304"/>
      <c r="B64" s="275" t="s">
        <v>1396</v>
      </c>
      <c r="C64" s="276"/>
      <c r="D64" s="276"/>
      <c r="E64" s="276"/>
      <c r="F64" s="276"/>
      <c r="G64" s="280">
        <f t="shared" ref="G64:H64" si="57">N($D64)*N(E64)</f>
        <v>0</v>
      </c>
      <c r="H64" s="280">
        <f t="shared" si="57"/>
        <v>0</v>
      </c>
      <c r="I64" s="282">
        <f t="shared" si="56"/>
        <v>0</v>
      </c>
      <c r="J64" s="302"/>
      <c r="K64" s="302"/>
      <c r="L64" s="302"/>
      <c r="M64" s="302"/>
      <c r="N64" s="302"/>
      <c r="O64" s="302"/>
      <c r="P64" s="302"/>
      <c r="Q64" s="302"/>
      <c r="R64" s="302"/>
      <c r="S64" s="302"/>
      <c r="T64" s="302"/>
      <c r="U64" s="302"/>
      <c r="V64" s="302"/>
      <c r="W64" s="302"/>
      <c r="X64" s="302"/>
      <c r="Y64" s="302"/>
      <c r="Z64" s="302"/>
    </row>
    <row r="65" ht="15.75" customHeight="1">
      <c r="A65" s="296">
        <v>1.0</v>
      </c>
      <c r="B65" s="279" t="s">
        <v>1397</v>
      </c>
      <c r="C65" s="280" t="s">
        <v>1000</v>
      </c>
      <c r="D65" s="280">
        <v>1.0</v>
      </c>
      <c r="E65" s="281">
        <v>21613.0</v>
      </c>
      <c r="F65" s="281">
        <v>2703.0</v>
      </c>
      <c r="G65" s="280">
        <f t="shared" ref="G65:H65" si="58">N($D65)*N(E65)</f>
        <v>21613</v>
      </c>
      <c r="H65" s="280">
        <f t="shared" si="58"/>
        <v>2703</v>
      </c>
      <c r="I65" s="282">
        <f t="shared" si="56"/>
        <v>24316</v>
      </c>
      <c r="J65" s="302"/>
      <c r="K65" s="302"/>
      <c r="L65" s="302"/>
      <c r="M65" s="302"/>
      <c r="N65" s="302"/>
      <c r="O65" s="302"/>
      <c r="P65" s="302"/>
      <c r="Q65" s="302"/>
      <c r="R65" s="302"/>
      <c r="S65" s="302"/>
      <c r="T65" s="302"/>
      <c r="U65" s="302"/>
      <c r="V65" s="302"/>
      <c r="W65" s="302"/>
      <c r="X65" s="302"/>
      <c r="Y65" s="302"/>
      <c r="Z65" s="302"/>
    </row>
    <row r="66" ht="15.75" customHeight="1">
      <c r="A66" s="296"/>
      <c r="B66" s="279"/>
      <c r="C66" s="280"/>
      <c r="D66" s="283"/>
      <c r="E66" s="284"/>
      <c r="F66" s="284"/>
      <c r="G66" s="280">
        <f t="shared" ref="G66:H66" si="59">N($D66)*N(E66)</f>
        <v>0</v>
      </c>
      <c r="H66" s="280">
        <f t="shared" si="59"/>
        <v>0</v>
      </c>
      <c r="I66" s="282">
        <f t="shared" si="56"/>
        <v>0</v>
      </c>
      <c r="J66" s="302"/>
      <c r="K66" s="302"/>
      <c r="L66" s="302"/>
      <c r="M66" s="302"/>
      <c r="N66" s="302"/>
      <c r="O66" s="302"/>
      <c r="P66" s="302"/>
      <c r="Q66" s="302"/>
      <c r="R66" s="302"/>
      <c r="S66" s="302"/>
      <c r="T66" s="302"/>
      <c r="U66" s="302"/>
      <c r="V66" s="302"/>
      <c r="W66" s="302"/>
      <c r="X66" s="302"/>
      <c r="Y66" s="302"/>
      <c r="Z66" s="302"/>
    </row>
    <row r="67" ht="15.75" customHeight="1">
      <c r="A67" s="296">
        <f>+A65+1</f>
        <v>2</v>
      </c>
      <c r="B67" s="279" t="s">
        <v>1398</v>
      </c>
      <c r="C67" s="280" t="s">
        <v>1000</v>
      </c>
      <c r="D67" s="280">
        <v>1.0</v>
      </c>
      <c r="E67" s="281">
        <v>232234.0</v>
      </c>
      <c r="F67" s="281">
        <v>14219.0</v>
      </c>
      <c r="G67" s="280">
        <f t="shared" ref="G67:H67" si="60">N($D67)*N(E67)</f>
        <v>232234</v>
      </c>
      <c r="H67" s="280">
        <f t="shared" si="60"/>
        <v>14219</v>
      </c>
      <c r="I67" s="282">
        <f t="shared" si="56"/>
        <v>246453</v>
      </c>
      <c r="J67" s="302"/>
      <c r="K67" s="302"/>
      <c r="L67" s="302"/>
      <c r="M67" s="302"/>
      <c r="N67" s="302"/>
      <c r="O67" s="302"/>
      <c r="P67" s="302"/>
      <c r="Q67" s="302"/>
      <c r="R67" s="302"/>
      <c r="S67" s="302"/>
      <c r="T67" s="302"/>
      <c r="U67" s="302"/>
      <c r="V67" s="302"/>
      <c r="W67" s="302"/>
      <c r="X67" s="302"/>
      <c r="Y67" s="302"/>
      <c r="Z67" s="302"/>
    </row>
    <row r="68" ht="15.75" customHeight="1">
      <c r="A68" s="296"/>
      <c r="B68" s="279"/>
      <c r="C68" s="280"/>
      <c r="D68" s="283"/>
      <c r="E68" s="284"/>
      <c r="F68" s="284"/>
      <c r="G68" s="280">
        <f t="shared" ref="G68:H68" si="61">N($D68)*N(E68)</f>
        <v>0</v>
      </c>
      <c r="H68" s="280">
        <f t="shared" si="61"/>
        <v>0</v>
      </c>
      <c r="I68" s="282">
        <f t="shared" si="56"/>
        <v>0</v>
      </c>
      <c r="J68" s="302"/>
      <c r="K68" s="302"/>
      <c r="L68" s="302"/>
      <c r="M68" s="302"/>
      <c r="N68" s="302"/>
      <c r="O68" s="302"/>
      <c r="P68" s="302"/>
      <c r="Q68" s="302"/>
      <c r="R68" s="302"/>
      <c r="S68" s="302"/>
      <c r="T68" s="302"/>
      <c r="U68" s="302"/>
      <c r="V68" s="302"/>
      <c r="W68" s="302"/>
      <c r="X68" s="302"/>
      <c r="Y68" s="302"/>
      <c r="Z68" s="302"/>
    </row>
    <row r="69" ht="15.75" customHeight="1">
      <c r="A69" s="296">
        <f>+A67+1</f>
        <v>3</v>
      </c>
      <c r="B69" s="279" t="s">
        <v>1399</v>
      </c>
      <c r="C69" s="280" t="s">
        <v>1000</v>
      </c>
      <c r="D69" s="280">
        <v>1.0</v>
      </c>
      <c r="E69" s="281">
        <v>39813.0</v>
      </c>
      <c r="F69" s="281">
        <v>4740.0</v>
      </c>
      <c r="G69" s="280">
        <f t="shared" ref="G69:H69" si="62">N($D69)*N(E69)</f>
        <v>39813</v>
      </c>
      <c r="H69" s="280">
        <f t="shared" si="62"/>
        <v>4740</v>
      </c>
      <c r="I69" s="282">
        <f t="shared" si="56"/>
        <v>44553</v>
      </c>
      <c r="J69" s="302"/>
      <c r="K69" s="302"/>
      <c r="L69" s="302"/>
      <c r="M69" s="302"/>
      <c r="N69" s="302"/>
      <c r="O69" s="302"/>
      <c r="P69" s="302"/>
      <c r="Q69" s="302"/>
      <c r="R69" s="302"/>
      <c r="S69" s="302"/>
      <c r="T69" s="302"/>
      <c r="U69" s="302"/>
      <c r="V69" s="302"/>
      <c r="W69" s="302"/>
      <c r="X69" s="302"/>
      <c r="Y69" s="302"/>
      <c r="Z69" s="302"/>
    </row>
    <row r="70" ht="15.75" customHeight="1">
      <c r="A70" s="296"/>
      <c r="B70" s="279"/>
      <c r="C70" s="280"/>
      <c r="D70" s="283"/>
      <c r="E70" s="284"/>
      <c r="F70" s="284"/>
      <c r="G70" s="280">
        <f t="shared" ref="G70:H70" si="63">N($D70)*N(E70)</f>
        <v>0</v>
      </c>
      <c r="H70" s="280">
        <f t="shared" si="63"/>
        <v>0</v>
      </c>
      <c r="I70" s="282">
        <f t="shared" si="56"/>
        <v>0</v>
      </c>
      <c r="J70" s="302"/>
      <c r="K70" s="302"/>
      <c r="L70" s="302"/>
      <c r="M70" s="302"/>
      <c r="N70" s="302"/>
      <c r="O70" s="302"/>
      <c r="P70" s="302"/>
      <c r="Q70" s="302"/>
      <c r="R70" s="302"/>
      <c r="S70" s="302"/>
      <c r="T70" s="302"/>
      <c r="U70" s="302"/>
      <c r="V70" s="302"/>
      <c r="W70" s="302"/>
      <c r="X70" s="302"/>
      <c r="Y70" s="302"/>
      <c r="Z70" s="302"/>
    </row>
    <row r="71" ht="15.75" customHeight="1">
      <c r="A71" s="296">
        <f>+A69+1</f>
        <v>4</v>
      </c>
      <c r="B71" s="279" t="s">
        <v>1400</v>
      </c>
      <c r="C71" s="280" t="s">
        <v>1000</v>
      </c>
      <c r="D71" s="280">
        <v>1.0</v>
      </c>
      <c r="E71" s="281">
        <v>42656.0</v>
      </c>
      <c r="F71" s="281">
        <v>1423.0</v>
      </c>
      <c r="G71" s="280">
        <f t="shared" ref="G71:H71" si="64">N($D71)*N(E71)</f>
        <v>42656</v>
      </c>
      <c r="H71" s="280">
        <f t="shared" si="64"/>
        <v>1423</v>
      </c>
      <c r="I71" s="282">
        <f t="shared" si="56"/>
        <v>44079</v>
      </c>
      <c r="J71" s="302"/>
      <c r="K71" s="302"/>
      <c r="L71" s="302"/>
      <c r="M71" s="302"/>
      <c r="N71" s="302"/>
      <c r="O71" s="302"/>
      <c r="P71" s="302"/>
      <c r="Q71" s="302"/>
      <c r="R71" s="302"/>
      <c r="S71" s="302"/>
      <c r="T71" s="302"/>
      <c r="U71" s="302"/>
      <c r="V71" s="302"/>
      <c r="W71" s="302"/>
      <c r="X71" s="302"/>
      <c r="Y71" s="302"/>
      <c r="Z71" s="302"/>
    </row>
    <row r="72" ht="15.75" customHeight="1">
      <c r="A72" s="296"/>
      <c r="B72" s="279"/>
      <c r="C72" s="280"/>
      <c r="D72" s="283"/>
      <c r="E72" s="284"/>
      <c r="F72" s="284"/>
      <c r="G72" s="280">
        <f t="shared" ref="G72:H72" si="65">N($D72)*N(E72)</f>
        <v>0</v>
      </c>
      <c r="H72" s="280">
        <f t="shared" si="65"/>
        <v>0</v>
      </c>
      <c r="I72" s="282">
        <f t="shared" si="56"/>
        <v>0</v>
      </c>
      <c r="J72" s="302"/>
      <c r="K72" s="302"/>
      <c r="L72" s="302"/>
      <c r="M72" s="302"/>
      <c r="N72" s="302"/>
      <c r="O72" s="302"/>
      <c r="P72" s="302"/>
      <c r="Q72" s="302"/>
      <c r="R72" s="302"/>
      <c r="S72" s="302"/>
      <c r="T72" s="302"/>
      <c r="U72" s="302"/>
      <c r="V72" s="302"/>
      <c r="W72" s="302"/>
      <c r="X72" s="302"/>
      <c r="Y72" s="302"/>
      <c r="Z72" s="302"/>
    </row>
    <row r="73" ht="15.75" customHeight="1">
      <c r="A73" s="296">
        <f>+A71+1</f>
        <v>5</v>
      </c>
      <c r="B73" s="279" t="s">
        <v>1401</v>
      </c>
      <c r="C73" s="280" t="s">
        <v>1000</v>
      </c>
      <c r="D73" s="280">
        <v>40.0</v>
      </c>
      <c r="E73" s="281">
        <v>997.0</v>
      </c>
      <c r="F73" s="281">
        <v>238.0</v>
      </c>
      <c r="G73" s="280">
        <f t="shared" ref="G73:H73" si="66">N($D73)*N(E73)</f>
        <v>39880</v>
      </c>
      <c r="H73" s="280">
        <f t="shared" si="66"/>
        <v>9520</v>
      </c>
      <c r="I73" s="282">
        <f t="shared" si="56"/>
        <v>49400</v>
      </c>
      <c r="J73" s="302"/>
      <c r="K73" s="302"/>
      <c r="L73" s="302"/>
      <c r="M73" s="302"/>
      <c r="N73" s="302"/>
      <c r="O73" s="302"/>
      <c r="P73" s="302"/>
      <c r="Q73" s="302"/>
      <c r="R73" s="302"/>
      <c r="S73" s="302"/>
      <c r="T73" s="302"/>
      <c r="U73" s="302"/>
      <c r="V73" s="302"/>
      <c r="W73" s="302"/>
      <c r="X73" s="302"/>
      <c r="Y73" s="302"/>
      <c r="Z73" s="302"/>
    </row>
    <row r="74" ht="15.75" customHeight="1">
      <c r="A74" s="296"/>
      <c r="B74" s="279"/>
      <c r="C74" s="280"/>
      <c r="D74" s="283"/>
      <c r="E74" s="284"/>
      <c r="F74" s="284"/>
      <c r="G74" s="280">
        <f t="shared" ref="G74:H74" si="67">N($D74)*N(E74)</f>
        <v>0</v>
      </c>
      <c r="H74" s="280">
        <f t="shared" si="67"/>
        <v>0</v>
      </c>
      <c r="I74" s="282">
        <f t="shared" si="56"/>
        <v>0</v>
      </c>
      <c r="J74" s="302"/>
      <c r="K74" s="302"/>
      <c r="L74" s="302"/>
      <c r="M74" s="302"/>
      <c r="N74" s="302"/>
      <c r="O74" s="302"/>
      <c r="P74" s="302"/>
      <c r="Q74" s="302"/>
      <c r="R74" s="302"/>
      <c r="S74" s="302"/>
      <c r="T74" s="302"/>
      <c r="U74" s="302"/>
      <c r="V74" s="302"/>
      <c r="W74" s="302"/>
      <c r="X74" s="302"/>
      <c r="Y74" s="302"/>
      <c r="Z74" s="302"/>
    </row>
    <row r="75" ht="15.75" customHeight="1">
      <c r="A75" s="296">
        <f>+A73+1</f>
        <v>6</v>
      </c>
      <c r="B75" s="279" t="s">
        <v>1402</v>
      </c>
      <c r="C75" s="280" t="s">
        <v>1000</v>
      </c>
      <c r="D75" s="280">
        <v>2.0</v>
      </c>
      <c r="E75" s="281">
        <v>1138.0</v>
      </c>
      <c r="F75" s="281">
        <v>238.0</v>
      </c>
      <c r="G75" s="280">
        <f t="shared" ref="G75:H75" si="68">N($D75)*N(E75)</f>
        <v>2276</v>
      </c>
      <c r="H75" s="280">
        <f t="shared" si="68"/>
        <v>476</v>
      </c>
      <c r="I75" s="282">
        <f t="shared" si="56"/>
        <v>2752</v>
      </c>
      <c r="J75" s="302"/>
      <c r="K75" s="302"/>
      <c r="L75" s="302"/>
      <c r="M75" s="302"/>
      <c r="N75" s="302"/>
      <c r="O75" s="302"/>
      <c r="P75" s="302"/>
      <c r="Q75" s="302"/>
      <c r="R75" s="302"/>
      <c r="S75" s="302"/>
      <c r="T75" s="302"/>
      <c r="U75" s="302"/>
      <c r="V75" s="302"/>
      <c r="W75" s="302"/>
      <c r="X75" s="302"/>
      <c r="Y75" s="302"/>
      <c r="Z75" s="302"/>
    </row>
    <row r="76" ht="15.75" customHeight="1">
      <c r="A76" s="296"/>
      <c r="B76" s="279"/>
      <c r="C76" s="280"/>
      <c r="D76" s="283"/>
      <c r="E76" s="284"/>
      <c r="F76" s="284"/>
      <c r="G76" s="280">
        <f t="shared" ref="G76:H76" si="69">N($D76)*N(E76)</f>
        <v>0</v>
      </c>
      <c r="H76" s="280">
        <f t="shared" si="69"/>
        <v>0</v>
      </c>
      <c r="I76" s="282">
        <f t="shared" si="56"/>
        <v>0</v>
      </c>
      <c r="J76" s="302"/>
      <c r="K76" s="302"/>
      <c r="L76" s="302"/>
      <c r="M76" s="302"/>
      <c r="N76" s="302"/>
      <c r="O76" s="302"/>
      <c r="P76" s="302"/>
      <c r="Q76" s="302"/>
      <c r="R76" s="302"/>
      <c r="S76" s="302"/>
      <c r="T76" s="302"/>
      <c r="U76" s="302"/>
      <c r="V76" s="302"/>
      <c r="W76" s="302"/>
      <c r="X76" s="302"/>
      <c r="Y76" s="302"/>
      <c r="Z76" s="302"/>
    </row>
    <row r="77" ht="15.75" customHeight="1">
      <c r="A77" s="296">
        <f>+A75+1</f>
        <v>7</v>
      </c>
      <c r="B77" s="279" t="s">
        <v>1403</v>
      </c>
      <c r="C77" s="280" t="s">
        <v>1000</v>
      </c>
      <c r="D77" s="280">
        <v>18.0</v>
      </c>
      <c r="E77" s="281">
        <v>1234.0</v>
      </c>
      <c r="F77" s="281">
        <v>238.0</v>
      </c>
      <c r="G77" s="280">
        <f t="shared" ref="G77:H77" si="70">N($D77)*N(E77)</f>
        <v>22212</v>
      </c>
      <c r="H77" s="280">
        <f t="shared" si="70"/>
        <v>4284</v>
      </c>
      <c r="I77" s="282">
        <f t="shared" si="56"/>
        <v>26496</v>
      </c>
      <c r="J77" s="302"/>
      <c r="K77" s="302"/>
      <c r="L77" s="302"/>
      <c r="M77" s="302"/>
      <c r="N77" s="302"/>
      <c r="O77" s="302"/>
      <c r="P77" s="302"/>
      <c r="Q77" s="302"/>
      <c r="R77" s="302"/>
      <c r="S77" s="302"/>
      <c r="T77" s="302"/>
      <c r="U77" s="302"/>
      <c r="V77" s="302"/>
      <c r="W77" s="302"/>
      <c r="X77" s="302"/>
      <c r="Y77" s="302"/>
      <c r="Z77" s="302"/>
    </row>
    <row r="78" ht="15.75" customHeight="1">
      <c r="A78" s="296"/>
      <c r="B78" s="279"/>
      <c r="C78" s="280"/>
      <c r="D78" s="283"/>
      <c r="E78" s="284"/>
      <c r="F78" s="284"/>
      <c r="G78" s="280">
        <f t="shared" ref="G78:H78" si="71">N($D78)*N(E78)</f>
        <v>0</v>
      </c>
      <c r="H78" s="280">
        <f t="shared" si="71"/>
        <v>0</v>
      </c>
      <c r="I78" s="282">
        <f t="shared" si="56"/>
        <v>0</v>
      </c>
      <c r="J78" s="302"/>
      <c r="K78" s="302"/>
      <c r="L78" s="302"/>
      <c r="M78" s="302"/>
      <c r="N78" s="302"/>
      <c r="O78" s="302"/>
      <c r="P78" s="302"/>
      <c r="Q78" s="302"/>
      <c r="R78" s="302"/>
      <c r="S78" s="302"/>
      <c r="T78" s="302"/>
      <c r="U78" s="302"/>
      <c r="V78" s="302"/>
      <c r="W78" s="302"/>
      <c r="X78" s="302"/>
      <c r="Y78" s="302"/>
      <c r="Z78" s="302"/>
    </row>
    <row r="79" ht="15.75" customHeight="1">
      <c r="A79" s="296">
        <f>+A77+1</f>
        <v>8</v>
      </c>
      <c r="B79" s="279" t="s">
        <v>1404</v>
      </c>
      <c r="C79" s="280" t="s">
        <v>763</v>
      </c>
      <c r="D79" s="280">
        <v>840.0</v>
      </c>
      <c r="E79" s="281">
        <v>101.0</v>
      </c>
      <c r="F79" s="281">
        <v>35.0</v>
      </c>
      <c r="G79" s="280">
        <f t="shared" ref="G79:H79" si="72">N($D79)*N(E79)</f>
        <v>84840</v>
      </c>
      <c r="H79" s="280">
        <f t="shared" si="72"/>
        <v>29400</v>
      </c>
      <c r="I79" s="282">
        <f t="shared" si="56"/>
        <v>114240</v>
      </c>
      <c r="J79" s="302"/>
      <c r="K79" s="302"/>
      <c r="L79" s="302"/>
      <c r="M79" s="302"/>
      <c r="N79" s="302"/>
      <c r="O79" s="302"/>
      <c r="P79" s="302"/>
      <c r="Q79" s="302"/>
      <c r="R79" s="302"/>
      <c r="S79" s="302"/>
      <c r="T79" s="302"/>
      <c r="U79" s="302"/>
      <c r="V79" s="302"/>
      <c r="W79" s="302"/>
      <c r="X79" s="302"/>
      <c r="Y79" s="302"/>
      <c r="Z79" s="302"/>
    </row>
    <row r="80" ht="15.75" customHeight="1">
      <c r="A80" s="296"/>
      <c r="B80" s="279"/>
      <c r="C80" s="280"/>
      <c r="D80" s="283"/>
      <c r="E80" s="284"/>
      <c r="F80" s="284"/>
      <c r="G80" s="280">
        <f t="shared" ref="G80:H80" si="73">N($D80)*N(E80)</f>
        <v>0</v>
      </c>
      <c r="H80" s="280">
        <f t="shared" si="73"/>
        <v>0</v>
      </c>
      <c r="I80" s="282">
        <f t="shared" si="56"/>
        <v>0</v>
      </c>
      <c r="J80" s="302"/>
      <c r="K80" s="302"/>
      <c r="L80" s="302"/>
      <c r="M80" s="302"/>
      <c r="N80" s="302"/>
      <c r="O80" s="302"/>
      <c r="P80" s="302"/>
      <c r="Q80" s="302"/>
      <c r="R80" s="302"/>
      <c r="S80" s="302"/>
      <c r="T80" s="302"/>
      <c r="U80" s="302"/>
      <c r="V80" s="302"/>
      <c r="W80" s="302"/>
      <c r="X80" s="302"/>
      <c r="Y80" s="302"/>
      <c r="Z80" s="302"/>
    </row>
    <row r="81" ht="15.75" customHeight="1">
      <c r="A81" s="296">
        <f>+A79+1</f>
        <v>9</v>
      </c>
      <c r="B81" s="279" t="s">
        <v>1405</v>
      </c>
      <c r="C81" s="280" t="s">
        <v>763</v>
      </c>
      <c r="D81" s="280">
        <v>10.0</v>
      </c>
      <c r="E81" s="281">
        <v>551.0</v>
      </c>
      <c r="F81" s="281">
        <v>86.0</v>
      </c>
      <c r="G81" s="280">
        <f t="shared" ref="G81:H81" si="74">N($D81)*N(E81)</f>
        <v>5510</v>
      </c>
      <c r="H81" s="280">
        <f t="shared" si="74"/>
        <v>860</v>
      </c>
      <c r="I81" s="282">
        <f t="shared" si="56"/>
        <v>6370</v>
      </c>
      <c r="J81" s="302"/>
      <c r="K81" s="302"/>
      <c r="L81" s="302"/>
      <c r="M81" s="302"/>
      <c r="N81" s="302"/>
      <c r="O81" s="302"/>
      <c r="P81" s="302"/>
      <c r="Q81" s="302"/>
      <c r="R81" s="302"/>
      <c r="S81" s="302"/>
      <c r="T81" s="302"/>
      <c r="U81" s="302"/>
      <c r="V81" s="302"/>
      <c r="W81" s="302"/>
      <c r="X81" s="302"/>
      <c r="Y81" s="302"/>
      <c r="Z81" s="302"/>
    </row>
    <row r="82" ht="15.75" customHeight="1">
      <c r="A82" s="300"/>
      <c r="B82" s="301" t="s">
        <v>1406</v>
      </c>
      <c r="C82" s="280"/>
      <c r="D82" s="280"/>
      <c r="E82" s="280"/>
      <c r="F82" s="280"/>
      <c r="G82" s="280">
        <f t="shared" ref="G82:I82" si="75">SUM(G65:G81)</f>
        <v>491034</v>
      </c>
      <c r="H82" s="280">
        <f t="shared" si="75"/>
        <v>67625</v>
      </c>
      <c r="I82" s="282">
        <f t="shared" si="75"/>
        <v>558659</v>
      </c>
      <c r="J82" s="302"/>
      <c r="K82" s="302"/>
      <c r="L82" s="302"/>
      <c r="M82" s="302"/>
      <c r="N82" s="302"/>
      <c r="O82" s="302"/>
      <c r="P82" s="302"/>
      <c r="Q82" s="302"/>
      <c r="R82" s="302"/>
      <c r="S82" s="302"/>
      <c r="T82" s="302"/>
      <c r="U82" s="302"/>
      <c r="V82" s="302"/>
      <c r="W82" s="302"/>
      <c r="X82" s="302"/>
      <c r="Y82" s="302"/>
      <c r="Z82" s="302"/>
    </row>
    <row r="83" ht="15.75" customHeight="1">
      <c r="A83" s="300"/>
      <c r="B83" s="301"/>
      <c r="C83" s="280"/>
      <c r="D83" s="280"/>
      <c r="E83" s="280"/>
      <c r="F83" s="280"/>
      <c r="G83" s="280">
        <f t="shared" ref="G83:H83" si="76">N($D83)*N(E83)</f>
        <v>0</v>
      </c>
      <c r="H83" s="280">
        <f t="shared" si="76"/>
        <v>0</v>
      </c>
      <c r="I83" s="282">
        <f t="shared" ref="I83:I99" si="78">SUM(G83:H83)</f>
        <v>0</v>
      </c>
      <c r="J83" s="95"/>
      <c r="K83" s="95"/>
      <c r="L83" s="95"/>
      <c r="M83" s="95"/>
      <c r="N83" s="95"/>
      <c r="O83" s="95"/>
      <c r="P83" s="95"/>
      <c r="Q83" s="95"/>
      <c r="R83" s="95"/>
      <c r="S83" s="95"/>
      <c r="T83" s="95"/>
      <c r="U83" s="95"/>
      <c r="V83" s="95"/>
      <c r="W83" s="95"/>
      <c r="X83" s="95"/>
      <c r="Y83" s="95"/>
      <c r="Z83" s="95"/>
    </row>
    <row r="84" ht="15.75" customHeight="1">
      <c r="A84" s="303" t="s">
        <v>1407</v>
      </c>
      <c r="B84" s="275" t="s">
        <v>1408</v>
      </c>
      <c r="C84" s="276"/>
      <c r="D84" s="276"/>
      <c r="E84" s="276"/>
      <c r="F84" s="276"/>
      <c r="G84" s="280">
        <f t="shared" ref="G84:H84" si="77">N($D84)*N(E84)</f>
        <v>0</v>
      </c>
      <c r="H84" s="280">
        <f t="shared" si="77"/>
        <v>0</v>
      </c>
      <c r="I84" s="282">
        <f t="shared" si="78"/>
        <v>0</v>
      </c>
      <c r="J84" s="95"/>
      <c r="K84" s="95"/>
      <c r="L84" s="95"/>
      <c r="M84" s="95"/>
      <c r="N84" s="95"/>
      <c r="O84" s="95"/>
      <c r="P84" s="95"/>
      <c r="Q84" s="95"/>
      <c r="R84" s="95"/>
      <c r="S84" s="95"/>
      <c r="T84" s="95"/>
      <c r="U84" s="95"/>
      <c r="V84" s="95"/>
      <c r="W84" s="95"/>
      <c r="X84" s="95"/>
      <c r="Y84" s="95"/>
      <c r="Z84" s="95"/>
    </row>
    <row r="85" ht="15.75" customHeight="1">
      <c r="A85" s="296">
        <v>1.0</v>
      </c>
      <c r="B85" s="279" t="s">
        <v>1409</v>
      </c>
      <c r="C85" s="280" t="s">
        <v>1000</v>
      </c>
      <c r="D85" s="305">
        <v>2.0</v>
      </c>
      <c r="E85" s="281">
        <v>5119.0</v>
      </c>
      <c r="F85" s="281">
        <v>238.0</v>
      </c>
      <c r="G85" s="280">
        <f t="shared" ref="G85:H85" si="79">N($D85)*N(E85)</f>
        <v>10238</v>
      </c>
      <c r="H85" s="280">
        <f t="shared" si="79"/>
        <v>476</v>
      </c>
      <c r="I85" s="282">
        <f t="shared" si="78"/>
        <v>10714</v>
      </c>
      <c r="J85" s="95"/>
      <c r="K85" s="95"/>
      <c r="L85" s="95"/>
      <c r="M85" s="95"/>
      <c r="N85" s="95"/>
      <c r="O85" s="95"/>
      <c r="P85" s="95"/>
      <c r="Q85" s="95"/>
      <c r="R85" s="95"/>
      <c r="S85" s="95"/>
      <c r="T85" s="95"/>
      <c r="U85" s="95"/>
      <c r="V85" s="95"/>
      <c r="W85" s="95"/>
      <c r="X85" s="95"/>
      <c r="Y85" s="95"/>
      <c r="Z85" s="95"/>
    </row>
    <row r="86" ht="15.75" customHeight="1">
      <c r="A86" s="304"/>
      <c r="B86" s="275"/>
      <c r="C86" s="280"/>
      <c r="D86" s="283"/>
      <c r="E86" s="284"/>
      <c r="F86" s="284"/>
      <c r="G86" s="280">
        <f t="shared" ref="G86:H86" si="80">N($D86)*N(E86)</f>
        <v>0</v>
      </c>
      <c r="H86" s="280">
        <f t="shared" si="80"/>
        <v>0</v>
      </c>
      <c r="I86" s="282">
        <f t="shared" si="78"/>
        <v>0</v>
      </c>
      <c r="J86" s="95"/>
      <c r="K86" s="95"/>
      <c r="L86" s="95"/>
      <c r="M86" s="95"/>
      <c r="N86" s="95"/>
      <c r="O86" s="95"/>
      <c r="P86" s="95"/>
      <c r="Q86" s="95"/>
      <c r="R86" s="95"/>
      <c r="S86" s="95"/>
      <c r="T86" s="95"/>
      <c r="U86" s="95"/>
      <c r="V86" s="95"/>
      <c r="W86" s="95"/>
      <c r="X86" s="95"/>
      <c r="Y86" s="95"/>
      <c r="Z86" s="95"/>
    </row>
    <row r="87" ht="15.75" customHeight="1">
      <c r="A87" s="296">
        <f>+A85+1</f>
        <v>2</v>
      </c>
      <c r="B87" s="279" t="s">
        <v>1410</v>
      </c>
      <c r="C87" s="280" t="s">
        <v>1000</v>
      </c>
      <c r="D87" s="280">
        <v>9.0</v>
      </c>
      <c r="E87" s="281">
        <v>2371.0</v>
      </c>
      <c r="F87" s="281">
        <v>238.0</v>
      </c>
      <c r="G87" s="280">
        <f t="shared" ref="G87:H87" si="81">N($D87)*N(E87)</f>
        <v>21339</v>
      </c>
      <c r="H87" s="280">
        <f t="shared" si="81"/>
        <v>2142</v>
      </c>
      <c r="I87" s="282">
        <f t="shared" si="78"/>
        <v>23481</v>
      </c>
      <c r="J87" s="95"/>
      <c r="K87" s="95"/>
      <c r="L87" s="95"/>
      <c r="M87" s="95"/>
      <c r="N87" s="95"/>
      <c r="O87" s="95"/>
      <c r="P87" s="95"/>
      <c r="Q87" s="95"/>
      <c r="R87" s="95"/>
      <c r="S87" s="95"/>
      <c r="T87" s="95"/>
      <c r="U87" s="95"/>
      <c r="V87" s="95"/>
      <c r="W87" s="95"/>
      <c r="X87" s="95"/>
      <c r="Y87" s="95"/>
      <c r="Z87" s="95"/>
    </row>
    <row r="88" ht="15.75" customHeight="1">
      <c r="A88" s="296"/>
      <c r="B88" s="279"/>
      <c r="C88" s="280"/>
      <c r="D88" s="283"/>
      <c r="E88" s="284"/>
      <c r="F88" s="284"/>
      <c r="G88" s="280">
        <f t="shared" ref="G88:H88" si="82">N($D88)*N(E88)</f>
        <v>0</v>
      </c>
      <c r="H88" s="280">
        <f t="shared" si="82"/>
        <v>0</v>
      </c>
      <c r="I88" s="282">
        <f t="shared" si="78"/>
        <v>0</v>
      </c>
      <c r="J88" s="95"/>
      <c r="K88" s="95"/>
      <c r="L88" s="95"/>
      <c r="M88" s="95"/>
      <c r="N88" s="95"/>
      <c r="O88" s="95"/>
      <c r="P88" s="95"/>
      <c r="Q88" s="95"/>
      <c r="R88" s="95"/>
      <c r="S88" s="95"/>
      <c r="T88" s="95"/>
      <c r="U88" s="95"/>
      <c r="V88" s="95"/>
      <c r="W88" s="95"/>
      <c r="X88" s="95"/>
      <c r="Y88" s="95"/>
      <c r="Z88" s="95"/>
    </row>
    <row r="89" ht="15.75" customHeight="1">
      <c r="A89" s="296">
        <f>+A87+1</f>
        <v>3</v>
      </c>
      <c r="B89" s="279" t="s">
        <v>1411</v>
      </c>
      <c r="C89" s="280" t="s">
        <v>1000</v>
      </c>
      <c r="D89" s="280">
        <v>1.0</v>
      </c>
      <c r="E89" s="306">
        <v>2845.0</v>
      </c>
      <c r="F89" s="281">
        <v>238.0</v>
      </c>
      <c r="G89" s="280">
        <f t="shared" ref="G89:H89" si="83">N($D89)*N(E89)</f>
        <v>2845</v>
      </c>
      <c r="H89" s="280">
        <f t="shared" si="83"/>
        <v>238</v>
      </c>
      <c r="I89" s="282">
        <f t="shared" si="78"/>
        <v>3083</v>
      </c>
      <c r="J89" s="95"/>
      <c r="K89" s="95"/>
      <c r="L89" s="95"/>
      <c r="M89" s="95"/>
      <c r="N89" s="95"/>
      <c r="O89" s="95"/>
      <c r="P89" s="95"/>
      <c r="Q89" s="95"/>
      <c r="R89" s="95"/>
      <c r="S89" s="95"/>
      <c r="T89" s="95"/>
      <c r="U89" s="95"/>
      <c r="V89" s="95"/>
      <c r="W89" s="95"/>
      <c r="X89" s="95"/>
      <c r="Y89" s="95"/>
      <c r="Z89" s="95"/>
    </row>
    <row r="90" ht="15.75" customHeight="1">
      <c r="A90" s="296"/>
      <c r="B90" s="279"/>
      <c r="C90" s="280"/>
      <c r="D90" s="283"/>
      <c r="E90" s="284"/>
      <c r="F90" s="284"/>
      <c r="G90" s="280">
        <f t="shared" ref="G90:H90" si="84">N($D90)*N(E90)</f>
        <v>0</v>
      </c>
      <c r="H90" s="280">
        <f t="shared" si="84"/>
        <v>0</v>
      </c>
      <c r="I90" s="282">
        <f t="shared" si="78"/>
        <v>0</v>
      </c>
      <c r="J90" s="95"/>
      <c r="K90" s="95"/>
      <c r="L90" s="95"/>
      <c r="M90" s="95"/>
      <c r="N90" s="95"/>
      <c r="O90" s="95"/>
      <c r="P90" s="95"/>
      <c r="Q90" s="95"/>
      <c r="R90" s="95"/>
      <c r="S90" s="95"/>
      <c r="T90" s="95"/>
      <c r="U90" s="95"/>
      <c r="V90" s="95"/>
      <c r="W90" s="95"/>
      <c r="X90" s="95"/>
      <c r="Y90" s="95"/>
      <c r="Z90" s="95"/>
    </row>
    <row r="91" ht="15.75" customHeight="1">
      <c r="A91" s="296">
        <f>+A89+1</f>
        <v>4</v>
      </c>
      <c r="B91" s="279" t="s">
        <v>1412</v>
      </c>
      <c r="C91" s="280"/>
      <c r="D91" s="283"/>
      <c r="E91" s="284"/>
      <c r="F91" s="284"/>
      <c r="G91" s="280">
        <f t="shared" ref="G91:H91" si="85">N($D91)*N(E91)</f>
        <v>0</v>
      </c>
      <c r="H91" s="280">
        <f t="shared" si="85"/>
        <v>0</v>
      </c>
      <c r="I91" s="282">
        <f t="shared" si="78"/>
        <v>0</v>
      </c>
      <c r="J91" s="95"/>
      <c r="K91" s="95"/>
      <c r="L91" s="95"/>
      <c r="M91" s="95"/>
      <c r="N91" s="95"/>
      <c r="O91" s="95"/>
      <c r="P91" s="95"/>
      <c r="Q91" s="95"/>
      <c r="R91" s="95"/>
      <c r="S91" s="95"/>
      <c r="T91" s="95"/>
      <c r="U91" s="95"/>
      <c r="V91" s="95"/>
      <c r="W91" s="95"/>
      <c r="X91" s="95"/>
      <c r="Y91" s="95"/>
      <c r="Z91" s="95"/>
    </row>
    <row r="92" ht="15.75" customHeight="1">
      <c r="A92" s="296" t="s">
        <v>28</v>
      </c>
      <c r="B92" s="279" t="s">
        <v>1413</v>
      </c>
      <c r="C92" s="280" t="s">
        <v>1000</v>
      </c>
      <c r="D92" s="307">
        <v>5.0</v>
      </c>
      <c r="E92" s="281">
        <v>15812.0</v>
      </c>
      <c r="F92" s="281">
        <v>949.0</v>
      </c>
      <c r="G92" s="280">
        <f t="shared" ref="G92:H92" si="86">N($D92)*N(E92)</f>
        <v>79060</v>
      </c>
      <c r="H92" s="280">
        <f t="shared" si="86"/>
        <v>4745</v>
      </c>
      <c r="I92" s="282">
        <f t="shared" si="78"/>
        <v>83805</v>
      </c>
      <c r="J92" s="95"/>
      <c r="K92" s="95"/>
      <c r="L92" s="95"/>
      <c r="M92" s="95"/>
      <c r="N92" s="95"/>
      <c r="O92" s="95"/>
      <c r="P92" s="95"/>
      <c r="Q92" s="95"/>
      <c r="R92" s="95"/>
      <c r="S92" s="95"/>
      <c r="T92" s="95"/>
      <c r="U92" s="95"/>
      <c r="V92" s="95"/>
      <c r="W92" s="95"/>
      <c r="X92" s="95"/>
      <c r="Y92" s="95"/>
      <c r="Z92" s="95"/>
    </row>
    <row r="93" ht="15.75" customHeight="1">
      <c r="A93" s="296" t="s">
        <v>171</v>
      </c>
      <c r="B93" s="279" t="s">
        <v>1414</v>
      </c>
      <c r="C93" s="280" t="s">
        <v>1000</v>
      </c>
      <c r="D93" s="280" t="s">
        <v>506</v>
      </c>
      <c r="E93" s="284"/>
      <c r="F93" s="284"/>
      <c r="G93" s="280">
        <f t="shared" ref="G93:H93" si="87">N($D93)*N(E93)</f>
        <v>0</v>
      </c>
      <c r="H93" s="280">
        <f t="shared" si="87"/>
        <v>0</v>
      </c>
      <c r="I93" s="282">
        <f t="shared" si="78"/>
        <v>0</v>
      </c>
      <c r="J93" s="95"/>
      <c r="K93" s="95"/>
      <c r="L93" s="95"/>
      <c r="M93" s="95"/>
      <c r="N93" s="95"/>
      <c r="O93" s="95"/>
      <c r="P93" s="95"/>
      <c r="Q93" s="95"/>
      <c r="R93" s="95"/>
      <c r="S93" s="95"/>
      <c r="T93" s="95"/>
      <c r="U93" s="95"/>
      <c r="V93" s="95"/>
      <c r="W93" s="95"/>
      <c r="X93" s="95"/>
      <c r="Y93" s="95"/>
      <c r="Z93" s="95"/>
    </row>
    <row r="94" ht="15.75" customHeight="1">
      <c r="A94" s="296"/>
      <c r="B94" s="279"/>
      <c r="C94" s="280"/>
      <c r="D94" s="280"/>
      <c r="E94" s="284"/>
      <c r="F94" s="284"/>
      <c r="G94" s="280">
        <f t="shared" ref="G94:H94" si="88">N($D94)*N(E94)</f>
        <v>0</v>
      </c>
      <c r="H94" s="280">
        <f t="shared" si="88"/>
        <v>0</v>
      </c>
      <c r="I94" s="282">
        <f t="shared" si="78"/>
        <v>0</v>
      </c>
      <c r="J94" s="95"/>
      <c r="K94" s="95"/>
      <c r="L94" s="95"/>
      <c r="M94" s="95"/>
      <c r="N94" s="95"/>
      <c r="O94" s="95"/>
      <c r="P94" s="95"/>
      <c r="Q94" s="95"/>
      <c r="R94" s="95"/>
      <c r="S94" s="95"/>
      <c r="T94" s="95"/>
      <c r="U94" s="95"/>
      <c r="V94" s="95"/>
      <c r="W94" s="95"/>
      <c r="X94" s="95"/>
      <c r="Y94" s="95"/>
      <c r="Z94" s="95"/>
    </row>
    <row r="95" ht="15.75" customHeight="1">
      <c r="A95" s="296">
        <v>5.0</v>
      </c>
      <c r="B95" s="279" t="s">
        <v>1415</v>
      </c>
      <c r="C95" s="308" t="s">
        <v>1416</v>
      </c>
      <c r="D95" s="280" t="s">
        <v>506</v>
      </c>
      <c r="E95" s="284"/>
      <c r="F95" s="284"/>
      <c r="G95" s="280">
        <f t="shared" ref="G95:H95" si="89">N($D95)*N(E95)</f>
        <v>0</v>
      </c>
      <c r="H95" s="280">
        <f t="shared" si="89"/>
        <v>0</v>
      </c>
      <c r="I95" s="282">
        <f t="shared" si="78"/>
        <v>0</v>
      </c>
      <c r="J95" s="95"/>
      <c r="K95" s="95"/>
      <c r="L95" s="95"/>
      <c r="M95" s="95"/>
      <c r="N95" s="95"/>
      <c r="O95" s="95"/>
      <c r="P95" s="95"/>
      <c r="Q95" s="95"/>
      <c r="R95" s="95"/>
      <c r="S95" s="95"/>
      <c r="T95" s="95"/>
      <c r="U95" s="95"/>
      <c r="V95" s="95"/>
      <c r="W95" s="95"/>
      <c r="X95" s="95"/>
      <c r="Y95" s="95"/>
      <c r="Z95" s="95"/>
    </row>
    <row r="96" ht="15.75" customHeight="1">
      <c r="A96" s="296"/>
      <c r="B96" s="279"/>
      <c r="C96" s="308"/>
      <c r="D96" s="280"/>
      <c r="E96" s="284"/>
      <c r="F96" s="284"/>
      <c r="G96" s="280">
        <f t="shared" ref="G96:H96" si="90">N($D96)*N(E96)</f>
        <v>0</v>
      </c>
      <c r="H96" s="280">
        <f t="shared" si="90"/>
        <v>0</v>
      </c>
      <c r="I96" s="282">
        <f t="shared" si="78"/>
        <v>0</v>
      </c>
      <c r="J96" s="95"/>
      <c r="K96" s="95"/>
      <c r="L96" s="95"/>
      <c r="M96" s="95"/>
      <c r="N96" s="95"/>
      <c r="O96" s="95"/>
      <c r="P96" s="95"/>
      <c r="Q96" s="95"/>
      <c r="R96" s="95"/>
      <c r="S96" s="95"/>
      <c r="T96" s="95"/>
      <c r="U96" s="95"/>
      <c r="V96" s="95"/>
      <c r="W96" s="95"/>
      <c r="X96" s="95"/>
      <c r="Y96" s="95"/>
      <c r="Z96" s="95"/>
    </row>
    <row r="97" ht="15.75" customHeight="1">
      <c r="A97" s="296"/>
      <c r="B97" s="279" t="s">
        <v>1417</v>
      </c>
      <c r="C97" s="280" t="s">
        <v>1000</v>
      </c>
      <c r="D97" s="280">
        <v>2.0</v>
      </c>
      <c r="E97" s="281">
        <v>3319.0</v>
      </c>
      <c r="F97" s="281">
        <v>238.0</v>
      </c>
      <c r="G97" s="280">
        <f t="shared" ref="G97:H97" si="91">N($D97)*N(E97)</f>
        <v>6638</v>
      </c>
      <c r="H97" s="280">
        <f t="shared" si="91"/>
        <v>476</v>
      </c>
      <c r="I97" s="282">
        <f t="shared" si="78"/>
        <v>7114</v>
      </c>
      <c r="J97" s="297"/>
      <c r="K97" s="297"/>
      <c r="L97" s="297"/>
      <c r="M97" s="297"/>
      <c r="N97" s="297"/>
      <c r="O97" s="297"/>
      <c r="P97" s="297"/>
      <c r="Q97" s="297"/>
      <c r="R97" s="297"/>
      <c r="S97" s="297"/>
      <c r="T97" s="297"/>
      <c r="U97" s="297"/>
      <c r="V97" s="297"/>
      <c r="W97" s="297"/>
      <c r="X97" s="297"/>
      <c r="Y97" s="297"/>
      <c r="Z97" s="297"/>
    </row>
    <row r="98" ht="15.75" customHeight="1">
      <c r="A98" s="296"/>
      <c r="B98" s="279"/>
      <c r="C98" s="308"/>
      <c r="D98" s="280"/>
      <c r="E98" s="284"/>
      <c r="F98" s="284"/>
      <c r="G98" s="280">
        <f t="shared" ref="G98:H98" si="92">N($D98)*N(E98)</f>
        <v>0</v>
      </c>
      <c r="H98" s="280">
        <f t="shared" si="92"/>
        <v>0</v>
      </c>
      <c r="I98" s="282">
        <f t="shared" si="78"/>
        <v>0</v>
      </c>
      <c r="J98" s="297"/>
      <c r="K98" s="297"/>
      <c r="L98" s="297"/>
      <c r="M98" s="297"/>
      <c r="N98" s="297"/>
      <c r="O98" s="297"/>
      <c r="P98" s="297"/>
      <c r="Q98" s="297"/>
      <c r="R98" s="297"/>
      <c r="S98" s="297"/>
      <c r="T98" s="297"/>
      <c r="U98" s="297"/>
      <c r="V98" s="297"/>
      <c r="W98" s="297"/>
      <c r="X98" s="297"/>
      <c r="Y98" s="297"/>
      <c r="Z98" s="297"/>
    </row>
    <row r="99" ht="15.75" customHeight="1">
      <c r="A99" s="296"/>
      <c r="B99" s="279"/>
      <c r="C99" s="280"/>
      <c r="D99" s="280"/>
      <c r="E99" s="284"/>
      <c r="F99" s="284"/>
      <c r="G99" s="280">
        <f t="shared" ref="G99:H99" si="93">N($D99)*N(E99)</f>
        <v>0</v>
      </c>
      <c r="H99" s="280">
        <f t="shared" si="93"/>
        <v>0</v>
      </c>
      <c r="I99" s="282">
        <f t="shared" si="78"/>
        <v>0</v>
      </c>
      <c r="J99" s="297"/>
      <c r="K99" s="297"/>
      <c r="L99" s="297"/>
      <c r="M99" s="297"/>
      <c r="N99" s="297"/>
      <c r="O99" s="297"/>
      <c r="P99" s="297"/>
      <c r="Q99" s="297"/>
      <c r="R99" s="297"/>
      <c r="S99" s="297"/>
      <c r="T99" s="297"/>
      <c r="U99" s="297"/>
      <c r="V99" s="297"/>
      <c r="W99" s="297"/>
      <c r="X99" s="297"/>
      <c r="Y99" s="297"/>
      <c r="Z99" s="297"/>
    </row>
    <row r="100" ht="15.75" customHeight="1">
      <c r="A100" s="300"/>
      <c r="B100" s="301" t="s">
        <v>1418</v>
      </c>
      <c r="C100" s="280"/>
      <c r="D100" s="280"/>
      <c r="E100" s="280"/>
      <c r="F100" s="280"/>
      <c r="G100" s="280">
        <f t="shared" ref="G100:I100" si="94">SUM(G85:G99)</f>
        <v>120120</v>
      </c>
      <c r="H100" s="280">
        <f t="shared" si="94"/>
        <v>8077</v>
      </c>
      <c r="I100" s="282">
        <f t="shared" si="94"/>
        <v>128197</v>
      </c>
      <c r="J100" s="297"/>
      <c r="K100" s="297"/>
      <c r="L100" s="297"/>
      <c r="M100" s="297"/>
      <c r="N100" s="297"/>
      <c r="O100" s="297"/>
      <c r="P100" s="297"/>
      <c r="Q100" s="297"/>
      <c r="R100" s="297"/>
      <c r="S100" s="297"/>
      <c r="T100" s="297"/>
      <c r="U100" s="297"/>
      <c r="V100" s="297"/>
      <c r="W100" s="297"/>
      <c r="X100" s="297"/>
      <c r="Y100" s="297"/>
      <c r="Z100" s="297"/>
    </row>
    <row r="101" ht="15.75" customHeight="1">
      <c r="A101" s="300"/>
      <c r="B101" s="301"/>
      <c r="C101" s="280"/>
      <c r="D101" s="280"/>
      <c r="E101" s="280"/>
      <c r="F101" s="280"/>
      <c r="G101" s="280">
        <f t="shared" ref="G101:H101" si="95">N($D101)*N(E101)</f>
        <v>0</v>
      </c>
      <c r="H101" s="280">
        <f t="shared" si="95"/>
        <v>0</v>
      </c>
      <c r="I101" s="282">
        <f t="shared" ref="I101:I110" si="97">SUM(G101:H101)</f>
        <v>0</v>
      </c>
      <c r="J101" s="297"/>
      <c r="K101" s="297"/>
      <c r="L101" s="297"/>
      <c r="M101" s="297"/>
      <c r="N101" s="297"/>
      <c r="O101" s="297"/>
      <c r="P101" s="297"/>
      <c r="Q101" s="297"/>
      <c r="R101" s="297"/>
      <c r="S101" s="297"/>
      <c r="T101" s="297"/>
      <c r="U101" s="297"/>
      <c r="V101" s="297"/>
      <c r="W101" s="297"/>
      <c r="X101" s="297"/>
      <c r="Y101" s="297"/>
      <c r="Z101" s="297"/>
    </row>
    <row r="102" ht="15.75" customHeight="1">
      <c r="A102" s="303" t="s">
        <v>1419</v>
      </c>
      <c r="B102" s="275" t="s">
        <v>1420</v>
      </c>
      <c r="C102" s="276"/>
      <c r="D102" s="276"/>
      <c r="E102" s="276"/>
      <c r="F102" s="276"/>
      <c r="G102" s="280">
        <f t="shared" ref="G102:H102" si="96">N($D102)*N(E102)</f>
        <v>0</v>
      </c>
      <c r="H102" s="280">
        <f t="shared" si="96"/>
        <v>0</v>
      </c>
      <c r="I102" s="282">
        <f t="shared" si="97"/>
        <v>0</v>
      </c>
      <c r="J102" s="297"/>
      <c r="K102" s="297"/>
      <c r="L102" s="297"/>
      <c r="M102" s="297"/>
      <c r="N102" s="297"/>
      <c r="O102" s="297"/>
      <c r="P102" s="297"/>
      <c r="Q102" s="297"/>
      <c r="R102" s="297"/>
      <c r="S102" s="297"/>
      <c r="T102" s="297"/>
      <c r="U102" s="297"/>
      <c r="V102" s="297"/>
      <c r="W102" s="297"/>
      <c r="X102" s="297"/>
      <c r="Y102" s="297"/>
      <c r="Z102" s="297"/>
    </row>
    <row r="103" ht="15.75" customHeight="1">
      <c r="A103" s="296">
        <v>1.0</v>
      </c>
      <c r="B103" s="279" t="s">
        <v>1421</v>
      </c>
      <c r="C103" s="280" t="s">
        <v>1000</v>
      </c>
      <c r="D103" s="280">
        <v>12.0</v>
      </c>
      <c r="E103" s="281">
        <v>2276.0</v>
      </c>
      <c r="F103" s="281">
        <v>380.0</v>
      </c>
      <c r="G103" s="280">
        <f t="shared" ref="G103:H103" si="98">N($D103)*N(E103)</f>
        <v>27312</v>
      </c>
      <c r="H103" s="280">
        <f t="shared" si="98"/>
        <v>4560</v>
      </c>
      <c r="I103" s="282">
        <f t="shared" si="97"/>
        <v>31872</v>
      </c>
      <c r="J103" s="297"/>
      <c r="K103" s="297"/>
      <c r="L103" s="297"/>
      <c r="M103" s="297"/>
      <c r="N103" s="297"/>
      <c r="O103" s="297"/>
      <c r="P103" s="297"/>
      <c r="Q103" s="297"/>
      <c r="R103" s="297"/>
      <c r="S103" s="297"/>
      <c r="T103" s="297"/>
      <c r="U103" s="297"/>
      <c r="V103" s="297"/>
      <c r="W103" s="297"/>
      <c r="X103" s="297"/>
      <c r="Y103" s="297"/>
      <c r="Z103" s="297"/>
    </row>
    <row r="104" ht="15.75" customHeight="1">
      <c r="A104" s="296" t="s">
        <v>28</v>
      </c>
      <c r="B104" s="279" t="s">
        <v>1422</v>
      </c>
      <c r="C104" s="280" t="s">
        <v>1000</v>
      </c>
      <c r="D104" s="280">
        <v>1.0</v>
      </c>
      <c r="E104" s="281">
        <v>2276.0</v>
      </c>
      <c r="F104" s="281">
        <v>380.0</v>
      </c>
      <c r="G104" s="280">
        <f t="shared" ref="G104:H104" si="99">N($D104)*N(E104)</f>
        <v>2276</v>
      </c>
      <c r="H104" s="280">
        <f t="shared" si="99"/>
        <v>380</v>
      </c>
      <c r="I104" s="282">
        <f t="shared" si="97"/>
        <v>2656</v>
      </c>
      <c r="J104" s="297"/>
      <c r="K104" s="297"/>
      <c r="L104" s="297"/>
      <c r="M104" s="297"/>
      <c r="N104" s="297"/>
      <c r="O104" s="297"/>
      <c r="P104" s="297"/>
      <c r="Q104" s="297"/>
      <c r="R104" s="297"/>
      <c r="S104" s="297"/>
      <c r="T104" s="297"/>
      <c r="U104" s="297"/>
      <c r="V104" s="297"/>
      <c r="W104" s="297"/>
      <c r="X104" s="297"/>
      <c r="Y104" s="297"/>
      <c r="Z104" s="297"/>
    </row>
    <row r="105" ht="15.75" customHeight="1">
      <c r="A105" s="296" t="s">
        <v>1366</v>
      </c>
      <c r="B105" s="279" t="s">
        <v>1423</v>
      </c>
      <c r="C105" s="280" t="s">
        <v>1000</v>
      </c>
      <c r="D105" s="280">
        <v>6.0</v>
      </c>
      <c r="E105" s="281">
        <v>2276.0</v>
      </c>
      <c r="F105" s="281">
        <v>380.0</v>
      </c>
      <c r="G105" s="280">
        <f t="shared" ref="G105:H105" si="100">N($D105)*N(E105)</f>
        <v>13656</v>
      </c>
      <c r="H105" s="280">
        <f t="shared" si="100"/>
        <v>2280</v>
      </c>
      <c r="I105" s="282">
        <f t="shared" si="97"/>
        <v>15936</v>
      </c>
      <c r="J105" s="297"/>
      <c r="K105" s="297"/>
      <c r="L105" s="297"/>
      <c r="M105" s="297"/>
      <c r="N105" s="297"/>
      <c r="O105" s="297"/>
      <c r="P105" s="297"/>
      <c r="Q105" s="297"/>
      <c r="R105" s="297"/>
      <c r="S105" s="297"/>
      <c r="T105" s="297"/>
      <c r="U105" s="297"/>
      <c r="V105" s="297"/>
      <c r="W105" s="297"/>
      <c r="X105" s="297"/>
      <c r="Y105" s="297"/>
      <c r="Z105" s="297"/>
    </row>
    <row r="106" ht="15.75" customHeight="1">
      <c r="A106" s="296"/>
      <c r="B106" s="279"/>
      <c r="C106" s="280"/>
      <c r="D106" s="280"/>
      <c r="E106" s="284"/>
      <c r="F106" s="284"/>
      <c r="G106" s="280">
        <f t="shared" ref="G106:H106" si="101">N($D106)*N(E106)</f>
        <v>0</v>
      </c>
      <c r="H106" s="280">
        <f t="shared" si="101"/>
        <v>0</v>
      </c>
      <c r="I106" s="282">
        <f t="shared" si="97"/>
        <v>0</v>
      </c>
      <c r="J106" s="297"/>
      <c r="K106" s="297"/>
      <c r="L106" s="297"/>
      <c r="M106" s="297"/>
      <c r="N106" s="297"/>
      <c r="O106" s="297"/>
      <c r="P106" s="297"/>
      <c r="Q106" s="297"/>
      <c r="R106" s="297"/>
      <c r="S106" s="297"/>
      <c r="T106" s="297"/>
      <c r="U106" s="297"/>
      <c r="V106" s="297"/>
      <c r="W106" s="297"/>
      <c r="X106" s="297"/>
      <c r="Y106" s="297"/>
      <c r="Z106" s="297"/>
    </row>
    <row r="107" ht="15.75" customHeight="1">
      <c r="A107" s="296">
        <v>2.0</v>
      </c>
      <c r="B107" s="279" t="s">
        <v>1424</v>
      </c>
      <c r="C107" s="280" t="s">
        <v>1416</v>
      </c>
      <c r="D107" s="280">
        <v>6.0</v>
      </c>
      <c r="E107" s="281">
        <v>2845.0</v>
      </c>
      <c r="F107" s="281">
        <v>475.0</v>
      </c>
      <c r="G107" s="280">
        <f t="shared" ref="G107:H107" si="102">N($D107)*N(E107)</f>
        <v>17070</v>
      </c>
      <c r="H107" s="280">
        <f t="shared" si="102"/>
        <v>2850</v>
      </c>
      <c r="I107" s="282">
        <f t="shared" si="97"/>
        <v>19920</v>
      </c>
      <c r="J107" s="297"/>
      <c r="K107" s="297"/>
      <c r="L107" s="297"/>
      <c r="M107" s="297"/>
      <c r="N107" s="297"/>
      <c r="O107" s="297"/>
      <c r="P107" s="297"/>
      <c r="Q107" s="297"/>
      <c r="R107" s="297"/>
      <c r="S107" s="297"/>
      <c r="T107" s="297"/>
      <c r="U107" s="297"/>
      <c r="V107" s="297"/>
      <c r="W107" s="297"/>
      <c r="X107" s="297"/>
      <c r="Y107" s="297"/>
      <c r="Z107" s="297"/>
    </row>
    <row r="108" ht="15.75" customHeight="1">
      <c r="A108" s="296">
        <v>3.0</v>
      </c>
      <c r="B108" s="309" t="s">
        <v>1425</v>
      </c>
      <c r="C108" s="280" t="s">
        <v>1000</v>
      </c>
      <c r="D108" s="280">
        <v>1.0</v>
      </c>
      <c r="E108" s="281">
        <v>808.0</v>
      </c>
      <c r="F108" s="281">
        <v>238.0</v>
      </c>
      <c r="G108" s="280">
        <f t="shared" ref="G108:H108" si="103">N($D108)*N(E108)</f>
        <v>808</v>
      </c>
      <c r="H108" s="280">
        <f t="shared" si="103"/>
        <v>238</v>
      </c>
      <c r="I108" s="282">
        <f t="shared" si="97"/>
        <v>1046</v>
      </c>
      <c r="J108" s="297"/>
      <c r="K108" s="297"/>
      <c r="L108" s="297"/>
      <c r="M108" s="297"/>
      <c r="N108" s="297"/>
      <c r="O108" s="297"/>
      <c r="P108" s="297"/>
      <c r="Q108" s="297"/>
      <c r="R108" s="297"/>
      <c r="S108" s="297"/>
      <c r="T108" s="297"/>
      <c r="U108" s="297"/>
      <c r="V108" s="297"/>
      <c r="W108" s="297"/>
      <c r="X108" s="297"/>
      <c r="Y108" s="297"/>
      <c r="Z108" s="297"/>
    </row>
    <row r="109" ht="15.75" customHeight="1">
      <c r="A109" s="296">
        <v>4.0</v>
      </c>
      <c r="B109" s="310" t="s">
        <v>1426</v>
      </c>
      <c r="C109" s="311" t="s">
        <v>1000</v>
      </c>
      <c r="D109" s="280">
        <v>14.0</v>
      </c>
      <c r="E109" s="281">
        <v>808.0</v>
      </c>
      <c r="F109" s="281">
        <v>238.0</v>
      </c>
      <c r="G109" s="280">
        <f t="shared" ref="G109:H109" si="104">N($D109)*N(E109)</f>
        <v>11312</v>
      </c>
      <c r="H109" s="280">
        <f t="shared" si="104"/>
        <v>3332</v>
      </c>
      <c r="I109" s="282">
        <f t="shared" si="97"/>
        <v>14644</v>
      </c>
      <c r="J109" s="297"/>
      <c r="K109" s="297"/>
      <c r="L109" s="297"/>
      <c r="M109" s="297"/>
      <c r="N109" s="297"/>
      <c r="O109" s="297"/>
      <c r="P109" s="297"/>
      <c r="Q109" s="297"/>
      <c r="R109" s="297"/>
      <c r="S109" s="297"/>
      <c r="T109" s="297"/>
      <c r="U109" s="297"/>
      <c r="V109" s="297"/>
      <c r="W109" s="297"/>
      <c r="X109" s="297"/>
      <c r="Y109" s="297"/>
      <c r="Z109" s="297"/>
    </row>
    <row r="110" ht="15.75" customHeight="1">
      <c r="A110" s="296">
        <v>5.0</v>
      </c>
      <c r="B110" s="310" t="s">
        <v>1427</v>
      </c>
      <c r="C110" s="311" t="s">
        <v>1000</v>
      </c>
      <c r="D110" s="280">
        <v>3.0</v>
      </c>
      <c r="E110" s="281">
        <v>808.0</v>
      </c>
      <c r="F110" s="281">
        <v>238.0</v>
      </c>
      <c r="G110" s="280">
        <f t="shared" ref="G110:H110" si="105">N($D110)*N(E110)</f>
        <v>2424</v>
      </c>
      <c r="H110" s="280">
        <f t="shared" si="105"/>
        <v>714</v>
      </c>
      <c r="I110" s="282">
        <f t="shared" si="97"/>
        <v>3138</v>
      </c>
      <c r="J110" s="297"/>
      <c r="K110" s="297"/>
      <c r="L110" s="297"/>
      <c r="M110" s="297"/>
      <c r="N110" s="297"/>
      <c r="O110" s="297"/>
      <c r="P110" s="297"/>
      <c r="Q110" s="297"/>
      <c r="R110" s="297"/>
      <c r="S110" s="297"/>
      <c r="T110" s="297"/>
      <c r="U110" s="297"/>
      <c r="V110" s="297"/>
      <c r="W110" s="297"/>
      <c r="X110" s="297"/>
      <c r="Y110" s="297"/>
      <c r="Z110" s="297"/>
    </row>
    <row r="111" ht="15.75" customHeight="1">
      <c r="A111" s="300"/>
      <c r="B111" s="301" t="s">
        <v>1428</v>
      </c>
      <c r="C111" s="280"/>
      <c r="D111" s="280"/>
      <c r="E111" s="280"/>
      <c r="F111" s="280"/>
      <c r="G111" s="280">
        <f t="shared" ref="G111:I111" si="106">SUM(G103:G110)</f>
        <v>74858</v>
      </c>
      <c r="H111" s="280">
        <f t="shared" si="106"/>
        <v>14354</v>
      </c>
      <c r="I111" s="282">
        <f t="shared" si="106"/>
        <v>89212</v>
      </c>
      <c r="J111" s="297"/>
      <c r="K111" s="297"/>
      <c r="L111" s="297"/>
      <c r="M111" s="297"/>
      <c r="N111" s="297"/>
      <c r="O111" s="297"/>
      <c r="P111" s="297"/>
      <c r="Q111" s="297"/>
      <c r="R111" s="297"/>
      <c r="S111" s="297"/>
      <c r="T111" s="297"/>
      <c r="U111" s="297"/>
      <c r="V111" s="297"/>
      <c r="W111" s="297"/>
      <c r="X111" s="297"/>
      <c r="Y111" s="297"/>
      <c r="Z111" s="297"/>
    </row>
    <row r="112" ht="15.75" customHeight="1">
      <c r="A112" s="258"/>
      <c r="B112" s="312"/>
      <c r="C112" s="313"/>
      <c r="D112" s="299"/>
      <c r="E112" s="299"/>
      <c r="F112" s="299"/>
      <c r="G112" s="299"/>
      <c r="H112" s="299"/>
      <c r="I112" s="299"/>
      <c r="J112" s="95"/>
      <c r="K112" s="95"/>
      <c r="L112" s="95"/>
      <c r="M112" s="95"/>
      <c r="N112" s="95"/>
      <c r="O112" s="95"/>
      <c r="P112" s="95"/>
      <c r="Q112" s="95"/>
      <c r="R112" s="95"/>
      <c r="S112" s="95"/>
      <c r="T112" s="95"/>
      <c r="U112" s="95"/>
      <c r="V112" s="95"/>
      <c r="W112" s="95"/>
      <c r="X112" s="95"/>
      <c r="Y112" s="95"/>
      <c r="Z112" s="95"/>
    </row>
    <row r="113" ht="15.75" customHeight="1">
      <c r="A113" s="303" t="s">
        <v>1429</v>
      </c>
      <c r="B113" s="275" t="s">
        <v>229</v>
      </c>
      <c r="C113" s="276"/>
      <c r="D113" s="276"/>
      <c r="E113" s="276"/>
      <c r="F113" s="276"/>
      <c r="G113" s="276"/>
      <c r="H113" s="276"/>
      <c r="I113" s="277"/>
      <c r="J113" s="297"/>
      <c r="K113" s="297"/>
      <c r="L113" s="297"/>
      <c r="M113" s="297"/>
      <c r="N113" s="297"/>
      <c r="O113" s="297"/>
      <c r="P113" s="297"/>
      <c r="Q113" s="297"/>
      <c r="R113" s="297"/>
      <c r="S113" s="297"/>
      <c r="T113" s="297"/>
      <c r="U113" s="297"/>
      <c r="V113" s="297"/>
      <c r="W113" s="297"/>
      <c r="X113" s="297"/>
      <c r="Y113" s="297"/>
      <c r="Z113" s="297"/>
    </row>
    <row r="114" ht="15.75" customHeight="1">
      <c r="A114" s="314">
        <v>1.0</v>
      </c>
      <c r="B114" s="279" t="s">
        <v>1430</v>
      </c>
      <c r="C114" s="280"/>
      <c r="D114" s="283"/>
      <c r="E114" s="283"/>
      <c r="F114" s="283"/>
      <c r="G114" s="280">
        <f t="shared" ref="G114:H114" si="107">N($D114)*N(E114)</f>
        <v>0</v>
      </c>
      <c r="H114" s="280">
        <f t="shared" si="107"/>
        <v>0</v>
      </c>
      <c r="I114" s="282">
        <f t="shared" ref="I114:I164" si="109">SUM(G114:H114)</f>
        <v>0</v>
      </c>
      <c r="J114" s="297"/>
      <c r="K114" s="297"/>
      <c r="L114" s="297"/>
      <c r="M114" s="297"/>
      <c r="N114" s="297"/>
      <c r="O114" s="297"/>
      <c r="P114" s="297"/>
      <c r="Q114" s="297"/>
      <c r="R114" s="297"/>
      <c r="S114" s="297"/>
      <c r="T114" s="297"/>
      <c r="U114" s="297"/>
      <c r="V114" s="297"/>
      <c r="W114" s="297"/>
      <c r="X114" s="297"/>
      <c r="Y114" s="297"/>
      <c r="Z114" s="297"/>
    </row>
    <row r="115" ht="15.75" customHeight="1">
      <c r="A115" s="314" t="s">
        <v>28</v>
      </c>
      <c r="B115" s="315" t="s">
        <v>1431</v>
      </c>
      <c r="C115" s="280" t="s">
        <v>763</v>
      </c>
      <c r="D115" s="280">
        <v>12.0</v>
      </c>
      <c r="E115" s="281">
        <v>3069.0</v>
      </c>
      <c r="F115" s="281">
        <v>570.0</v>
      </c>
      <c r="G115" s="280">
        <f t="shared" ref="G115:H115" si="108">N($D115)*N(E115)</f>
        <v>36828</v>
      </c>
      <c r="H115" s="280">
        <f t="shared" si="108"/>
        <v>6840</v>
      </c>
      <c r="I115" s="282">
        <f t="shared" si="109"/>
        <v>43668</v>
      </c>
      <c r="J115" s="297"/>
      <c r="K115" s="297"/>
      <c r="L115" s="297"/>
      <c r="M115" s="297"/>
      <c r="N115" s="297"/>
      <c r="O115" s="297"/>
      <c r="P115" s="297"/>
      <c r="Q115" s="297"/>
      <c r="R115" s="297"/>
      <c r="S115" s="297"/>
      <c r="T115" s="297"/>
      <c r="U115" s="297"/>
      <c r="V115" s="297"/>
      <c r="W115" s="297"/>
      <c r="X115" s="297"/>
      <c r="Y115" s="297"/>
      <c r="Z115" s="297"/>
    </row>
    <row r="116" ht="15.75" customHeight="1">
      <c r="A116" s="314" t="s">
        <v>1366</v>
      </c>
      <c r="B116" s="315" t="s">
        <v>1432</v>
      </c>
      <c r="C116" s="280" t="s">
        <v>763</v>
      </c>
      <c r="D116" s="280">
        <v>12.0</v>
      </c>
      <c r="E116" s="281">
        <v>2141.0</v>
      </c>
      <c r="F116" s="281">
        <v>456.0</v>
      </c>
      <c r="G116" s="280">
        <f t="shared" ref="G116:H116" si="110">N($D116)*N(E116)</f>
        <v>25692</v>
      </c>
      <c r="H116" s="280">
        <f t="shared" si="110"/>
        <v>5472</v>
      </c>
      <c r="I116" s="282">
        <f t="shared" si="109"/>
        <v>31164</v>
      </c>
      <c r="J116" s="297"/>
      <c r="K116" s="297"/>
      <c r="L116" s="297"/>
      <c r="M116" s="297"/>
      <c r="N116" s="297"/>
      <c r="O116" s="297"/>
      <c r="P116" s="297"/>
      <c r="Q116" s="297"/>
      <c r="R116" s="297"/>
      <c r="S116" s="297"/>
      <c r="T116" s="297"/>
      <c r="U116" s="297"/>
      <c r="V116" s="297"/>
      <c r="W116" s="297"/>
      <c r="X116" s="297"/>
      <c r="Y116" s="297"/>
      <c r="Z116" s="297"/>
    </row>
    <row r="117" ht="15.75" customHeight="1">
      <c r="A117" s="314" t="s">
        <v>1369</v>
      </c>
      <c r="B117" s="315" t="s">
        <v>1433</v>
      </c>
      <c r="C117" s="280" t="s">
        <v>763</v>
      </c>
      <c r="D117" s="280">
        <v>12.0</v>
      </c>
      <c r="E117" s="281">
        <v>1479.0</v>
      </c>
      <c r="F117" s="281">
        <v>371.0</v>
      </c>
      <c r="G117" s="280">
        <f t="shared" ref="G117:H117" si="111">N($D117)*N(E117)</f>
        <v>17748</v>
      </c>
      <c r="H117" s="280">
        <f t="shared" si="111"/>
        <v>4452</v>
      </c>
      <c r="I117" s="282">
        <f t="shared" si="109"/>
        <v>22200</v>
      </c>
      <c r="J117" s="297"/>
      <c r="K117" s="297"/>
      <c r="L117" s="297"/>
      <c r="M117" s="297"/>
      <c r="N117" s="297"/>
      <c r="O117" s="297"/>
      <c r="P117" s="297"/>
      <c r="Q117" s="297"/>
      <c r="R117" s="297"/>
      <c r="S117" s="297"/>
      <c r="T117" s="297"/>
      <c r="U117" s="297"/>
      <c r="V117" s="297"/>
      <c r="W117" s="297"/>
      <c r="X117" s="297"/>
      <c r="Y117" s="297"/>
      <c r="Z117" s="297"/>
    </row>
    <row r="118" ht="15.75" customHeight="1">
      <c r="A118" s="314" t="s">
        <v>1434</v>
      </c>
      <c r="B118" s="315" t="s">
        <v>1435</v>
      </c>
      <c r="C118" s="280" t="s">
        <v>763</v>
      </c>
      <c r="D118" s="280">
        <v>18.0</v>
      </c>
      <c r="E118" s="281">
        <v>1211.0</v>
      </c>
      <c r="F118" s="281">
        <v>286.0</v>
      </c>
      <c r="G118" s="280">
        <f t="shared" ref="G118:H118" si="112">N($D118)*N(E118)</f>
        <v>21798</v>
      </c>
      <c r="H118" s="280">
        <f t="shared" si="112"/>
        <v>5148</v>
      </c>
      <c r="I118" s="282">
        <f t="shared" si="109"/>
        <v>26946</v>
      </c>
      <c r="J118" s="297"/>
      <c r="K118" s="297"/>
      <c r="L118" s="297"/>
      <c r="M118" s="297"/>
      <c r="N118" s="297"/>
      <c r="O118" s="297"/>
      <c r="P118" s="297"/>
      <c r="Q118" s="297"/>
      <c r="R118" s="297"/>
      <c r="S118" s="297"/>
      <c r="T118" s="297"/>
      <c r="U118" s="297"/>
      <c r="V118" s="297"/>
      <c r="W118" s="297"/>
      <c r="X118" s="297"/>
      <c r="Y118" s="297"/>
      <c r="Z118" s="297"/>
    </row>
    <row r="119" ht="15.75" customHeight="1">
      <c r="A119" s="314" t="s">
        <v>1436</v>
      </c>
      <c r="B119" s="315" t="s">
        <v>1437</v>
      </c>
      <c r="C119" s="280" t="s">
        <v>763</v>
      </c>
      <c r="D119" s="280">
        <v>78.0</v>
      </c>
      <c r="E119" s="281">
        <v>1150.0</v>
      </c>
      <c r="F119" s="281">
        <v>229.0</v>
      </c>
      <c r="G119" s="280">
        <f t="shared" ref="G119:H119" si="113">N($D119)*N(E119)</f>
        <v>89700</v>
      </c>
      <c r="H119" s="280">
        <f t="shared" si="113"/>
        <v>17862</v>
      </c>
      <c r="I119" s="282">
        <f t="shared" si="109"/>
        <v>107562</v>
      </c>
      <c r="J119" s="297"/>
      <c r="K119" s="297"/>
      <c r="L119" s="297"/>
      <c r="M119" s="297"/>
      <c r="N119" s="297"/>
      <c r="O119" s="297"/>
      <c r="P119" s="297"/>
      <c r="Q119" s="297"/>
      <c r="R119" s="297"/>
      <c r="S119" s="297"/>
      <c r="T119" s="297"/>
      <c r="U119" s="297"/>
      <c r="V119" s="297"/>
      <c r="W119" s="297"/>
      <c r="X119" s="297"/>
      <c r="Y119" s="297"/>
      <c r="Z119" s="297"/>
    </row>
    <row r="120" ht="15.75" customHeight="1">
      <c r="A120" s="314" t="s">
        <v>1438</v>
      </c>
      <c r="B120" s="315" t="s">
        <v>1439</v>
      </c>
      <c r="C120" s="280" t="s">
        <v>763</v>
      </c>
      <c r="D120" s="280">
        <v>66.0</v>
      </c>
      <c r="E120" s="281">
        <v>822.0</v>
      </c>
      <c r="F120" s="281">
        <v>184.0</v>
      </c>
      <c r="G120" s="280">
        <f t="shared" ref="G120:H120" si="114">N($D120)*N(E120)</f>
        <v>54252</v>
      </c>
      <c r="H120" s="280">
        <f t="shared" si="114"/>
        <v>12144</v>
      </c>
      <c r="I120" s="282">
        <f t="shared" si="109"/>
        <v>66396</v>
      </c>
      <c r="J120" s="297"/>
      <c r="K120" s="297"/>
      <c r="L120" s="297"/>
      <c r="M120" s="297"/>
      <c r="N120" s="297"/>
      <c r="O120" s="297"/>
      <c r="P120" s="297"/>
      <c r="Q120" s="297"/>
      <c r="R120" s="297"/>
      <c r="S120" s="297"/>
      <c r="T120" s="297"/>
      <c r="U120" s="297"/>
      <c r="V120" s="297"/>
      <c r="W120" s="297"/>
      <c r="X120" s="297"/>
      <c r="Y120" s="297"/>
      <c r="Z120" s="297"/>
    </row>
    <row r="121" ht="15.75" customHeight="1">
      <c r="A121" s="314" t="s">
        <v>1440</v>
      </c>
      <c r="B121" s="315" t="s">
        <v>1441</v>
      </c>
      <c r="C121" s="280" t="s">
        <v>763</v>
      </c>
      <c r="D121" s="280">
        <v>72.0</v>
      </c>
      <c r="E121" s="281">
        <v>718.0</v>
      </c>
      <c r="F121" s="281">
        <v>172.0</v>
      </c>
      <c r="G121" s="280">
        <f t="shared" ref="G121:H121" si="115">N($D121)*N(E121)</f>
        <v>51696</v>
      </c>
      <c r="H121" s="280">
        <f t="shared" si="115"/>
        <v>12384</v>
      </c>
      <c r="I121" s="282">
        <f t="shared" si="109"/>
        <v>64080</v>
      </c>
      <c r="J121" s="297"/>
      <c r="K121" s="297"/>
      <c r="L121" s="297"/>
      <c r="M121" s="297"/>
      <c r="N121" s="297"/>
      <c r="O121" s="297"/>
      <c r="P121" s="297"/>
      <c r="Q121" s="297"/>
      <c r="R121" s="297"/>
      <c r="S121" s="297"/>
      <c r="T121" s="297"/>
      <c r="U121" s="297"/>
      <c r="V121" s="297"/>
      <c r="W121" s="297"/>
      <c r="X121" s="297"/>
      <c r="Y121" s="297"/>
      <c r="Z121" s="297"/>
    </row>
    <row r="122" ht="15.75" customHeight="1">
      <c r="A122" s="314" t="s">
        <v>1442</v>
      </c>
      <c r="B122" s="315" t="s">
        <v>1443</v>
      </c>
      <c r="C122" s="280" t="s">
        <v>763</v>
      </c>
      <c r="D122" s="280">
        <v>140.0</v>
      </c>
      <c r="E122" s="281">
        <v>565.0</v>
      </c>
      <c r="F122" s="281">
        <v>138.0</v>
      </c>
      <c r="G122" s="280">
        <f t="shared" ref="G122:H122" si="116">N($D122)*N(E122)</f>
        <v>79100</v>
      </c>
      <c r="H122" s="280">
        <f t="shared" si="116"/>
        <v>19320</v>
      </c>
      <c r="I122" s="282">
        <f t="shared" si="109"/>
        <v>98420</v>
      </c>
      <c r="J122" s="297"/>
      <c r="K122" s="297"/>
      <c r="L122" s="297"/>
      <c r="M122" s="297"/>
      <c r="N122" s="297"/>
      <c r="O122" s="297"/>
      <c r="P122" s="297"/>
      <c r="Q122" s="297"/>
      <c r="R122" s="297"/>
      <c r="S122" s="297"/>
      <c r="T122" s="297"/>
      <c r="U122" s="297"/>
      <c r="V122" s="297"/>
      <c r="W122" s="297"/>
      <c r="X122" s="297"/>
      <c r="Y122" s="297"/>
      <c r="Z122" s="297"/>
    </row>
    <row r="123" ht="15.75" customHeight="1">
      <c r="A123" s="314"/>
      <c r="B123" s="315"/>
      <c r="C123" s="280"/>
      <c r="D123" s="283"/>
      <c r="E123" s="284"/>
      <c r="F123" s="284"/>
      <c r="G123" s="280">
        <f t="shared" ref="G123:H123" si="117">N($D123)*N(E123)</f>
        <v>0</v>
      </c>
      <c r="H123" s="280">
        <f t="shared" si="117"/>
        <v>0</v>
      </c>
      <c r="I123" s="282">
        <f t="shared" si="109"/>
        <v>0</v>
      </c>
      <c r="J123" s="297"/>
      <c r="K123" s="297"/>
      <c r="L123" s="297"/>
      <c r="M123" s="297"/>
      <c r="N123" s="297"/>
      <c r="O123" s="297"/>
      <c r="P123" s="297"/>
      <c r="Q123" s="297"/>
      <c r="R123" s="297"/>
      <c r="S123" s="297"/>
      <c r="T123" s="297"/>
      <c r="U123" s="297"/>
      <c r="V123" s="297"/>
      <c r="W123" s="297"/>
      <c r="X123" s="297"/>
      <c r="Y123" s="297"/>
      <c r="Z123" s="297"/>
    </row>
    <row r="124" ht="15.75" customHeight="1">
      <c r="A124" s="314">
        <f>+A114+1</f>
        <v>2</v>
      </c>
      <c r="B124" s="279" t="s">
        <v>1444</v>
      </c>
      <c r="C124" s="280" t="s">
        <v>1445</v>
      </c>
      <c r="D124" s="283"/>
      <c r="E124" s="284"/>
      <c r="F124" s="284"/>
      <c r="G124" s="280">
        <f t="shared" ref="G124:H124" si="118">N($D124)*N(E124)</f>
        <v>0</v>
      </c>
      <c r="H124" s="280">
        <f t="shared" si="118"/>
        <v>0</v>
      </c>
      <c r="I124" s="282">
        <f t="shared" si="109"/>
        <v>0</v>
      </c>
      <c r="J124" s="297"/>
      <c r="K124" s="297"/>
      <c r="L124" s="297"/>
      <c r="M124" s="297"/>
      <c r="N124" s="297"/>
      <c r="O124" s="297"/>
      <c r="P124" s="297"/>
      <c r="Q124" s="297"/>
      <c r="R124" s="297"/>
      <c r="S124" s="297"/>
      <c r="T124" s="297"/>
      <c r="U124" s="297"/>
      <c r="V124" s="297"/>
      <c r="W124" s="297"/>
      <c r="X124" s="297"/>
      <c r="Y124" s="297"/>
      <c r="Z124" s="297"/>
    </row>
    <row r="125" ht="15.75" customHeight="1">
      <c r="A125" s="314" t="s">
        <v>28</v>
      </c>
      <c r="B125" s="315" t="s">
        <v>1446</v>
      </c>
      <c r="C125" s="280" t="s">
        <v>556</v>
      </c>
      <c r="D125" s="280">
        <v>0.0</v>
      </c>
      <c r="E125" s="284"/>
      <c r="F125" s="284"/>
      <c r="G125" s="280">
        <f t="shared" ref="G125:H125" si="119">N($D125)*N(E125)</f>
        <v>0</v>
      </c>
      <c r="H125" s="280">
        <f t="shared" si="119"/>
        <v>0</v>
      </c>
      <c r="I125" s="282">
        <f t="shared" si="109"/>
        <v>0</v>
      </c>
      <c r="J125" s="297"/>
      <c r="K125" s="297"/>
      <c r="L125" s="297"/>
      <c r="M125" s="297"/>
      <c r="N125" s="297"/>
      <c r="O125" s="297"/>
      <c r="P125" s="297"/>
      <c r="Q125" s="297"/>
      <c r="R125" s="297"/>
      <c r="S125" s="297"/>
      <c r="T125" s="297"/>
      <c r="U125" s="297"/>
      <c r="V125" s="297"/>
      <c r="W125" s="297"/>
      <c r="X125" s="297"/>
      <c r="Y125" s="297"/>
      <c r="Z125" s="297"/>
    </row>
    <row r="126" ht="15.75" customHeight="1">
      <c r="A126" s="314" t="s">
        <v>1366</v>
      </c>
      <c r="B126" s="315" t="s">
        <v>1447</v>
      </c>
      <c r="C126" s="280" t="s">
        <v>556</v>
      </c>
      <c r="D126" s="280">
        <v>1.0</v>
      </c>
      <c r="E126" s="281">
        <v>4096.0</v>
      </c>
      <c r="F126" s="281">
        <v>475.0</v>
      </c>
      <c r="G126" s="280">
        <f t="shared" ref="G126:H126" si="120">N($D126)*N(E126)</f>
        <v>4096</v>
      </c>
      <c r="H126" s="280">
        <f t="shared" si="120"/>
        <v>475</v>
      </c>
      <c r="I126" s="282">
        <f t="shared" si="109"/>
        <v>4571</v>
      </c>
      <c r="J126" s="297"/>
      <c r="K126" s="297"/>
      <c r="L126" s="297"/>
      <c r="M126" s="297"/>
      <c r="N126" s="297"/>
      <c r="O126" s="297"/>
      <c r="P126" s="297"/>
      <c r="Q126" s="297"/>
      <c r="R126" s="297"/>
      <c r="S126" s="297"/>
      <c r="T126" s="297"/>
      <c r="U126" s="297"/>
      <c r="V126" s="297"/>
      <c r="W126" s="297"/>
      <c r="X126" s="297"/>
      <c r="Y126" s="297"/>
      <c r="Z126" s="297"/>
    </row>
    <row r="127" ht="15.75" customHeight="1">
      <c r="A127" s="314"/>
      <c r="B127" s="315"/>
      <c r="C127" s="280"/>
      <c r="D127" s="283"/>
      <c r="E127" s="284"/>
      <c r="F127" s="284"/>
      <c r="G127" s="280">
        <f t="shared" ref="G127:H127" si="121">N($D127)*N(E127)</f>
        <v>0</v>
      </c>
      <c r="H127" s="280">
        <f t="shared" si="121"/>
        <v>0</v>
      </c>
      <c r="I127" s="282">
        <f t="shared" si="109"/>
        <v>0</v>
      </c>
      <c r="J127" s="297"/>
      <c r="K127" s="297"/>
      <c r="L127" s="297"/>
      <c r="M127" s="297"/>
      <c r="N127" s="297"/>
      <c r="O127" s="297"/>
      <c r="P127" s="297"/>
      <c r="Q127" s="297"/>
      <c r="R127" s="297"/>
      <c r="S127" s="297"/>
      <c r="T127" s="297"/>
      <c r="U127" s="297"/>
      <c r="V127" s="297"/>
      <c r="W127" s="297"/>
      <c r="X127" s="297"/>
      <c r="Y127" s="297"/>
      <c r="Z127" s="297"/>
    </row>
    <row r="128" ht="15.75" customHeight="1">
      <c r="A128" s="314">
        <f>+A124+1</f>
        <v>3</v>
      </c>
      <c r="B128" s="279" t="s">
        <v>1448</v>
      </c>
      <c r="C128" s="280"/>
      <c r="D128" s="283"/>
      <c r="E128" s="284"/>
      <c r="F128" s="284"/>
      <c r="G128" s="280">
        <f t="shared" ref="G128:H128" si="122">N($D128)*N(E128)</f>
        <v>0</v>
      </c>
      <c r="H128" s="280">
        <f t="shared" si="122"/>
        <v>0</v>
      </c>
      <c r="I128" s="282">
        <f t="shared" si="109"/>
        <v>0</v>
      </c>
      <c r="J128" s="297"/>
      <c r="K128" s="297"/>
      <c r="L128" s="297"/>
      <c r="M128" s="297"/>
      <c r="N128" s="297"/>
      <c r="O128" s="297"/>
      <c r="P128" s="297"/>
      <c r="Q128" s="297"/>
      <c r="R128" s="297"/>
      <c r="S128" s="297"/>
      <c r="T128" s="297"/>
      <c r="U128" s="297"/>
      <c r="V128" s="297"/>
      <c r="W128" s="297"/>
      <c r="X128" s="297"/>
      <c r="Y128" s="297"/>
      <c r="Z128" s="297"/>
    </row>
    <row r="129" ht="15.75" customHeight="1">
      <c r="A129" s="314" t="s">
        <v>28</v>
      </c>
      <c r="B129" s="315" t="s">
        <v>1446</v>
      </c>
      <c r="C129" s="280" t="s">
        <v>556</v>
      </c>
      <c r="D129" s="280">
        <v>0.0</v>
      </c>
      <c r="E129" s="284"/>
      <c r="F129" s="284"/>
      <c r="G129" s="280">
        <f t="shared" ref="G129:H129" si="123">N($D129)*N(E129)</f>
        <v>0</v>
      </c>
      <c r="H129" s="280">
        <f t="shared" si="123"/>
        <v>0</v>
      </c>
      <c r="I129" s="282">
        <f t="shared" si="109"/>
        <v>0</v>
      </c>
      <c r="J129" s="297"/>
      <c r="K129" s="297"/>
      <c r="L129" s="297"/>
      <c r="M129" s="297"/>
      <c r="N129" s="297"/>
      <c r="O129" s="297"/>
      <c r="P129" s="297"/>
      <c r="Q129" s="297"/>
      <c r="R129" s="297"/>
      <c r="S129" s="297"/>
      <c r="T129" s="297"/>
      <c r="U129" s="297"/>
      <c r="V129" s="297"/>
      <c r="W129" s="297"/>
      <c r="X129" s="297"/>
      <c r="Y129" s="297"/>
      <c r="Z129" s="297"/>
    </row>
    <row r="130" ht="15.75" customHeight="1">
      <c r="A130" s="314" t="s">
        <v>1366</v>
      </c>
      <c r="B130" s="315" t="s">
        <v>1447</v>
      </c>
      <c r="C130" s="280" t="s">
        <v>556</v>
      </c>
      <c r="D130" s="280">
        <v>1.0</v>
      </c>
      <c r="E130" s="281">
        <v>7254.0</v>
      </c>
      <c r="F130" s="281">
        <v>1452.0</v>
      </c>
      <c r="G130" s="280">
        <f t="shared" ref="G130:H130" si="124">N($D130)*N(E130)</f>
        <v>7254</v>
      </c>
      <c r="H130" s="280">
        <f t="shared" si="124"/>
        <v>1452</v>
      </c>
      <c r="I130" s="282">
        <f t="shared" si="109"/>
        <v>8706</v>
      </c>
      <c r="J130" s="297"/>
      <c r="K130" s="297"/>
      <c r="L130" s="297"/>
      <c r="M130" s="297"/>
      <c r="N130" s="297"/>
      <c r="O130" s="297"/>
      <c r="P130" s="297"/>
      <c r="Q130" s="297"/>
      <c r="R130" s="297"/>
      <c r="S130" s="297"/>
      <c r="T130" s="297"/>
      <c r="U130" s="297"/>
      <c r="V130" s="297"/>
      <c r="W130" s="297"/>
      <c r="X130" s="297"/>
      <c r="Y130" s="297"/>
      <c r="Z130" s="297"/>
    </row>
    <row r="131" ht="15.75" customHeight="1">
      <c r="A131" s="314"/>
      <c r="B131" s="315"/>
      <c r="C131" s="280"/>
      <c r="D131" s="283"/>
      <c r="E131" s="284"/>
      <c r="F131" s="284"/>
      <c r="G131" s="280">
        <f t="shared" ref="G131:H131" si="125">N($D131)*N(E131)</f>
        <v>0</v>
      </c>
      <c r="H131" s="280">
        <f t="shared" si="125"/>
        <v>0</v>
      </c>
      <c r="I131" s="282">
        <f t="shared" si="109"/>
        <v>0</v>
      </c>
      <c r="J131" s="297"/>
      <c r="K131" s="297"/>
      <c r="L131" s="297"/>
      <c r="M131" s="297"/>
      <c r="N131" s="297"/>
      <c r="O131" s="297"/>
      <c r="P131" s="297"/>
      <c r="Q131" s="297"/>
      <c r="R131" s="297"/>
      <c r="S131" s="297"/>
      <c r="T131" s="297"/>
      <c r="U131" s="297"/>
      <c r="V131" s="297"/>
      <c r="W131" s="297"/>
      <c r="X131" s="297"/>
      <c r="Y131" s="297"/>
      <c r="Z131" s="297"/>
    </row>
    <row r="132" ht="15.75" customHeight="1">
      <c r="A132" s="314">
        <f>+A128+1</f>
        <v>4</v>
      </c>
      <c r="B132" s="279" t="s">
        <v>1449</v>
      </c>
      <c r="C132" s="280" t="s">
        <v>556</v>
      </c>
      <c r="D132" s="280">
        <v>1.0</v>
      </c>
      <c r="E132" s="281">
        <v>4740.0</v>
      </c>
      <c r="F132" s="281">
        <v>475.0</v>
      </c>
      <c r="G132" s="280">
        <f t="shared" ref="G132:H132" si="126">N($D132)*N(E132)</f>
        <v>4740</v>
      </c>
      <c r="H132" s="280">
        <f t="shared" si="126"/>
        <v>475</v>
      </c>
      <c r="I132" s="282">
        <f t="shared" si="109"/>
        <v>5215</v>
      </c>
      <c r="J132" s="297"/>
      <c r="K132" s="297"/>
      <c r="L132" s="297"/>
      <c r="M132" s="297"/>
      <c r="N132" s="297"/>
      <c r="O132" s="297"/>
      <c r="P132" s="297"/>
      <c r="Q132" s="297"/>
      <c r="R132" s="297"/>
      <c r="S132" s="297"/>
      <c r="T132" s="297"/>
      <c r="U132" s="297"/>
      <c r="V132" s="297"/>
      <c r="W132" s="297"/>
      <c r="X132" s="297"/>
      <c r="Y132" s="297"/>
      <c r="Z132" s="297"/>
    </row>
    <row r="133" ht="15.75" customHeight="1">
      <c r="A133" s="314"/>
      <c r="B133" s="279"/>
      <c r="C133" s="280"/>
      <c r="D133" s="283"/>
      <c r="E133" s="284"/>
      <c r="F133" s="284"/>
      <c r="G133" s="280">
        <f t="shared" ref="G133:H133" si="127">N($D133)*N(E133)</f>
        <v>0</v>
      </c>
      <c r="H133" s="280">
        <f t="shared" si="127"/>
        <v>0</v>
      </c>
      <c r="I133" s="282">
        <f t="shared" si="109"/>
        <v>0</v>
      </c>
      <c r="J133" s="297"/>
      <c r="K133" s="297"/>
      <c r="L133" s="297"/>
      <c r="M133" s="297"/>
      <c r="N133" s="297"/>
      <c r="O133" s="297"/>
      <c r="P133" s="297"/>
      <c r="Q133" s="297"/>
      <c r="R133" s="297"/>
      <c r="S133" s="297"/>
      <c r="T133" s="297"/>
      <c r="U133" s="297"/>
      <c r="V133" s="297"/>
      <c r="W133" s="297"/>
      <c r="X133" s="297"/>
      <c r="Y133" s="297"/>
      <c r="Z133" s="297"/>
    </row>
    <row r="134" ht="15.75" customHeight="1">
      <c r="A134" s="314">
        <f>+A132+1</f>
        <v>5</v>
      </c>
      <c r="B134" s="279" t="s">
        <v>1450</v>
      </c>
      <c r="C134" s="280" t="s">
        <v>556</v>
      </c>
      <c r="D134" s="280">
        <v>2.0</v>
      </c>
      <c r="E134" s="281">
        <v>9058.0</v>
      </c>
      <c r="F134" s="281">
        <v>1813.0</v>
      </c>
      <c r="G134" s="280">
        <f t="shared" ref="G134:H134" si="128">N($D134)*N(E134)</f>
        <v>18116</v>
      </c>
      <c r="H134" s="280">
        <f t="shared" si="128"/>
        <v>3626</v>
      </c>
      <c r="I134" s="282">
        <f t="shared" si="109"/>
        <v>21742</v>
      </c>
      <c r="J134" s="297"/>
      <c r="K134" s="297"/>
      <c r="L134" s="297"/>
      <c r="M134" s="297"/>
      <c r="N134" s="297"/>
      <c r="O134" s="297"/>
      <c r="P134" s="297"/>
      <c r="Q134" s="297"/>
      <c r="R134" s="297"/>
      <c r="S134" s="297"/>
      <c r="T134" s="297"/>
      <c r="U134" s="297"/>
      <c r="V134" s="297"/>
      <c r="W134" s="297"/>
      <c r="X134" s="297"/>
      <c r="Y134" s="297"/>
      <c r="Z134" s="297"/>
    </row>
    <row r="135" ht="15.75" customHeight="1">
      <c r="A135" s="314"/>
      <c r="B135" s="315"/>
      <c r="C135" s="280"/>
      <c r="D135" s="283"/>
      <c r="E135" s="284"/>
      <c r="F135" s="284"/>
      <c r="G135" s="280">
        <f t="shared" ref="G135:H135" si="129">N($D135)*N(E135)</f>
        <v>0</v>
      </c>
      <c r="H135" s="280">
        <f t="shared" si="129"/>
        <v>0</v>
      </c>
      <c r="I135" s="282">
        <f t="shared" si="109"/>
        <v>0</v>
      </c>
      <c r="J135" s="297"/>
      <c r="K135" s="297"/>
      <c r="L135" s="297"/>
      <c r="M135" s="297"/>
      <c r="N135" s="297"/>
      <c r="O135" s="297"/>
      <c r="P135" s="297"/>
      <c r="Q135" s="297"/>
      <c r="R135" s="297"/>
      <c r="S135" s="297"/>
      <c r="T135" s="297"/>
      <c r="U135" s="297"/>
      <c r="V135" s="297"/>
      <c r="W135" s="297"/>
      <c r="X135" s="297"/>
      <c r="Y135" s="297"/>
      <c r="Z135" s="297"/>
    </row>
    <row r="136" ht="15.75" customHeight="1">
      <c r="A136" s="314">
        <f>+A134+1</f>
        <v>6</v>
      </c>
      <c r="B136" s="279" t="s">
        <v>1451</v>
      </c>
      <c r="C136" s="280" t="s">
        <v>556</v>
      </c>
      <c r="D136" s="280">
        <v>1.0</v>
      </c>
      <c r="E136" s="281">
        <v>3224.0</v>
      </c>
      <c r="F136" s="281">
        <v>380.0</v>
      </c>
      <c r="G136" s="280">
        <f t="shared" ref="G136:H136" si="130">N($D136)*N(E136)</f>
        <v>3224</v>
      </c>
      <c r="H136" s="280">
        <f t="shared" si="130"/>
        <v>380</v>
      </c>
      <c r="I136" s="282">
        <f t="shared" si="109"/>
        <v>3604</v>
      </c>
      <c r="J136" s="297"/>
      <c r="K136" s="297"/>
      <c r="L136" s="297"/>
      <c r="M136" s="297"/>
      <c r="N136" s="297"/>
      <c r="O136" s="297"/>
      <c r="P136" s="297"/>
      <c r="Q136" s="297"/>
      <c r="R136" s="297"/>
      <c r="S136" s="297"/>
      <c r="T136" s="297"/>
      <c r="U136" s="297"/>
      <c r="V136" s="297"/>
      <c r="W136" s="297"/>
      <c r="X136" s="297"/>
      <c r="Y136" s="297"/>
      <c r="Z136" s="297"/>
    </row>
    <row r="137" ht="15.75" customHeight="1">
      <c r="A137" s="314"/>
      <c r="B137" s="315"/>
      <c r="C137" s="280"/>
      <c r="D137" s="283"/>
      <c r="E137" s="284"/>
      <c r="F137" s="284"/>
      <c r="G137" s="280">
        <f t="shared" ref="G137:H137" si="131">N($D137)*N(E137)</f>
        <v>0</v>
      </c>
      <c r="H137" s="280">
        <f t="shared" si="131"/>
        <v>0</v>
      </c>
      <c r="I137" s="282">
        <f t="shared" si="109"/>
        <v>0</v>
      </c>
      <c r="J137" s="297"/>
      <c r="K137" s="297"/>
      <c r="L137" s="297"/>
      <c r="M137" s="297"/>
      <c r="N137" s="297"/>
      <c r="O137" s="297"/>
      <c r="P137" s="297"/>
      <c r="Q137" s="297"/>
      <c r="R137" s="297"/>
      <c r="S137" s="297"/>
      <c r="T137" s="297"/>
      <c r="U137" s="297"/>
      <c r="V137" s="297"/>
      <c r="W137" s="297"/>
      <c r="X137" s="297"/>
      <c r="Y137" s="297"/>
      <c r="Z137" s="297"/>
    </row>
    <row r="138" ht="15.75" customHeight="1">
      <c r="A138" s="314">
        <f>+A136+1</f>
        <v>7</v>
      </c>
      <c r="B138" s="279" t="s">
        <v>1452</v>
      </c>
      <c r="C138" s="280"/>
      <c r="D138" s="283"/>
      <c r="E138" s="284"/>
      <c r="F138" s="284"/>
      <c r="G138" s="280">
        <f t="shared" ref="G138:H138" si="132">N($D138)*N(E138)</f>
        <v>0</v>
      </c>
      <c r="H138" s="280">
        <f t="shared" si="132"/>
        <v>0</v>
      </c>
      <c r="I138" s="282">
        <f t="shared" si="109"/>
        <v>0</v>
      </c>
      <c r="J138" s="297"/>
      <c r="K138" s="297"/>
      <c r="L138" s="297"/>
      <c r="M138" s="297"/>
      <c r="N138" s="297"/>
      <c r="O138" s="297"/>
      <c r="P138" s="297"/>
      <c r="Q138" s="297"/>
      <c r="R138" s="297"/>
      <c r="S138" s="297"/>
      <c r="T138" s="297"/>
      <c r="U138" s="297"/>
      <c r="V138" s="297"/>
      <c r="W138" s="297"/>
      <c r="X138" s="297"/>
      <c r="Y138" s="297"/>
      <c r="Z138" s="297"/>
    </row>
    <row r="139" ht="15.75" customHeight="1">
      <c r="A139" s="314" t="s">
        <v>28</v>
      </c>
      <c r="B139" s="315" t="s">
        <v>1453</v>
      </c>
      <c r="C139" s="280" t="s">
        <v>556</v>
      </c>
      <c r="D139" s="280">
        <v>15.0</v>
      </c>
      <c r="E139" s="281">
        <v>712.0</v>
      </c>
      <c r="F139" s="281">
        <v>191.0</v>
      </c>
      <c r="G139" s="280">
        <f t="shared" ref="G139:H139" si="133">N($D139)*N(E139)</f>
        <v>10680</v>
      </c>
      <c r="H139" s="280">
        <f t="shared" si="133"/>
        <v>2865</v>
      </c>
      <c r="I139" s="282">
        <f t="shared" si="109"/>
        <v>13545</v>
      </c>
      <c r="J139" s="297"/>
      <c r="K139" s="297"/>
      <c r="L139" s="297"/>
      <c r="M139" s="297"/>
      <c r="N139" s="297"/>
      <c r="O139" s="297"/>
      <c r="P139" s="297"/>
      <c r="Q139" s="297"/>
      <c r="R139" s="297"/>
      <c r="S139" s="297"/>
      <c r="T139" s="297"/>
      <c r="U139" s="297"/>
      <c r="V139" s="297"/>
      <c r="W139" s="297"/>
      <c r="X139" s="297"/>
      <c r="Y139" s="297"/>
      <c r="Z139" s="297"/>
    </row>
    <row r="140" ht="15.75" customHeight="1">
      <c r="A140" s="314" t="s">
        <v>1366</v>
      </c>
      <c r="B140" s="315" t="s">
        <v>1454</v>
      </c>
      <c r="C140" s="280" t="s">
        <v>556</v>
      </c>
      <c r="D140" s="280">
        <v>70.0</v>
      </c>
      <c r="E140" s="281">
        <v>712.0</v>
      </c>
      <c r="F140" s="281">
        <v>191.0</v>
      </c>
      <c r="G140" s="280">
        <f t="shared" ref="G140:H140" si="134">N($D140)*N(E140)</f>
        <v>49840</v>
      </c>
      <c r="H140" s="280">
        <f t="shared" si="134"/>
        <v>13370</v>
      </c>
      <c r="I140" s="282">
        <f t="shared" si="109"/>
        <v>63210</v>
      </c>
      <c r="J140" s="297"/>
      <c r="K140" s="297"/>
      <c r="L140" s="297"/>
      <c r="M140" s="297"/>
      <c r="N140" s="297"/>
      <c r="O140" s="297"/>
      <c r="P140" s="297"/>
      <c r="Q140" s="297"/>
      <c r="R140" s="297"/>
      <c r="S140" s="297"/>
      <c r="T140" s="297"/>
      <c r="U140" s="297"/>
      <c r="V140" s="297"/>
      <c r="W140" s="297"/>
      <c r="X140" s="297"/>
      <c r="Y140" s="297"/>
      <c r="Z140" s="297"/>
    </row>
    <row r="141" ht="15.75" customHeight="1">
      <c r="A141" s="314" t="s">
        <v>1369</v>
      </c>
      <c r="B141" s="315" t="s">
        <v>1455</v>
      </c>
      <c r="C141" s="280" t="s">
        <v>556</v>
      </c>
      <c r="D141" s="280">
        <v>0.0</v>
      </c>
      <c r="E141" s="284"/>
      <c r="F141" s="284"/>
      <c r="G141" s="280">
        <f t="shared" ref="G141:H141" si="135">N($D141)*N(E141)</f>
        <v>0</v>
      </c>
      <c r="H141" s="280">
        <f t="shared" si="135"/>
        <v>0</v>
      </c>
      <c r="I141" s="282">
        <f t="shared" si="109"/>
        <v>0</v>
      </c>
      <c r="J141" s="297"/>
      <c r="K141" s="297"/>
      <c r="L141" s="297"/>
      <c r="M141" s="297"/>
      <c r="N141" s="297"/>
      <c r="O141" s="297"/>
      <c r="P141" s="297"/>
      <c r="Q141" s="297"/>
      <c r="R141" s="297"/>
      <c r="S141" s="297"/>
      <c r="T141" s="297"/>
      <c r="U141" s="297"/>
      <c r="V141" s="297"/>
      <c r="W141" s="297"/>
      <c r="X141" s="297"/>
      <c r="Y141" s="297"/>
      <c r="Z141" s="297"/>
    </row>
    <row r="142" ht="15.75" customHeight="1">
      <c r="A142" s="314" t="s">
        <v>1434</v>
      </c>
      <c r="B142" s="315" t="s">
        <v>1456</v>
      </c>
      <c r="C142" s="280" t="s">
        <v>556</v>
      </c>
      <c r="D142" s="280">
        <v>6.0</v>
      </c>
      <c r="E142" s="281">
        <v>1660.0</v>
      </c>
      <c r="F142" s="281">
        <v>191.0</v>
      </c>
      <c r="G142" s="280">
        <f t="shared" ref="G142:H142" si="136">N($D142)*N(E142)</f>
        <v>9960</v>
      </c>
      <c r="H142" s="280">
        <f t="shared" si="136"/>
        <v>1146</v>
      </c>
      <c r="I142" s="282">
        <f t="shared" si="109"/>
        <v>11106</v>
      </c>
      <c r="J142" s="297"/>
      <c r="K142" s="297"/>
      <c r="L142" s="297"/>
      <c r="M142" s="297"/>
      <c r="N142" s="297"/>
      <c r="O142" s="297"/>
      <c r="P142" s="297"/>
      <c r="Q142" s="297"/>
      <c r="R142" s="297"/>
      <c r="S142" s="297"/>
      <c r="T142" s="297"/>
      <c r="U142" s="297"/>
      <c r="V142" s="297"/>
      <c r="W142" s="297"/>
      <c r="X142" s="297"/>
      <c r="Y142" s="297"/>
      <c r="Z142" s="297"/>
    </row>
    <row r="143" ht="15.75" customHeight="1">
      <c r="A143" s="314"/>
      <c r="B143" s="315"/>
      <c r="C143" s="280"/>
      <c r="D143" s="283"/>
      <c r="E143" s="284"/>
      <c r="F143" s="284"/>
      <c r="G143" s="280">
        <f t="shared" ref="G143:H143" si="137">N($D143)*N(E143)</f>
        <v>0</v>
      </c>
      <c r="H143" s="280">
        <f t="shared" si="137"/>
        <v>0</v>
      </c>
      <c r="I143" s="282">
        <f t="shared" si="109"/>
        <v>0</v>
      </c>
      <c r="J143" s="297"/>
      <c r="K143" s="297"/>
      <c r="L143" s="297"/>
      <c r="M143" s="297"/>
      <c r="N143" s="297"/>
      <c r="O143" s="297"/>
      <c r="P143" s="297"/>
      <c r="Q143" s="297"/>
      <c r="R143" s="297"/>
      <c r="S143" s="297"/>
      <c r="T143" s="297"/>
      <c r="U143" s="297"/>
      <c r="V143" s="297"/>
      <c r="W143" s="297"/>
      <c r="X143" s="297"/>
      <c r="Y143" s="297"/>
      <c r="Z143" s="297"/>
    </row>
    <row r="144" ht="15.75" customHeight="1">
      <c r="A144" s="314">
        <f>+A138+1</f>
        <v>8</v>
      </c>
      <c r="B144" s="279" t="s">
        <v>1457</v>
      </c>
      <c r="C144" s="280" t="s">
        <v>556</v>
      </c>
      <c r="D144" s="280" t="s">
        <v>506</v>
      </c>
      <c r="E144" s="284"/>
      <c r="F144" s="284"/>
      <c r="G144" s="280">
        <f t="shared" ref="G144:H144" si="138">N($D144)*N(E144)</f>
        <v>0</v>
      </c>
      <c r="H144" s="280">
        <f t="shared" si="138"/>
        <v>0</v>
      </c>
      <c r="I144" s="282">
        <f t="shared" si="109"/>
        <v>0</v>
      </c>
      <c r="J144" s="297"/>
      <c r="K144" s="297"/>
      <c r="L144" s="297"/>
      <c r="M144" s="297"/>
      <c r="N144" s="297"/>
      <c r="O144" s="297"/>
      <c r="P144" s="297"/>
      <c r="Q144" s="297"/>
      <c r="R144" s="297"/>
      <c r="S144" s="297"/>
      <c r="T144" s="297"/>
      <c r="U144" s="297"/>
      <c r="V144" s="297"/>
      <c r="W144" s="297"/>
      <c r="X144" s="297"/>
      <c r="Y144" s="297"/>
      <c r="Z144" s="297"/>
    </row>
    <row r="145" ht="15.75" customHeight="1">
      <c r="A145" s="314"/>
      <c r="B145" s="315"/>
      <c r="C145" s="280"/>
      <c r="D145" s="283"/>
      <c r="E145" s="284"/>
      <c r="F145" s="284"/>
      <c r="G145" s="280">
        <f t="shared" ref="G145:H145" si="139">N($D145)*N(E145)</f>
        <v>0</v>
      </c>
      <c r="H145" s="280">
        <f t="shared" si="139"/>
        <v>0</v>
      </c>
      <c r="I145" s="282">
        <f t="shared" si="109"/>
        <v>0</v>
      </c>
      <c r="J145" s="297"/>
      <c r="K145" s="297"/>
      <c r="L145" s="297"/>
      <c r="M145" s="297"/>
      <c r="N145" s="297"/>
      <c r="O145" s="297"/>
      <c r="P145" s="297"/>
      <c r="Q145" s="297"/>
      <c r="R145" s="297"/>
      <c r="S145" s="297"/>
      <c r="T145" s="297"/>
      <c r="U145" s="297"/>
      <c r="V145" s="297"/>
      <c r="W145" s="297"/>
      <c r="X145" s="297"/>
      <c r="Y145" s="297"/>
      <c r="Z145" s="297"/>
    </row>
    <row r="146" ht="15.75" customHeight="1">
      <c r="A146" s="314">
        <f>+A144+1</f>
        <v>9</v>
      </c>
      <c r="B146" s="279" t="s">
        <v>1458</v>
      </c>
      <c r="C146" s="280" t="s">
        <v>556</v>
      </c>
      <c r="D146" s="280">
        <v>70.0</v>
      </c>
      <c r="E146" s="281">
        <v>77.0</v>
      </c>
      <c r="F146" s="281">
        <v>20.0</v>
      </c>
      <c r="G146" s="280">
        <f t="shared" ref="G146:H146" si="140">N($D146)*N(E146)</f>
        <v>5390</v>
      </c>
      <c r="H146" s="280">
        <f t="shared" si="140"/>
        <v>1400</v>
      </c>
      <c r="I146" s="282">
        <f t="shared" si="109"/>
        <v>6790</v>
      </c>
      <c r="J146" s="297"/>
      <c r="K146" s="297"/>
      <c r="L146" s="297"/>
      <c r="M146" s="297"/>
      <c r="N146" s="297"/>
      <c r="O146" s="297"/>
      <c r="P146" s="297"/>
      <c r="Q146" s="297"/>
      <c r="R146" s="297"/>
      <c r="S146" s="297"/>
      <c r="T146" s="297"/>
      <c r="U146" s="297"/>
      <c r="V146" s="297"/>
      <c r="W146" s="297"/>
      <c r="X146" s="297"/>
      <c r="Y146" s="297"/>
      <c r="Z146" s="297"/>
    </row>
    <row r="147" ht="15.75" customHeight="1">
      <c r="A147" s="314"/>
      <c r="B147" s="315"/>
      <c r="C147" s="280"/>
      <c r="D147" s="283"/>
      <c r="E147" s="284"/>
      <c r="F147" s="284"/>
      <c r="G147" s="280">
        <f t="shared" ref="G147:H147" si="141">N($D147)*N(E147)</f>
        <v>0</v>
      </c>
      <c r="H147" s="280">
        <f t="shared" si="141"/>
        <v>0</v>
      </c>
      <c r="I147" s="282">
        <f t="shared" si="109"/>
        <v>0</v>
      </c>
      <c r="J147" s="297"/>
      <c r="K147" s="297"/>
      <c r="L147" s="297"/>
      <c r="M147" s="297"/>
      <c r="N147" s="297"/>
      <c r="O147" s="297"/>
      <c r="P147" s="297"/>
      <c r="Q147" s="297"/>
      <c r="R147" s="297"/>
      <c r="S147" s="297"/>
      <c r="T147" s="297"/>
      <c r="U147" s="297"/>
      <c r="V147" s="297"/>
      <c r="W147" s="297"/>
      <c r="X147" s="297"/>
      <c r="Y147" s="297"/>
      <c r="Z147" s="297"/>
    </row>
    <row r="148" ht="15.75" customHeight="1">
      <c r="A148" s="314">
        <f>+A146+1</f>
        <v>10</v>
      </c>
      <c r="B148" s="279" t="s">
        <v>1459</v>
      </c>
      <c r="C148" s="280" t="s">
        <v>556</v>
      </c>
      <c r="D148" s="280">
        <v>76.0</v>
      </c>
      <c r="E148" s="281">
        <v>1471.0</v>
      </c>
      <c r="F148" s="281">
        <v>286.0</v>
      </c>
      <c r="G148" s="280">
        <f t="shared" ref="G148:H148" si="142">N($D148)*N(E148)</f>
        <v>111796</v>
      </c>
      <c r="H148" s="280">
        <f t="shared" si="142"/>
        <v>21736</v>
      </c>
      <c r="I148" s="282">
        <f t="shared" si="109"/>
        <v>133532</v>
      </c>
      <c r="J148" s="297"/>
      <c r="K148" s="297"/>
      <c r="L148" s="297"/>
      <c r="M148" s="297"/>
      <c r="N148" s="297"/>
      <c r="O148" s="297"/>
      <c r="P148" s="297"/>
      <c r="Q148" s="297"/>
      <c r="R148" s="297"/>
      <c r="S148" s="297"/>
      <c r="T148" s="297"/>
      <c r="U148" s="297"/>
      <c r="V148" s="297"/>
      <c r="W148" s="297"/>
      <c r="X148" s="297"/>
      <c r="Y148" s="297"/>
      <c r="Z148" s="297"/>
    </row>
    <row r="149" ht="15.75" customHeight="1">
      <c r="A149" s="314"/>
      <c r="B149" s="315"/>
      <c r="C149" s="280"/>
      <c r="D149" s="283"/>
      <c r="E149" s="284"/>
      <c r="F149" s="284"/>
      <c r="G149" s="280">
        <f t="shared" ref="G149:H149" si="143">N($D149)*N(E149)</f>
        <v>0</v>
      </c>
      <c r="H149" s="280">
        <f t="shared" si="143"/>
        <v>0</v>
      </c>
      <c r="I149" s="282">
        <f t="shared" si="109"/>
        <v>0</v>
      </c>
      <c r="J149" s="297"/>
      <c r="K149" s="297"/>
      <c r="L149" s="297"/>
      <c r="M149" s="297"/>
      <c r="N149" s="297"/>
      <c r="O149" s="297"/>
      <c r="P149" s="297"/>
      <c r="Q149" s="297"/>
      <c r="R149" s="297"/>
      <c r="S149" s="297"/>
      <c r="T149" s="297"/>
      <c r="U149" s="297"/>
      <c r="V149" s="297"/>
      <c r="W149" s="297"/>
      <c r="X149" s="297"/>
      <c r="Y149" s="297"/>
      <c r="Z149" s="297"/>
    </row>
    <row r="150" ht="15.75" customHeight="1">
      <c r="A150" s="314">
        <f>+A148+1</f>
        <v>11</v>
      </c>
      <c r="B150" s="279" t="s">
        <v>1460</v>
      </c>
      <c r="C150" s="280" t="s">
        <v>978</v>
      </c>
      <c r="D150" s="280">
        <v>1.0</v>
      </c>
      <c r="E150" s="281">
        <v>0.0</v>
      </c>
      <c r="F150" s="281">
        <v>23698.0</v>
      </c>
      <c r="G150" s="280">
        <f t="shared" ref="G150:H150" si="144">N($D150)*N(E150)</f>
        <v>0</v>
      </c>
      <c r="H150" s="280">
        <f t="shared" si="144"/>
        <v>23698</v>
      </c>
      <c r="I150" s="282">
        <f t="shared" si="109"/>
        <v>23698</v>
      </c>
      <c r="J150" s="297"/>
      <c r="K150" s="297"/>
      <c r="L150" s="297"/>
      <c r="M150" s="297"/>
      <c r="N150" s="297"/>
      <c r="O150" s="297"/>
      <c r="P150" s="297"/>
      <c r="Q150" s="297"/>
      <c r="R150" s="297"/>
      <c r="S150" s="297"/>
      <c r="T150" s="297"/>
      <c r="U150" s="297"/>
      <c r="V150" s="297"/>
      <c r="W150" s="297"/>
      <c r="X150" s="297"/>
      <c r="Y150" s="297"/>
      <c r="Z150" s="297"/>
    </row>
    <row r="151" ht="15.75" customHeight="1">
      <c r="A151" s="314"/>
      <c r="B151" s="315"/>
      <c r="C151" s="280"/>
      <c r="D151" s="283"/>
      <c r="E151" s="284"/>
      <c r="F151" s="284"/>
      <c r="G151" s="280">
        <f t="shared" ref="G151:H151" si="145">N($D151)*N(E151)</f>
        <v>0</v>
      </c>
      <c r="H151" s="280">
        <f t="shared" si="145"/>
        <v>0</v>
      </c>
      <c r="I151" s="282">
        <f t="shared" si="109"/>
        <v>0</v>
      </c>
      <c r="J151" s="297"/>
      <c r="K151" s="297"/>
      <c r="L151" s="297"/>
      <c r="M151" s="297"/>
      <c r="N151" s="297"/>
      <c r="O151" s="297"/>
      <c r="P151" s="297"/>
      <c r="Q151" s="297"/>
      <c r="R151" s="297"/>
      <c r="S151" s="297"/>
      <c r="T151" s="297"/>
      <c r="U151" s="297"/>
      <c r="V151" s="297"/>
      <c r="W151" s="297"/>
      <c r="X151" s="297"/>
      <c r="Y151" s="297"/>
      <c r="Z151" s="297"/>
    </row>
    <row r="152" ht="15.75" customHeight="1">
      <c r="A152" s="314">
        <f>+A150+1</f>
        <v>12</v>
      </c>
      <c r="B152" s="279" t="s">
        <v>1461</v>
      </c>
      <c r="C152" s="280" t="s">
        <v>1462</v>
      </c>
      <c r="D152" s="280">
        <v>1.0</v>
      </c>
      <c r="E152" s="281">
        <v>0.0</v>
      </c>
      <c r="F152" s="281">
        <v>18958.0</v>
      </c>
      <c r="G152" s="280">
        <f t="shared" ref="G152:H152" si="146">N($D152)*N(E152)</f>
        <v>0</v>
      </c>
      <c r="H152" s="280">
        <f t="shared" si="146"/>
        <v>18958</v>
      </c>
      <c r="I152" s="282">
        <f t="shared" si="109"/>
        <v>18958</v>
      </c>
      <c r="J152" s="297"/>
      <c r="K152" s="297"/>
      <c r="L152" s="297"/>
      <c r="M152" s="297"/>
      <c r="N152" s="297"/>
      <c r="O152" s="297"/>
      <c r="P152" s="297"/>
      <c r="Q152" s="297"/>
      <c r="R152" s="297"/>
      <c r="S152" s="297"/>
      <c r="T152" s="297"/>
      <c r="U152" s="297"/>
      <c r="V152" s="297"/>
      <c r="W152" s="297"/>
      <c r="X152" s="297"/>
      <c r="Y152" s="297"/>
      <c r="Z152" s="297"/>
    </row>
    <row r="153" ht="15.75" customHeight="1">
      <c r="A153" s="314"/>
      <c r="B153" s="315"/>
      <c r="C153" s="280"/>
      <c r="D153" s="283">
        <v>1.0</v>
      </c>
      <c r="E153" s="281">
        <v>0.0</v>
      </c>
      <c r="F153" s="281">
        <v>0.0</v>
      </c>
      <c r="G153" s="280">
        <f t="shared" ref="G153:H153" si="147">N($D153)*N(E153)</f>
        <v>0</v>
      </c>
      <c r="H153" s="280">
        <f t="shared" si="147"/>
        <v>0</v>
      </c>
      <c r="I153" s="282">
        <f t="shared" si="109"/>
        <v>0</v>
      </c>
      <c r="J153" s="297"/>
      <c r="K153" s="297"/>
      <c r="L153" s="297"/>
      <c r="M153" s="297"/>
      <c r="N153" s="297"/>
      <c r="O153" s="297"/>
      <c r="P153" s="297"/>
      <c r="Q153" s="297"/>
      <c r="R153" s="297"/>
      <c r="S153" s="297"/>
      <c r="T153" s="297"/>
      <c r="U153" s="297"/>
      <c r="V153" s="297"/>
      <c r="W153" s="297"/>
      <c r="X153" s="297"/>
      <c r="Y153" s="297"/>
      <c r="Z153" s="297"/>
    </row>
    <row r="154" ht="15.75" customHeight="1">
      <c r="A154" s="314">
        <f>+A152+1</f>
        <v>13</v>
      </c>
      <c r="B154" s="279" t="s">
        <v>1463</v>
      </c>
      <c r="C154" s="280" t="s">
        <v>978</v>
      </c>
      <c r="D154" s="280">
        <v>1.0</v>
      </c>
      <c r="E154" s="281">
        <v>37916.0</v>
      </c>
      <c r="F154" s="281">
        <v>14219.0</v>
      </c>
      <c r="G154" s="280">
        <f t="shared" ref="G154:H154" si="148">N($D154)*N(E154)</f>
        <v>37916</v>
      </c>
      <c r="H154" s="280">
        <f t="shared" si="148"/>
        <v>14219</v>
      </c>
      <c r="I154" s="282">
        <f t="shared" si="109"/>
        <v>52135</v>
      </c>
      <c r="J154" s="297"/>
      <c r="K154" s="297"/>
      <c r="L154" s="297"/>
      <c r="M154" s="297"/>
      <c r="N154" s="297"/>
      <c r="O154" s="297"/>
      <c r="P154" s="297"/>
      <c r="Q154" s="297"/>
      <c r="R154" s="297"/>
      <c r="S154" s="297"/>
      <c r="T154" s="297"/>
      <c r="U154" s="297"/>
      <c r="V154" s="297"/>
      <c r="W154" s="297"/>
      <c r="X154" s="297"/>
      <c r="Y154" s="297"/>
      <c r="Z154" s="297"/>
    </row>
    <row r="155" ht="15.75" customHeight="1">
      <c r="A155" s="314"/>
      <c r="B155" s="315"/>
      <c r="C155" s="280"/>
      <c r="D155" s="283"/>
      <c r="E155" s="284"/>
      <c r="F155" s="284"/>
      <c r="G155" s="280">
        <f t="shared" ref="G155:H155" si="149">N($D155)*N(E155)</f>
        <v>0</v>
      </c>
      <c r="H155" s="280">
        <f t="shared" si="149"/>
        <v>0</v>
      </c>
      <c r="I155" s="282">
        <f t="shared" si="109"/>
        <v>0</v>
      </c>
      <c r="J155" s="297"/>
      <c r="K155" s="297"/>
      <c r="L155" s="297"/>
      <c r="M155" s="297"/>
      <c r="N155" s="297"/>
      <c r="O155" s="297"/>
      <c r="P155" s="297"/>
      <c r="Q155" s="297"/>
      <c r="R155" s="297"/>
      <c r="S155" s="297"/>
      <c r="T155" s="297"/>
      <c r="U155" s="297"/>
      <c r="V155" s="297"/>
      <c r="W155" s="297"/>
      <c r="X155" s="297"/>
      <c r="Y155" s="297"/>
      <c r="Z155" s="297"/>
    </row>
    <row r="156" ht="15.75" customHeight="1">
      <c r="A156" s="314">
        <f>+A154+1</f>
        <v>14</v>
      </c>
      <c r="B156" s="279" t="s">
        <v>1464</v>
      </c>
      <c r="C156" s="280"/>
      <c r="D156" s="283"/>
      <c r="E156" s="284"/>
      <c r="F156" s="284"/>
      <c r="G156" s="280">
        <f t="shared" ref="G156:H156" si="150">N($D156)*N(E156)</f>
        <v>0</v>
      </c>
      <c r="H156" s="280">
        <f t="shared" si="150"/>
        <v>0</v>
      </c>
      <c r="I156" s="282">
        <f t="shared" si="109"/>
        <v>0</v>
      </c>
      <c r="J156" s="297"/>
      <c r="K156" s="297"/>
      <c r="L156" s="297"/>
      <c r="M156" s="297"/>
      <c r="N156" s="297"/>
      <c r="O156" s="297"/>
      <c r="P156" s="297"/>
      <c r="Q156" s="297"/>
      <c r="R156" s="297"/>
      <c r="S156" s="297"/>
      <c r="T156" s="297"/>
      <c r="U156" s="297"/>
      <c r="V156" s="297"/>
      <c r="W156" s="297"/>
      <c r="X156" s="297"/>
      <c r="Y156" s="297"/>
      <c r="Z156" s="297"/>
    </row>
    <row r="157" ht="15.75" customHeight="1">
      <c r="A157" s="314" t="s">
        <v>28</v>
      </c>
      <c r="B157" s="315" t="s">
        <v>1431</v>
      </c>
      <c r="C157" s="280" t="s">
        <v>763</v>
      </c>
      <c r="D157" s="280">
        <v>0.0</v>
      </c>
      <c r="E157" s="284"/>
      <c r="F157" s="284"/>
      <c r="G157" s="280">
        <f t="shared" ref="G157:H157" si="151">N($D157)*N(E157)</f>
        <v>0</v>
      </c>
      <c r="H157" s="280">
        <f t="shared" si="151"/>
        <v>0</v>
      </c>
      <c r="I157" s="282">
        <f t="shared" si="109"/>
        <v>0</v>
      </c>
      <c r="J157" s="297"/>
      <c r="K157" s="297"/>
      <c r="L157" s="297"/>
      <c r="M157" s="297"/>
      <c r="N157" s="297"/>
      <c r="O157" s="297"/>
      <c r="P157" s="297"/>
      <c r="Q157" s="297"/>
      <c r="R157" s="297"/>
      <c r="S157" s="297"/>
      <c r="T157" s="297"/>
      <c r="U157" s="297"/>
      <c r="V157" s="297"/>
      <c r="W157" s="297"/>
      <c r="X157" s="297"/>
      <c r="Y157" s="297"/>
      <c r="Z157" s="297"/>
    </row>
    <row r="158" ht="15.75" customHeight="1">
      <c r="A158" s="314" t="s">
        <v>1366</v>
      </c>
      <c r="B158" s="315" t="s">
        <v>1432</v>
      </c>
      <c r="C158" s="280" t="s">
        <v>763</v>
      </c>
      <c r="D158" s="280">
        <v>0.0</v>
      </c>
      <c r="E158" s="284"/>
      <c r="F158" s="284"/>
      <c r="G158" s="280">
        <f t="shared" ref="G158:H158" si="152">N($D158)*N(E158)</f>
        <v>0</v>
      </c>
      <c r="H158" s="280">
        <f t="shared" si="152"/>
        <v>0</v>
      </c>
      <c r="I158" s="282">
        <f t="shared" si="109"/>
        <v>0</v>
      </c>
      <c r="J158" s="297"/>
      <c r="K158" s="297"/>
      <c r="L158" s="297"/>
      <c r="M158" s="297"/>
      <c r="N158" s="297"/>
      <c r="O158" s="297"/>
      <c r="P158" s="297"/>
      <c r="Q158" s="297"/>
      <c r="R158" s="297"/>
      <c r="S158" s="297"/>
      <c r="T158" s="297"/>
      <c r="U158" s="297"/>
      <c r="V158" s="297"/>
      <c r="W158" s="297"/>
      <c r="X158" s="297"/>
      <c r="Y158" s="297"/>
      <c r="Z158" s="297"/>
    </row>
    <row r="159" ht="15.75" customHeight="1">
      <c r="A159" s="314" t="s">
        <v>1369</v>
      </c>
      <c r="B159" s="315" t="s">
        <v>1433</v>
      </c>
      <c r="C159" s="280" t="s">
        <v>763</v>
      </c>
      <c r="D159" s="280">
        <v>6.0</v>
      </c>
      <c r="E159" s="281">
        <v>0.0</v>
      </c>
      <c r="F159" s="281">
        <v>556.0</v>
      </c>
      <c r="G159" s="280">
        <f t="shared" ref="G159:H159" si="153">N($D159)*N(E159)</f>
        <v>0</v>
      </c>
      <c r="H159" s="280">
        <f t="shared" si="153"/>
        <v>3336</v>
      </c>
      <c r="I159" s="282">
        <f t="shared" si="109"/>
        <v>3336</v>
      </c>
      <c r="J159" s="297"/>
      <c r="K159" s="297"/>
      <c r="L159" s="297"/>
      <c r="M159" s="297"/>
      <c r="N159" s="297"/>
      <c r="O159" s="297"/>
      <c r="P159" s="297"/>
      <c r="Q159" s="297"/>
      <c r="R159" s="297"/>
      <c r="S159" s="297"/>
      <c r="T159" s="297"/>
      <c r="U159" s="297"/>
      <c r="V159" s="297"/>
      <c r="W159" s="297"/>
      <c r="X159" s="297"/>
      <c r="Y159" s="297"/>
      <c r="Z159" s="297"/>
    </row>
    <row r="160" ht="15.75" customHeight="1">
      <c r="A160" s="314" t="s">
        <v>1434</v>
      </c>
      <c r="B160" s="315" t="s">
        <v>1435</v>
      </c>
      <c r="C160" s="280" t="s">
        <v>763</v>
      </c>
      <c r="D160" s="280">
        <v>6.0</v>
      </c>
      <c r="E160" s="281">
        <v>0.0</v>
      </c>
      <c r="F160" s="281">
        <v>429.0</v>
      </c>
      <c r="G160" s="280">
        <f t="shared" ref="G160:H160" si="154">N($D160)*N(E160)</f>
        <v>0</v>
      </c>
      <c r="H160" s="280">
        <f t="shared" si="154"/>
        <v>2574</v>
      </c>
      <c r="I160" s="282">
        <f t="shared" si="109"/>
        <v>2574</v>
      </c>
      <c r="J160" s="297"/>
      <c r="K160" s="297"/>
      <c r="L160" s="297"/>
      <c r="M160" s="297"/>
      <c r="N160" s="297"/>
      <c r="O160" s="297"/>
      <c r="P160" s="297"/>
      <c r="Q160" s="297"/>
      <c r="R160" s="297"/>
      <c r="S160" s="297"/>
      <c r="T160" s="297"/>
      <c r="U160" s="297"/>
      <c r="V160" s="297"/>
      <c r="W160" s="297"/>
      <c r="X160" s="297"/>
      <c r="Y160" s="297"/>
      <c r="Z160" s="297"/>
    </row>
    <row r="161" ht="15.75" customHeight="1">
      <c r="A161" s="314" t="s">
        <v>1436</v>
      </c>
      <c r="B161" s="315" t="s">
        <v>1437</v>
      </c>
      <c r="C161" s="280" t="s">
        <v>763</v>
      </c>
      <c r="D161" s="280">
        <v>12.0</v>
      </c>
      <c r="E161" s="281">
        <v>0.0</v>
      </c>
      <c r="F161" s="281">
        <v>343.0</v>
      </c>
      <c r="G161" s="280">
        <f t="shared" ref="G161:H161" si="155">N($D161)*N(E161)</f>
        <v>0</v>
      </c>
      <c r="H161" s="280">
        <f t="shared" si="155"/>
        <v>4116</v>
      </c>
      <c r="I161" s="282">
        <f t="shared" si="109"/>
        <v>4116</v>
      </c>
      <c r="J161" s="297"/>
      <c r="K161" s="297"/>
      <c r="L161" s="297"/>
      <c r="M161" s="297"/>
      <c r="N161" s="297"/>
      <c r="O161" s="297"/>
      <c r="P161" s="297"/>
      <c r="Q161" s="297"/>
      <c r="R161" s="297"/>
      <c r="S161" s="297"/>
      <c r="T161" s="297"/>
      <c r="U161" s="297"/>
      <c r="V161" s="297"/>
      <c r="W161" s="297"/>
      <c r="X161" s="297"/>
      <c r="Y161" s="297"/>
      <c r="Z161" s="297"/>
    </row>
    <row r="162" ht="15.75" customHeight="1">
      <c r="A162" s="314" t="s">
        <v>1438</v>
      </c>
      <c r="B162" s="315" t="s">
        <v>1439</v>
      </c>
      <c r="C162" s="280" t="s">
        <v>763</v>
      </c>
      <c r="D162" s="280">
        <v>13.200000000000001</v>
      </c>
      <c r="E162" s="281">
        <v>0.0</v>
      </c>
      <c r="F162" s="281">
        <v>274.0</v>
      </c>
      <c r="G162" s="280">
        <f t="shared" ref="G162:H162" si="156">N($D162)*N(E162)</f>
        <v>0</v>
      </c>
      <c r="H162" s="280">
        <f t="shared" si="156"/>
        <v>3616.8</v>
      </c>
      <c r="I162" s="282">
        <f t="shared" si="109"/>
        <v>3616.8</v>
      </c>
      <c r="J162" s="297"/>
      <c r="K162" s="297"/>
      <c r="L162" s="297"/>
      <c r="M162" s="297"/>
      <c r="N162" s="297"/>
      <c r="O162" s="297"/>
      <c r="P162" s="297"/>
      <c r="Q162" s="297"/>
      <c r="R162" s="297"/>
      <c r="S162" s="297"/>
      <c r="T162" s="297"/>
      <c r="U162" s="297"/>
      <c r="V162" s="297"/>
      <c r="W162" s="297"/>
      <c r="X162" s="297"/>
      <c r="Y162" s="297"/>
      <c r="Z162" s="297"/>
    </row>
    <row r="163" ht="15.75" customHeight="1">
      <c r="A163" s="314" t="s">
        <v>1440</v>
      </c>
      <c r="B163" s="315" t="s">
        <v>1441</v>
      </c>
      <c r="C163" s="280" t="s">
        <v>763</v>
      </c>
      <c r="D163" s="280">
        <v>14.4</v>
      </c>
      <c r="E163" s="281">
        <v>0.0</v>
      </c>
      <c r="F163" s="281">
        <v>257.0</v>
      </c>
      <c r="G163" s="280">
        <f t="shared" ref="G163:H163" si="157">N($D163)*N(E163)</f>
        <v>0</v>
      </c>
      <c r="H163" s="280">
        <f t="shared" si="157"/>
        <v>3700.8</v>
      </c>
      <c r="I163" s="282">
        <f t="shared" si="109"/>
        <v>3700.8</v>
      </c>
      <c r="J163" s="297"/>
      <c r="K163" s="297"/>
      <c r="L163" s="297"/>
      <c r="M163" s="297"/>
      <c r="N163" s="297"/>
      <c r="O163" s="297"/>
      <c r="P163" s="297"/>
      <c r="Q163" s="297"/>
      <c r="R163" s="297"/>
      <c r="S163" s="297"/>
      <c r="T163" s="297"/>
      <c r="U163" s="297"/>
      <c r="V163" s="297"/>
      <c r="W163" s="297"/>
      <c r="X163" s="297"/>
      <c r="Y163" s="297"/>
      <c r="Z163" s="297"/>
    </row>
    <row r="164" ht="15.75" customHeight="1">
      <c r="A164" s="314" t="s">
        <v>1442</v>
      </c>
      <c r="B164" s="315" t="s">
        <v>1443</v>
      </c>
      <c r="C164" s="280" t="s">
        <v>763</v>
      </c>
      <c r="D164" s="280">
        <v>28.0</v>
      </c>
      <c r="E164" s="281">
        <v>0.0</v>
      </c>
      <c r="F164" s="281">
        <v>206.0</v>
      </c>
      <c r="G164" s="280">
        <f t="shared" ref="G164:H164" si="158">N($D164)*N(E164)</f>
        <v>0</v>
      </c>
      <c r="H164" s="280">
        <f t="shared" si="158"/>
        <v>5768</v>
      </c>
      <c r="I164" s="282">
        <f t="shared" si="109"/>
        <v>5768</v>
      </c>
      <c r="J164" s="297"/>
      <c r="K164" s="297"/>
      <c r="L164" s="297"/>
      <c r="M164" s="297"/>
      <c r="N164" s="297"/>
      <c r="O164" s="297"/>
      <c r="P164" s="297"/>
      <c r="Q164" s="297"/>
      <c r="R164" s="297"/>
      <c r="S164" s="297"/>
      <c r="T164" s="297"/>
      <c r="U164" s="297"/>
      <c r="V164" s="297"/>
      <c r="W164" s="297"/>
      <c r="X164" s="297"/>
      <c r="Y164" s="297"/>
      <c r="Z164" s="297"/>
    </row>
    <row r="165" ht="15.75" customHeight="1">
      <c r="A165" s="300" t="s">
        <v>1445</v>
      </c>
      <c r="B165" s="301" t="s">
        <v>1465</v>
      </c>
      <c r="C165" s="280"/>
      <c r="D165" s="280"/>
      <c r="E165" s="280"/>
      <c r="F165" s="280"/>
      <c r="G165" s="280">
        <f t="shared" ref="G165:I165" si="159">SUM(G114:G164)</f>
        <v>639826</v>
      </c>
      <c r="H165" s="280">
        <f t="shared" si="159"/>
        <v>210533.6</v>
      </c>
      <c r="I165" s="282">
        <f t="shared" si="159"/>
        <v>850359.6</v>
      </c>
      <c r="J165" s="297"/>
      <c r="K165" s="297"/>
      <c r="L165" s="297"/>
      <c r="M165" s="297"/>
      <c r="N165" s="297"/>
      <c r="O165" s="297"/>
      <c r="P165" s="297"/>
      <c r="Q165" s="297"/>
      <c r="R165" s="297"/>
      <c r="S165" s="297"/>
      <c r="T165" s="297"/>
      <c r="U165" s="297"/>
      <c r="V165" s="297"/>
      <c r="W165" s="297"/>
      <c r="X165" s="297"/>
      <c r="Y165" s="297"/>
      <c r="Z165" s="297"/>
    </row>
    <row r="166" ht="15.75" customHeight="1">
      <c r="A166" s="300"/>
      <c r="B166" s="301"/>
      <c r="C166" s="280"/>
      <c r="D166" s="280"/>
      <c r="E166" s="280"/>
      <c r="F166" s="280"/>
      <c r="G166" s="280">
        <f t="shared" ref="G166:H166" si="160">N($D166)*N(E166)</f>
        <v>0</v>
      </c>
      <c r="H166" s="280">
        <f t="shared" si="160"/>
        <v>0</v>
      </c>
      <c r="I166" s="282">
        <f t="shared" ref="I166:I176" si="162">SUM(G166:H166)</f>
        <v>0</v>
      </c>
      <c r="J166" s="297"/>
      <c r="K166" s="297"/>
      <c r="L166" s="297"/>
      <c r="M166" s="297"/>
      <c r="N166" s="297"/>
      <c r="O166" s="297"/>
      <c r="P166" s="297"/>
      <c r="Q166" s="297"/>
      <c r="R166" s="297"/>
      <c r="S166" s="297"/>
      <c r="T166" s="297"/>
      <c r="U166" s="297"/>
      <c r="V166" s="297"/>
      <c r="W166" s="297"/>
      <c r="X166" s="297"/>
      <c r="Y166" s="297"/>
      <c r="Z166" s="297"/>
    </row>
    <row r="167" ht="15.75" customHeight="1">
      <c r="A167" s="303" t="s">
        <v>1466</v>
      </c>
      <c r="B167" s="275" t="s">
        <v>1467</v>
      </c>
      <c r="C167" s="276"/>
      <c r="D167" s="276"/>
      <c r="E167" s="276"/>
      <c r="F167" s="276"/>
      <c r="G167" s="280">
        <f t="shared" ref="G167:H167" si="161">N($D167)*N(E167)</f>
        <v>0</v>
      </c>
      <c r="H167" s="280">
        <f t="shared" si="161"/>
        <v>0</v>
      </c>
      <c r="I167" s="282">
        <f t="shared" si="162"/>
        <v>0</v>
      </c>
      <c r="J167" s="297"/>
      <c r="K167" s="297"/>
      <c r="L167" s="297"/>
      <c r="M167" s="297"/>
      <c r="N167" s="297"/>
      <c r="O167" s="297"/>
      <c r="P167" s="297"/>
      <c r="Q167" s="297"/>
      <c r="R167" s="297"/>
      <c r="S167" s="297"/>
      <c r="T167" s="297"/>
      <c r="U167" s="297"/>
      <c r="V167" s="297"/>
      <c r="W167" s="297"/>
      <c r="X167" s="297"/>
      <c r="Y167" s="297"/>
      <c r="Z167" s="297"/>
    </row>
    <row r="168" ht="15.75" customHeight="1">
      <c r="A168" s="304"/>
      <c r="B168" s="275" t="s">
        <v>1468</v>
      </c>
      <c r="C168" s="276"/>
      <c r="D168" s="276"/>
      <c r="E168" s="276"/>
      <c r="F168" s="276"/>
      <c r="G168" s="280">
        <f t="shared" ref="G168:H168" si="163">N($D168)*N(E168)</f>
        <v>0</v>
      </c>
      <c r="H168" s="280">
        <f t="shared" si="163"/>
        <v>0</v>
      </c>
      <c r="I168" s="282">
        <f t="shared" si="162"/>
        <v>0</v>
      </c>
      <c r="J168" s="297"/>
      <c r="K168" s="297"/>
      <c r="L168" s="297"/>
      <c r="M168" s="297"/>
      <c r="N168" s="297"/>
      <c r="O168" s="297"/>
      <c r="P168" s="297"/>
      <c r="Q168" s="297"/>
      <c r="R168" s="297"/>
      <c r="S168" s="297"/>
      <c r="T168" s="297"/>
      <c r="U168" s="297"/>
      <c r="V168" s="297"/>
      <c r="W168" s="297"/>
      <c r="X168" s="297"/>
      <c r="Y168" s="297"/>
      <c r="Z168" s="297"/>
    </row>
    <row r="169" ht="15.75" customHeight="1">
      <c r="A169" s="314">
        <v>1.0</v>
      </c>
      <c r="B169" s="279" t="s">
        <v>1469</v>
      </c>
      <c r="C169" s="280" t="s">
        <v>556</v>
      </c>
      <c r="D169" s="280">
        <v>1.0</v>
      </c>
      <c r="E169" s="281">
        <v>8059.0</v>
      </c>
      <c r="F169" s="281">
        <v>1423.0</v>
      </c>
      <c r="G169" s="280">
        <f t="shared" ref="G169:H169" si="164">N($D169)*N(E169)</f>
        <v>8059</v>
      </c>
      <c r="H169" s="280">
        <f t="shared" si="164"/>
        <v>1423</v>
      </c>
      <c r="I169" s="282">
        <f t="shared" si="162"/>
        <v>9482</v>
      </c>
      <c r="J169" s="297"/>
      <c r="K169" s="297"/>
      <c r="L169" s="297"/>
      <c r="M169" s="297"/>
      <c r="N169" s="297"/>
      <c r="O169" s="297"/>
      <c r="P169" s="297"/>
      <c r="Q169" s="297"/>
      <c r="R169" s="297"/>
      <c r="S169" s="297"/>
      <c r="T169" s="297"/>
      <c r="U169" s="297"/>
      <c r="V169" s="297"/>
      <c r="W169" s="297"/>
      <c r="X169" s="297"/>
      <c r="Y169" s="297"/>
      <c r="Z169" s="297"/>
    </row>
    <row r="170" ht="15.75" customHeight="1">
      <c r="A170" s="314"/>
      <c r="B170" s="279"/>
      <c r="C170" s="280"/>
      <c r="D170" s="283"/>
      <c r="E170" s="284"/>
      <c r="F170" s="284"/>
      <c r="G170" s="280">
        <f t="shared" ref="G170:H170" si="165">N($D170)*N(E170)</f>
        <v>0</v>
      </c>
      <c r="H170" s="280">
        <f t="shared" si="165"/>
        <v>0</v>
      </c>
      <c r="I170" s="282">
        <f t="shared" si="162"/>
        <v>0</v>
      </c>
      <c r="J170" s="297"/>
      <c r="K170" s="297"/>
      <c r="L170" s="297"/>
      <c r="M170" s="297"/>
      <c r="N170" s="297"/>
      <c r="O170" s="297"/>
      <c r="P170" s="297"/>
      <c r="Q170" s="297"/>
      <c r="R170" s="297"/>
      <c r="S170" s="297"/>
      <c r="T170" s="297"/>
      <c r="U170" s="297"/>
      <c r="V170" s="297"/>
      <c r="W170" s="297"/>
      <c r="X170" s="297"/>
      <c r="Y170" s="297"/>
      <c r="Z170" s="297"/>
    </row>
    <row r="171" ht="15.75" customHeight="1">
      <c r="A171" s="314">
        <f>+A169+1</f>
        <v>2</v>
      </c>
      <c r="B171" s="275" t="s">
        <v>1470</v>
      </c>
      <c r="C171" s="280"/>
      <c r="D171" s="283"/>
      <c r="E171" s="284"/>
      <c r="F171" s="284"/>
      <c r="G171" s="280">
        <f t="shared" ref="G171:H171" si="166">N($D171)*N(E171)</f>
        <v>0</v>
      </c>
      <c r="H171" s="280">
        <f t="shared" si="166"/>
        <v>0</v>
      </c>
      <c r="I171" s="282">
        <f t="shared" si="162"/>
        <v>0</v>
      </c>
      <c r="J171" s="297"/>
      <c r="K171" s="297"/>
      <c r="L171" s="297"/>
      <c r="M171" s="297"/>
      <c r="N171" s="297"/>
      <c r="O171" s="297"/>
      <c r="P171" s="297"/>
      <c r="Q171" s="297"/>
      <c r="R171" s="297"/>
      <c r="S171" s="297"/>
      <c r="T171" s="297"/>
      <c r="U171" s="297"/>
      <c r="V171" s="297"/>
      <c r="W171" s="297"/>
      <c r="X171" s="297"/>
      <c r="Y171" s="297"/>
      <c r="Z171" s="297"/>
    </row>
    <row r="172" ht="15.75" customHeight="1">
      <c r="A172" s="314" t="s">
        <v>28</v>
      </c>
      <c r="B172" s="316" t="s">
        <v>1471</v>
      </c>
      <c r="C172" s="280" t="s">
        <v>556</v>
      </c>
      <c r="D172" s="280">
        <v>3.0</v>
      </c>
      <c r="E172" s="281">
        <v>11565.0</v>
      </c>
      <c r="F172" s="281">
        <v>949.0</v>
      </c>
      <c r="G172" s="280">
        <f t="shared" ref="G172:H172" si="167">N($D172)*N(E172)</f>
        <v>34695</v>
      </c>
      <c r="H172" s="280">
        <f t="shared" si="167"/>
        <v>2847</v>
      </c>
      <c r="I172" s="282">
        <f t="shared" si="162"/>
        <v>37542</v>
      </c>
      <c r="J172" s="297"/>
      <c r="K172" s="297"/>
      <c r="L172" s="297"/>
      <c r="M172" s="297"/>
      <c r="N172" s="297"/>
      <c r="O172" s="297"/>
      <c r="P172" s="297"/>
      <c r="Q172" s="297"/>
      <c r="R172" s="297"/>
      <c r="S172" s="297"/>
      <c r="T172" s="297"/>
      <c r="U172" s="297"/>
      <c r="V172" s="297"/>
      <c r="W172" s="297"/>
      <c r="X172" s="297"/>
      <c r="Y172" s="297"/>
      <c r="Z172" s="297"/>
    </row>
    <row r="173" ht="15.75" customHeight="1">
      <c r="A173" s="314"/>
      <c r="B173" s="279"/>
      <c r="C173" s="280"/>
      <c r="D173" s="283"/>
      <c r="E173" s="284"/>
      <c r="F173" s="284"/>
      <c r="G173" s="280">
        <f t="shared" ref="G173:H173" si="168">N($D173)*N(E173)</f>
        <v>0</v>
      </c>
      <c r="H173" s="280">
        <f t="shared" si="168"/>
        <v>0</v>
      </c>
      <c r="I173" s="282">
        <f t="shared" si="162"/>
        <v>0</v>
      </c>
      <c r="J173" s="297"/>
      <c r="K173" s="297"/>
      <c r="L173" s="297"/>
      <c r="M173" s="297"/>
      <c r="N173" s="297"/>
      <c r="O173" s="297"/>
      <c r="P173" s="297"/>
      <c r="Q173" s="297"/>
      <c r="R173" s="297"/>
      <c r="S173" s="297"/>
      <c r="T173" s="297"/>
      <c r="U173" s="297"/>
      <c r="V173" s="297"/>
      <c r="W173" s="297"/>
      <c r="X173" s="297"/>
      <c r="Y173" s="297"/>
      <c r="Z173" s="297"/>
    </row>
    <row r="174" ht="15.75" customHeight="1">
      <c r="A174" s="314">
        <f>+A171+1</f>
        <v>3</v>
      </c>
      <c r="B174" s="279" t="s">
        <v>1472</v>
      </c>
      <c r="C174" s="280" t="s">
        <v>556</v>
      </c>
      <c r="D174" s="280">
        <v>2.0</v>
      </c>
      <c r="E174" s="281">
        <v>1707.0</v>
      </c>
      <c r="F174" s="281">
        <v>380.0</v>
      </c>
      <c r="G174" s="280">
        <f t="shared" ref="G174:H174" si="169">N($D174)*N(E174)</f>
        <v>3414</v>
      </c>
      <c r="H174" s="280">
        <f t="shared" si="169"/>
        <v>760</v>
      </c>
      <c r="I174" s="282">
        <f t="shared" si="162"/>
        <v>4174</v>
      </c>
      <c r="J174" s="297"/>
      <c r="K174" s="297"/>
      <c r="L174" s="297"/>
      <c r="M174" s="297"/>
      <c r="N174" s="297"/>
      <c r="O174" s="297"/>
      <c r="P174" s="297"/>
      <c r="Q174" s="297"/>
      <c r="R174" s="297"/>
      <c r="S174" s="297"/>
      <c r="T174" s="297"/>
      <c r="U174" s="297"/>
      <c r="V174" s="297"/>
      <c r="W174" s="297"/>
      <c r="X174" s="297"/>
      <c r="Y174" s="297"/>
      <c r="Z174" s="297"/>
    </row>
    <row r="175" ht="15.75" customHeight="1">
      <c r="A175" s="314"/>
      <c r="B175" s="279"/>
      <c r="C175" s="280"/>
      <c r="D175" s="283"/>
      <c r="E175" s="284"/>
      <c r="F175" s="284"/>
      <c r="G175" s="280">
        <f t="shared" ref="G175:H175" si="170">N($D175)*N(E175)</f>
        <v>0</v>
      </c>
      <c r="H175" s="280">
        <f t="shared" si="170"/>
        <v>0</v>
      </c>
      <c r="I175" s="282">
        <f t="shared" si="162"/>
        <v>0</v>
      </c>
      <c r="J175" s="297"/>
      <c r="K175" s="297"/>
      <c r="L175" s="297"/>
      <c r="M175" s="297"/>
      <c r="N175" s="297"/>
      <c r="O175" s="297"/>
      <c r="P175" s="297"/>
      <c r="Q175" s="297"/>
      <c r="R175" s="297"/>
      <c r="S175" s="297"/>
      <c r="T175" s="297"/>
      <c r="U175" s="297"/>
      <c r="V175" s="297"/>
      <c r="W175" s="297"/>
      <c r="X175" s="297"/>
      <c r="Y175" s="297"/>
      <c r="Z175" s="297"/>
    </row>
    <row r="176" ht="15.75" customHeight="1">
      <c r="A176" s="314">
        <f>+A174+1</f>
        <v>4</v>
      </c>
      <c r="B176" s="279" t="s">
        <v>1473</v>
      </c>
      <c r="C176" s="280" t="s">
        <v>763</v>
      </c>
      <c r="D176" s="280">
        <v>45.0</v>
      </c>
      <c r="E176" s="281">
        <v>101.0</v>
      </c>
      <c r="F176" s="281">
        <v>35.0</v>
      </c>
      <c r="G176" s="280">
        <f t="shared" ref="G176:H176" si="171">N($D176)*N(E176)</f>
        <v>4545</v>
      </c>
      <c r="H176" s="280">
        <f t="shared" si="171"/>
        <v>1575</v>
      </c>
      <c r="I176" s="282">
        <f t="shared" si="162"/>
        <v>6120</v>
      </c>
      <c r="J176" s="297"/>
      <c r="K176" s="297"/>
      <c r="L176" s="297"/>
      <c r="M176" s="297"/>
      <c r="N176" s="297"/>
      <c r="O176" s="297"/>
      <c r="P176" s="297"/>
      <c r="Q176" s="297"/>
      <c r="R176" s="297"/>
      <c r="S176" s="297"/>
      <c r="T176" s="297"/>
      <c r="U176" s="297"/>
      <c r="V176" s="297"/>
      <c r="W176" s="297"/>
      <c r="X176" s="297"/>
      <c r="Y176" s="297"/>
      <c r="Z176" s="297"/>
    </row>
    <row r="177" ht="15.75" customHeight="1">
      <c r="A177" s="300" t="s">
        <v>1445</v>
      </c>
      <c r="B177" s="301" t="s">
        <v>1474</v>
      </c>
      <c r="C177" s="280"/>
      <c r="D177" s="280"/>
      <c r="E177" s="280"/>
      <c r="F177" s="280"/>
      <c r="G177" s="280">
        <f t="shared" ref="G177:I177" si="172">SUM(G169:G176)</f>
        <v>50713</v>
      </c>
      <c r="H177" s="280">
        <f t="shared" si="172"/>
        <v>6605</v>
      </c>
      <c r="I177" s="282">
        <f t="shared" si="172"/>
        <v>57318</v>
      </c>
      <c r="J177" s="95"/>
      <c r="K177" s="95"/>
      <c r="L177" s="95"/>
      <c r="M177" s="95"/>
      <c r="N177" s="95"/>
      <c r="O177" s="95"/>
      <c r="P177" s="95"/>
      <c r="Q177" s="95"/>
      <c r="R177" s="95"/>
      <c r="S177" s="95"/>
      <c r="T177" s="95"/>
      <c r="U177" s="95"/>
      <c r="V177" s="95"/>
      <c r="W177" s="95"/>
      <c r="X177" s="95"/>
      <c r="Y177" s="95"/>
      <c r="Z177" s="95"/>
    </row>
    <row r="178" ht="15.75" customHeight="1">
      <c r="A178" s="300"/>
      <c r="B178" s="301"/>
      <c r="C178" s="280"/>
      <c r="D178" s="280"/>
      <c r="E178" s="280"/>
      <c r="F178" s="280"/>
      <c r="G178" s="280">
        <f t="shared" ref="G178:H178" si="173">N($D178)*N(E178)</f>
        <v>0</v>
      </c>
      <c r="H178" s="280">
        <f t="shared" si="173"/>
        <v>0</v>
      </c>
      <c r="I178" s="282">
        <f t="shared" ref="I178:I185" si="175">SUM(G178:H178)</f>
        <v>0</v>
      </c>
      <c r="J178" s="95"/>
      <c r="K178" s="95"/>
      <c r="L178" s="95"/>
      <c r="M178" s="95"/>
      <c r="N178" s="95"/>
      <c r="O178" s="95"/>
      <c r="P178" s="95"/>
      <c r="Q178" s="95"/>
      <c r="R178" s="95"/>
      <c r="S178" s="95"/>
      <c r="T178" s="95"/>
      <c r="U178" s="95"/>
      <c r="V178" s="95"/>
      <c r="W178" s="95"/>
      <c r="X178" s="95"/>
      <c r="Y178" s="95"/>
      <c r="Z178" s="95"/>
    </row>
    <row r="179" ht="15.75" customHeight="1">
      <c r="A179" s="303" t="s">
        <v>1475</v>
      </c>
      <c r="B179" s="275" t="s">
        <v>1476</v>
      </c>
      <c r="C179" s="276"/>
      <c r="D179" s="276"/>
      <c r="E179" s="276"/>
      <c r="F179" s="276"/>
      <c r="G179" s="280">
        <f t="shared" ref="G179:H179" si="174">N($D179)*N(E179)</f>
        <v>0</v>
      </c>
      <c r="H179" s="280">
        <f t="shared" si="174"/>
        <v>0</v>
      </c>
      <c r="I179" s="282">
        <f t="shared" si="175"/>
        <v>0</v>
      </c>
      <c r="J179" s="95"/>
      <c r="K179" s="95"/>
      <c r="L179" s="95"/>
      <c r="M179" s="95"/>
      <c r="N179" s="95"/>
      <c r="O179" s="95"/>
      <c r="P179" s="95"/>
      <c r="Q179" s="95"/>
      <c r="R179" s="95"/>
      <c r="S179" s="95"/>
      <c r="T179" s="95"/>
      <c r="U179" s="95"/>
      <c r="V179" s="95"/>
      <c r="W179" s="95"/>
      <c r="X179" s="95"/>
      <c r="Y179" s="95"/>
      <c r="Z179" s="95"/>
    </row>
    <row r="180" ht="15.75" customHeight="1">
      <c r="A180" s="304"/>
      <c r="B180" s="275" t="s">
        <v>1468</v>
      </c>
      <c r="C180" s="276"/>
      <c r="D180" s="276"/>
      <c r="E180" s="276"/>
      <c r="F180" s="276"/>
      <c r="G180" s="280">
        <f t="shared" ref="G180:H180" si="176">N($D180)*N(E180)</f>
        <v>0</v>
      </c>
      <c r="H180" s="280">
        <f t="shared" si="176"/>
        <v>0</v>
      </c>
      <c r="I180" s="282">
        <f t="shared" si="175"/>
        <v>0</v>
      </c>
      <c r="J180" s="95"/>
      <c r="K180" s="95"/>
      <c r="L180" s="95"/>
      <c r="M180" s="95"/>
      <c r="N180" s="95"/>
      <c r="O180" s="95"/>
      <c r="P180" s="95"/>
      <c r="Q180" s="95"/>
      <c r="R180" s="95"/>
      <c r="S180" s="95"/>
      <c r="T180" s="95"/>
      <c r="U180" s="95"/>
      <c r="V180" s="95"/>
      <c r="W180" s="95"/>
      <c r="X180" s="95"/>
      <c r="Y180" s="95"/>
      <c r="Z180" s="95"/>
    </row>
    <row r="181" ht="15.75" customHeight="1">
      <c r="A181" s="314">
        <v>1.0</v>
      </c>
      <c r="B181" s="279" t="s">
        <v>1477</v>
      </c>
      <c r="C181" s="280" t="s">
        <v>556</v>
      </c>
      <c r="D181" s="280">
        <v>1.0</v>
      </c>
      <c r="E181" s="281">
        <v>8059.0</v>
      </c>
      <c r="F181" s="281">
        <v>1423.0</v>
      </c>
      <c r="G181" s="280">
        <f t="shared" ref="G181:H181" si="177">N($D181)*N(E181)</f>
        <v>8059</v>
      </c>
      <c r="H181" s="280">
        <f t="shared" si="177"/>
        <v>1423</v>
      </c>
      <c r="I181" s="282">
        <f t="shared" si="175"/>
        <v>9482</v>
      </c>
      <c r="J181" s="95"/>
      <c r="K181" s="95"/>
      <c r="L181" s="95"/>
      <c r="M181" s="95"/>
      <c r="N181" s="95"/>
      <c r="O181" s="95"/>
      <c r="P181" s="95"/>
      <c r="Q181" s="95"/>
      <c r="R181" s="95"/>
      <c r="S181" s="95"/>
      <c r="T181" s="95"/>
      <c r="U181" s="95"/>
      <c r="V181" s="95"/>
      <c r="W181" s="95"/>
      <c r="X181" s="95"/>
      <c r="Y181" s="95"/>
      <c r="Z181" s="95"/>
    </row>
    <row r="182" ht="15.75" customHeight="1">
      <c r="A182" s="314"/>
      <c r="B182" s="279"/>
      <c r="C182" s="280"/>
      <c r="D182" s="283"/>
      <c r="E182" s="284"/>
      <c r="F182" s="284"/>
      <c r="G182" s="280">
        <f t="shared" ref="G182:H182" si="178">N($D182)*N(E182)</f>
        <v>0</v>
      </c>
      <c r="H182" s="280">
        <f t="shared" si="178"/>
        <v>0</v>
      </c>
      <c r="I182" s="282">
        <f t="shared" si="175"/>
        <v>0</v>
      </c>
      <c r="J182" s="95"/>
      <c r="K182" s="95"/>
      <c r="L182" s="95"/>
      <c r="M182" s="95"/>
      <c r="N182" s="95"/>
      <c r="O182" s="95"/>
      <c r="P182" s="95"/>
      <c r="Q182" s="95"/>
      <c r="R182" s="95"/>
      <c r="S182" s="95"/>
      <c r="T182" s="95"/>
      <c r="U182" s="95"/>
      <c r="V182" s="95"/>
      <c r="W182" s="95"/>
      <c r="X182" s="95"/>
      <c r="Y182" s="95"/>
      <c r="Z182" s="95"/>
    </row>
    <row r="183" ht="15.75" customHeight="1">
      <c r="A183" s="314">
        <f>+A181+1</f>
        <v>2</v>
      </c>
      <c r="B183" s="279" t="s">
        <v>1478</v>
      </c>
      <c r="C183" s="280" t="s">
        <v>556</v>
      </c>
      <c r="D183" s="280">
        <v>12.0</v>
      </c>
      <c r="E183" s="281">
        <v>618.0</v>
      </c>
      <c r="F183" s="281">
        <v>144.0</v>
      </c>
      <c r="G183" s="280">
        <f t="shared" ref="G183:H183" si="179">N($D183)*N(E183)</f>
        <v>7416</v>
      </c>
      <c r="H183" s="280">
        <f t="shared" si="179"/>
        <v>1728</v>
      </c>
      <c r="I183" s="282">
        <f t="shared" si="175"/>
        <v>9144</v>
      </c>
      <c r="J183" s="95"/>
      <c r="K183" s="95"/>
      <c r="L183" s="95"/>
      <c r="M183" s="95"/>
      <c r="N183" s="95"/>
      <c r="O183" s="95"/>
      <c r="P183" s="95"/>
      <c r="Q183" s="95"/>
      <c r="R183" s="95"/>
      <c r="S183" s="95"/>
      <c r="T183" s="95"/>
      <c r="U183" s="95"/>
      <c r="V183" s="95"/>
      <c r="W183" s="95"/>
      <c r="X183" s="95"/>
      <c r="Y183" s="95"/>
      <c r="Z183" s="95"/>
    </row>
    <row r="184" ht="15.75" customHeight="1">
      <c r="A184" s="314"/>
      <c r="B184" s="279"/>
      <c r="C184" s="280"/>
      <c r="D184" s="283"/>
      <c r="E184" s="284"/>
      <c r="F184" s="284"/>
      <c r="G184" s="280">
        <f t="shared" ref="G184:H184" si="180">N($D184)*N(E184)</f>
        <v>0</v>
      </c>
      <c r="H184" s="280">
        <f t="shared" si="180"/>
        <v>0</v>
      </c>
      <c r="I184" s="282">
        <f t="shared" si="175"/>
        <v>0</v>
      </c>
      <c r="J184" s="95"/>
      <c r="K184" s="95"/>
      <c r="L184" s="95"/>
      <c r="M184" s="95"/>
      <c r="N184" s="95"/>
      <c r="O184" s="95"/>
      <c r="P184" s="95"/>
      <c r="Q184" s="95"/>
      <c r="R184" s="95"/>
      <c r="S184" s="95"/>
      <c r="T184" s="95"/>
      <c r="U184" s="95"/>
      <c r="V184" s="95"/>
      <c r="W184" s="95"/>
      <c r="X184" s="95"/>
      <c r="Y184" s="95"/>
      <c r="Z184" s="95"/>
    </row>
    <row r="185" ht="15.75" customHeight="1">
      <c r="A185" s="317">
        <f>+A183+1</f>
        <v>3</v>
      </c>
      <c r="B185" s="318" t="s">
        <v>1473</v>
      </c>
      <c r="C185" s="319" t="s">
        <v>763</v>
      </c>
      <c r="D185" s="319">
        <v>100.0</v>
      </c>
      <c r="E185" s="320">
        <v>101.0</v>
      </c>
      <c r="F185" s="320">
        <v>35.0</v>
      </c>
      <c r="G185" s="319">
        <f t="shared" ref="G185:H185" si="181">N($D185)*N(E185)</f>
        <v>10100</v>
      </c>
      <c r="H185" s="319">
        <f t="shared" si="181"/>
        <v>3500</v>
      </c>
      <c r="I185" s="321">
        <f t="shared" si="175"/>
        <v>13600</v>
      </c>
      <c r="J185" s="95"/>
      <c r="K185" s="95"/>
      <c r="L185" s="95"/>
      <c r="M185" s="95"/>
      <c r="N185" s="95"/>
      <c r="O185" s="95"/>
      <c r="P185" s="95"/>
      <c r="Q185" s="95"/>
      <c r="R185" s="95"/>
      <c r="S185" s="95"/>
      <c r="T185" s="95"/>
      <c r="U185" s="95"/>
      <c r="V185" s="95"/>
      <c r="W185" s="95"/>
      <c r="X185" s="95"/>
      <c r="Y185" s="95"/>
      <c r="Z185" s="95"/>
    </row>
    <row r="186" ht="15.75" customHeight="1">
      <c r="A186" s="322" t="s">
        <v>1445</v>
      </c>
      <c r="B186" s="323" t="s">
        <v>1479</v>
      </c>
      <c r="C186" s="324"/>
      <c r="D186" s="324"/>
      <c r="E186" s="324"/>
      <c r="F186" s="324"/>
      <c r="G186" s="324">
        <f t="shared" ref="G186:I186" si="182">SUM(G181:G185)</f>
        <v>25575</v>
      </c>
      <c r="H186" s="324">
        <f t="shared" si="182"/>
        <v>6651</v>
      </c>
      <c r="I186" s="325">
        <f t="shared" si="182"/>
        <v>32226</v>
      </c>
      <c r="J186" s="95"/>
      <c r="K186" s="95"/>
      <c r="L186" s="95"/>
      <c r="M186" s="95"/>
      <c r="N186" s="95"/>
      <c r="O186" s="95"/>
      <c r="P186" s="95"/>
      <c r="Q186" s="95"/>
      <c r="R186" s="95"/>
      <c r="S186" s="95"/>
      <c r="T186" s="95"/>
      <c r="U186" s="95"/>
      <c r="V186" s="95"/>
      <c r="W186" s="95"/>
      <c r="X186" s="95"/>
      <c r="Y186" s="95"/>
      <c r="Z186" s="95"/>
    </row>
    <row r="187" ht="15.75" customHeight="1">
      <c r="A187" s="258"/>
      <c r="B187" s="312"/>
      <c r="C187" s="313"/>
      <c r="D187" s="299"/>
      <c r="E187" s="299"/>
      <c r="F187" s="299"/>
      <c r="G187" s="299"/>
      <c r="H187" s="299"/>
      <c r="I187" s="299"/>
      <c r="J187" s="95"/>
      <c r="K187" s="95"/>
      <c r="L187" s="95"/>
      <c r="M187" s="95"/>
      <c r="N187" s="95"/>
      <c r="O187" s="95"/>
      <c r="P187" s="95"/>
      <c r="Q187" s="95"/>
      <c r="R187" s="95"/>
      <c r="S187" s="95"/>
      <c r="T187" s="95"/>
      <c r="U187" s="95"/>
      <c r="V187" s="95"/>
      <c r="W187" s="95"/>
      <c r="X187" s="95"/>
      <c r="Y187" s="95"/>
      <c r="Z187" s="95"/>
    </row>
    <row r="188" ht="15.75" customHeight="1">
      <c r="A188" s="326" t="s">
        <v>1445</v>
      </c>
      <c r="B188" s="323" t="s">
        <v>1480</v>
      </c>
      <c r="C188" s="327"/>
      <c r="D188" s="327"/>
      <c r="E188" s="327"/>
      <c r="F188" s="327"/>
      <c r="G188" s="327">
        <f t="shared" ref="G188:I188" si="183">SUM(G8:G187)/2</f>
        <v>2437564</v>
      </c>
      <c r="H188" s="327">
        <f t="shared" si="183"/>
        <v>456771.6</v>
      </c>
      <c r="I188" s="328">
        <f t="shared" si="183"/>
        <v>2894335.6</v>
      </c>
      <c r="J188" s="329"/>
      <c r="K188" s="329"/>
      <c r="L188" s="329"/>
      <c r="M188" s="329"/>
      <c r="N188" s="329"/>
      <c r="O188" s="329"/>
      <c r="P188" s="329"/>
      <c r="Q188" s="329"/>
      <c r="R188" s="329"/>
      <c r="S188" s="329"/>
      <c r="T188" s="329"/>
      <c r="U188" s="329"/>
      <c r="V188" s="329"/>
      <c r="W188" s="329"/>
      <c r="X188" s="329"/>
      <c r="Y188" s="329"/>
      <c r="Z188" s="329"/>
    </row>
    <row r="189" ht="15.75" customHeight="1">
      <c r="A189" s="258"/>
      <c r="B189" s="312"/>
      <c r="C189" s="313"/>
      <c r="D189" s="299"/>
      <c r="E189" s="299"/>
      <c r="F189" s="299"/>
      <c r="G189" s="299"/>
      <c r="H189" s="299"/>
      <c r="I189" s="299"/>
      <c r="J189" s="95"/>
      <c r="K189" s="95"/>
      <c r="L189" s="95"/>
      <c r="M189" s="95"/>
      <c r="N189" s="95"/>
      <c r="O189" s="95"/>
      <c r="P189" s="95"/>
      <c r="Q189" s="95"/>
      <c r="R189" s="95"/>
      <c r="S189" s="95"/>
      <c r="T189" s="95"/>
      <c r="U189" s="95"/>
      <c r="V189" s="95"/>
      <c r="W189" s="95"/>
      <c r="X189" s="95"/>
      <c r="Y189" s="95"/>
      <c r="Z189" s="95"/>
    </row>
    <row r="190" ht="15.75" customHeight="1">
      <c r="A190" s="258"/>
      <c r="B190" s="312"/>
      <c r="C190" s="313"/>
      <c r="D190" s="299"/>
      <c r="E190" s="299"/>
      <c r="F190" s="299"/>
      <c r="G190" s="299"/>
      <c r="H190" s="299"/>
      <c r="I190" s="299"/>
      <c r="J190" s="95"/>
      <c r="K190" s="95"/>
      <c r="L190" s="95"/>
      <c r="M190" s="95"/>
      <c r="N190" s="95"/>
      <c r="O190" s="95"/>
      <c r="P190" s="95"/>
      <c r="Q190" s="95"/>
      <c r="R190" s="95"/>
      <c r="S190" s="95"/>
      <c r="T190" s="95"/>
      <c r="U190" s="95"/>
      <c r="V190" s="95"/>
      <c r="W190" s="95"/>
      <c r="X190" s="95"/>
      <c r="Y190" s="95"/>
      <c r="Z190" s="95"/>
    </row>
    <row r="191" ht="15.75" customHeight="1">
      <c r="A191" s="258"/>
      <c r="B191" s="312"/>
      <c r="C191" s="313"/>
      <c r="D191" s="299"/>
      <c r="E191" s="299"/>
      <c r="F191" s="299"/>
      <c r="G191" s="299"/>
      <c r="H191" s="299"/>
      <c r="I191" s="299"/>
      <c r="J191" s="95"/>
      <c r="K191" s="95"/>
      <c r="L191" s="95"/>
      <c r="M191" s="95"/>
      <c r="N191" s="95"/>
      <c r="O191" s="95"/>
      <c r="P191" s="95"/>
      <c r="Q191" s="95"/>
      <c r="R191" s="95"/>
      <c r="S191" s="95"/>
      <c r="T191" s="95"/>
      <c r="U191" s="95"/>
      <c r="V191" s="95"/>
      <c r="W191" s="95"/>
      <c r="X191" s="95"/>
      <c r="Y191" s="95"/>
      <c r="Z191" s="95"/>
    </row>
    <row r="192" ht="15.75" customHeight="1">
      <c r="A192" s="258"/>
      <c r="B192" s="312"/>
      <c r="C192" s="313"/>
      <c r="D192" s="299"/>
      <c r="E192" s="299"/>
      <c r="F192" s="299"/>
      <c r="G192" s="299"/>
      <c r="H192" s="299"/>
      <c r="I192" s="299"/>
      <c r="J192" s="95"/>
      <c r="K192" s="95"/>
      <c r="L192" s="95"/>
      <c r="M192" s="95"/>
      <c r="N192" s="95"/>
      <c r="O192" s="95"/>
      <c r="P192" s="95"/>
      <c r="Q192" s="95"/>
      <c r="R192" s="95"/>
      <c r="S192" s="95"/>
      <c r="T192" s="95"/>
      <c r="U192" s="95"/>
      <c r="V192" s="95"/>
      <c r="W192" s="95"/>
      <c r="X192" s="95"/>
      <c r="Y192" s="95"/>
      <c r="Z192" s="95"/>
    </row>
    <row r="193" ht="15.75" customHeight="1">
      <c r="A193" s="258"/>
      <c r="B193" s="312"/>
      <c r="C193" s="313"/>
      <c r="D193" s="299"/>
      <c r="E193" s="299"/>
      <c r="F193" s="299"/>
      <c r="G193" s="299"/>
      <c r="H193" s="299"/>
      <c r="I193" s="299"/>
      <c r="J193" s="95"/>
      <c r="K193" s="95"/>
      <c r="L193" s="95"/>
      <c r="M193" s="95"/>
      <c r="N193" s="95"/>
      <c r="O193" s="95"/>
      <c r="P193" s="95"/>
      <c r="Q193" s="95"/>
      <c r="R193" s="95"/>
      <c r="S193" s="95"/>
      <c r="T193" s="95"/>
      <c r="U193" s="95"/>
      <c r="V193" s="95"/>
      <c r="W193" s="95"/>
      <c r="X193" s="95"/>
      <c r="Y193" s="95"/>
      <c r="Z193" s="95"/>
    </row>
    <row r="194" ht="15.75" customHeight="1">
      <c r="A194" s="258"/>
      <c r="B194" s="312"/>
      <c r="C194" s="313"/>
      <c r="D194" s="299"/>
      <c r="E194" s="299"/>
      <c r="F194" s="299"/>
      <c r="G194" s="299"/>
      <c r="H194" s="299"/>
      <c r="I194" s="299"/>
      <c r="J194" s="95"/>
      <c r="K194" s="95"/>
      <c r="L194" s="95"/>
      <c r="M194" s="95"/>
      <c r="N194" s="95"/>
      <c r="O194" s="95"/>
      <c r="P194" s="95"/>
      <c r="Q194" s="95"/>
      <c r="R194" s="95"/>
      <c r="S194" s="95"/>
      <c r="T194" s="95"/>
      <c r="U194" s="95"/>
      <c r="V194" s="95"/>
      <c r="W194" s="95"/>
      <c r="X194" s="95"/>
      <c r="Y194" s="95"/>
      <c r="Z194" s="95"/>
    </row>
    <row r="195" ht="15.75" customHeight="1">
      <c r="A195" s="258"/>
      <c r="B195" s="312"/>
      <c r="C195" s="313"/>
      <c r="D195" s="299"/>
      <c r="E195" s="299"/>
      <c r="F195" s="299"/>
      <c r="G195" s="299"/>
      <c r="H195" s="299"/>
      <c r="I195" s="299"/>
      <c r="J195" s="95"/>
      <c r="K195" s="95"/>
      <c r="L195" s="95"/>
      <c r="M195" s="95"/>
      <c r="N195" s="95"/>
      <c r="O195" s="95"/>
      <c r="P195" s="95"/>
      <c r="Q195" s="95"/>
      <c r="R195" s="95"/>
      <c r="S195" s="95"/>
      <c r="T195" s="95"/>
      <c r="U195" s="95"/>
      <c r="V195" s="95"/>
      <c r="W195" s="95"/>
      <c r="X195" s="95"/>
      <c r="Y195" s="95"/>
      <c r="Z195" s="95"/>
    </row>
    <row r="196" ht="15.75" customHeight="1">
      <c r="A196" s="258"/>
      <c r="B196" s="312"/>
      <c r="C196" s="313"/>
      <c r="D196" s="299"/>
      <c r="E196" s="299"/>
      <c r="F196" s="299"/>
      <c r="G196" s="299"/>
      <c r="H196" s="299"/>
      <c r="I196" s="299"/>
      <c r="J196" s="95"/>
      <c r="K196" s="95"/>
      <c r="L196" s="95"/>
      <c r="M196" s="95"/>
      <c r="N196" s="95"/>
      <c r="O196" s="95"/>
      <c r="P196" s="95"/>
      <c r="Q196" s="95"/>
      <c r="R196" s="95"/>
      <c r="S196" s="95"/>
      <c r="T196" s="95"/>
      <c r="U196" s="95"/>
      <c r="V196" s="95"/>
      <c r="W196" s="95"/>
      <c r="X196" s="95"/>
      <c r="Y196" s="95"/>
      <c r="Z196" s="95"/>
    </row>
    <row r="197" ht="15.75" customHeight="1">
      <c r="A197" s="258"/>
      <c r="B197" s="312"/>
      <c r="C197" s="313"/>
      <c r="D197" s="299"/>
      <c r="E197" s="299"/>
      <c r="F197" s="299"/>
      <c r="G197" s="299"/>
      <c r="H197" s="299"/>
      <c r="I197" s="299"/>
      <c r="J197" s="95"/>
      <c r="K197" s="95"/>
      <c r="L197" s="95"/>
      <c r="M197" s="95"/>
      <c r="N197" s="95"/>
      <c r="O197" s="95"/>
      <c r="P197" s="95"/>
      <c r="Q197" s="95"/>
      <c r="R197" s="95"/>
      <c r="S197" s="95"/>
      <c r="T197" s="95"/>
      <c r="U197" s="95"/>
      <c r="V197" s="95"/>
      <c r="W197" s="95"/>
      <c r="X197" s="95"/>
      <c r="Y197" s="95"/>
      <c r="Z197" s="95"/>
    </row>
    <row r="198" ht="15.75" customHeight="1">
      <c r="A198" s="258"/>
      <c r="B198" s="312"/>
      <c r="C198" s="313"/>
      <c r="D198" s="299"/>
      <c r="E198" s="299"/>
      <c r="F198" s="299"/>
      <c r="G198" s="299"/>
      <c r="H198" s="299"/>
      <c r="I198" s="299"/>
      <c r="J198" s="95"/>
      <c r="K198" s="95"/>
      <c r="L198" s="95"/>
      <c r="M198" s="95"/>
      <c r="N198" s="95"/>
      <c r="O198" s="95"/>
      <c r="P198" s="95"/>
      <c r="Q198" s="95"/>
      <c r="R198" s="95"/>
      <c r="S198" s="95"/>
      <c r="T198" s="95"/>
      <c r="U198" s="95"/>
      <c r="V198" s="95"/>
      <c r="W198" s="95"/>
      <c r="X198" s="95"/>
      <c r="Y198" s="95"/>
      <c r="Z198" s="95"/>
    </row>
    <row r="199" ht="15.75" customHeight="1">
      <c r="A199" s="258"/>
      <c r="B199" s="312"/>
      <c r="C199" s="313"/>
      <c r="D199" s="299"/>
      <c r="E199" s="299"/>
      <c r="F199" s="299"/>
      <c r="G199" s="299"/>
      <c r="H199" s="299"/>
      <c r="I199" s="299"/>
      <c r="J199" s="95"/>
      <c r="K199" s="95"/>
      <c r="L199" s="95"/>
      <c r="M199" s="95"/>
      <c r="N199" s="95"/>
      <c r="O199" s="95"/>
      <c r="P199" s="95"/>
      <c r="Q199" s="95"/>
      <c r="R199" s="95"/>
      <c r="S199" s="95"/>
      <c r="T199" s="95"/>
      <c r="U199" s="95"/>
      <c r="V199" s="95"/>
      <c r="W199" s="95"/>
      <c r="X199" s="95"/>
      <c r="Y199" s="95"/>
      <c r="Z199" s="95"/>
    </row>
    <row r="200" ht="15.75" customHeight="1">
      <c r="A200" s="258"/>
      <c r="B200" s="312"/>
      <c r="C200" s="313"/>
      <c r="D200" s="299"/>
      <c r="E200" s="299"/>
      <c r="F200" s="299"/>
      <c r="G200" s="299"/>
      <c r="H200" s="299"/>
      <c r="I200" s="299"/>
      <c r="J200" s="95"/>
      <c r="K200" s="95"/>
      <c r="L200" s="95"/>
      <c r="M200" s="95"/>
      <c r="N200" s="95"/>
      <c r="O200" s="95"/>
      <c r="P200" s="95"/>
      <c r="Q200" s="95"/>
      <c r="R200" s="95"/>
      <c r="S200" s="95"/>
      <c r="T200" s="95"/>
      <c r="U200" s="95"/>
      <c r="V200" s="95"/>
      <c r="W200" s="95"/>
      <c r="X200" s="95"/>
      <c r="Y200" s="95"/>
      <c r="Z200" s="95"/>
    </row>
    <row r="201" ht="15.75" customHeight="1">
      <c r="A201" s="258"/>
      <c r="B201" s="312"/>
      <c r="C201" s="313"/>
      <c r="D201" s="299"/>
      <c r="E201" s="299"/>
      <c r="F201" s="299"/>
      <c r="G201" s="299"/>
      <c r="H201" s="299"/>
      <c r="I201" s="299"/>
      <c r="J201" s="95"/>
      <c r="K201" s="95"/>
      <c r="L201" s="95"/>
      <c r="M201" s="95"/>
      <c r="N201" s="95"/>
      <c r="O201" s="95"/>
      <c r="P201" s="95"/>
      <c r="Q201" s="95"/>
      <c r="R201" s="95"/>
      <c r="S201" s="95"/>
      <c r="T201" s="95"/>
      <c r="U201" s="95"/>
      <c r="V201" s="95"/>
      <c r="W201" s="95"/>
      <c r="X201" s="95"/>
      <c r="Y201" s="95"/>
      <c r="Z201" s="95"/>
    </row>
    <row r="202" ht="15.75" customHeight="1">
      <c r="A202" s="258"/>
      <c r="B202" s="312"/>
      <c r="C202" s="313"/>
      <c r="D202" s="299"/>
      <c r="E202" s="299"/>
      <c r="F202" s="299"/>
      <c r="G202" s="299"/>
      <c r="H202" s="299"/>
      <c r="I202" s="299"/>
      <c r="J202" s="95"/>
      <c r="K202" s="95"/>
      <c r="L202" s="95"/>
      <c r="M202" s="95"/>
      <c r="N202" s="95"/>
      <c r="O202" s="95"/>
      <c r="P202" s="95"/>
      <c r="Q202" s="95"/>
      <c r="R202" s="95"/>
      <c r="S202" s="95"/>
      <c r="T202" s="95"/>
      <c r="U202" s="95"/>
      <c r="V202" s="95"/>
      <c r="W202" s="95"/>
      <c r="X202" s="95"/>
      <c r="Y202" s="95"/>
      <c r="Z202" s="95"/>
    </row>
    <row r="203" ht="15.75" customHeight="1">
      <c r="A203" s="258"/>
      <c r="B203" s="312"/>
      <c r="C203" s="313"/>
      <c r="D203" s="299"/>
      <c r="E203" s="299"/>
      <c r="F203" s="299"/>
      <c r="G203" s="299"/>
      <c r="H203" s="299"/>
      <c r="I203" s="299"/>
      <c r="J203" s="95"/>
      <c r="K203" s="95"/>
      <c r="L203" s="95"/>
      <c r="M203" s="95"/>
      <c r="N203" s="95"/>
      <c r="O203" s="95"/>
      <c r="P203" s="95"/>
      <c r="Q203" s="95"/>
      <c r="R203" s="95"/>
      <c r="S203" s="95"/>
      <c r="T203" s="95"/>
      <c r="U203" s="95"/>
      <c r="V203" s="95"/>
      <c r="W203" s="95"/>
      <c r="X203" s="95"/>
      <c r="Y203" s="95"/>
      <c r="Z203" s="95"/>
    </row>
    <row r="204" ht="15.75" customHeight="1">
      <c r="A204" s="258"/>
      <c r="B204" s="312"/>
      <c r="C204" s="313"/>
      <c r="D204" s="299"/>
      <c r="E204" s="299"/>
      <c r="F204" s="299"/>
      <c r="G204" s="299"/>
      <c r="H204" s="299"/>
      <c r="I204" s="299"/>
      <c r="J204" s="95"/>
      <c r="K204" s="95"/>
      <c r="L204" s="95"/>
      <c r="M204" s="95"/>
      <c r="N204" s="95"/>
      <c r="O204" s="95"/>
      <c r="P204" s="95"/>
      <c r="Q204" s="95"/>
      <c r="R204" s="95"/>
      <c r="S204" s="95"/>
      <c r="T204" s="95"/>
      <c r="U204" s="95"/>
      <c r="V204" s="95"/>
      <c r="W204" s="95"/>
      <c r="X204" s="95"/>
      <c r="Y204" s="95"/>
      <c r="Z204" s="95"/>
    </row>
    <row r="205" ht="15.75" customHeight="1">
      <c r="A205" s="258"/>
      <c r="B205" s="312"/>
      <c r="C205" s="313"/>
      <c r="D205" s="299"/>
      <c r="E205" s="299"/>
      <c r="F205" s="299"/>
      <c r="G205" s="299"/>
      <c r="H205" s="299"/>
      <c r="I205" s="299"/>
      <c r="J205" s="95"/>
      <c r="K205" s="95"/>
      <c r="L205" s="95"/>
      <c r="M205" s="95"/>
      <c r="N205" s="95"/>
      <c r="O205" s="95"/>
      <c r="P205" s="95"/>
      <c r="Q205" s="95"/>
      <c r="R205" s="95"/>
      <c r="S205" s="95"/>
      <c r="T205" s="95"/>
      <c r="U205" s="95"/>
      <c r="V205" s="95"/>
      <c r="W205" s="95"/>
      <c r="X205" s="95"/>
      <c r="Y205" s="95"/>
      <c r="Z205" s="95"/>
    </row>
    <row r="206" ht="15.75" customHeight="1">
      <c r="A206" s="258"/>
      <c r="B206" s="312"/>
      <c r="C206" s="313"/>
      <c r="D206" s="299"/>
      <c r="E206" s="299"/>
      <c r="F206" s="299"/>
      <c r="G206" s="299"/>
      <c r="H206" s="299"/>
      <c r="I206" s="299"/>
      <c r="J206" s="95"/>
      <c r="K206" s="95"/>
      <c r="L206" s="95"/>
      <c r="M206" s="95"/>
      <c r="N206" s="95"/>
      <c r="O206" s="95"/>
      <c r="P206" s="95"/>
      <c r="Q206" s="95"/>
      <c r="R206" s="95"/>
      <c r="S206" s="95"/>
      <c r="T206" s="95"/>
      <c r="U206" s="95"/>
      <c r="V206" s="95"/>
      <c r="W206" s="95"/>
      <c r="X206" s="95"/>
      <c r="Y206" s="95"/>
      <c r="Z206" s="95"/>
    </row>
    <row r="207" ht="15.75" customHeight="1">
      <c r="A207" s="258"/>
      <c r="B207" s="312"/>
      <c r="C207" s="313"/>
      <c r="D207" s="299"/>
      <c r="E207" s="299"/>
      <c r="F207" s="299"/>
      <c r="G207" s="299"/>
      <c r="H207" s="299"/>
      <c r="I207" s="299"/>
      <c r="J207" s="95"/>
      <c r="K207" s="95"/>
      <c r="L207" s="95"/>
      <c r="M207" s="95"/>
      <c r="N207" s="95"/>
      <c r="O207" s="95"/>
      <c r="P207" s="95"/>
      <c r="Q207" s="95"/>
      <c r="R207" s="95"/>
      <c r="S207" s="95"/>
      <c r="T207" s="95"/>
      <c r="U207" s="95"/>
      <c r="V207" s="95"/>
      <c r="W207" s="95"/>
      <c r="X207" s="95"/>
      <c r="Y207" s="95"/>
      <c r="Z207" s="95"/>
    </row>
    <row r="208" ht="15.75" customHeight="1">
      <c r="A208" s="258"/>
      <c r="B208" s="312"/>
      <c r="C208" s="313"/>
      <c r="D208" s="299"/>
      <c r="E208" s="299"/>
      <c r="F208" s="299"/>
      <c r="G208" s="299"/>
      <c r="H208" s="299"/>
      <c r="I208" s="299"/>
      <c r="J208" s="95"/>
      <c r="K208" s="95"/>
      <c r="L208" s="95"/>
      <c r="M208" s="95"/>
      <c r="N208" s="95"/>
      <c r="O208" s="95"/>
      <c r="P208" s="95"/>
      <c r="Q208" s="95"/>
      <c r="R208" s="95"/>
      <c r="S208" s="95"/>
      <c r="T208" s="95"/>
      <c r="U208" s="95"/>
      <c r="V208" s="95"/>
      <c r="W208" s="95"/>
      <c r="X208" s="95"/>
      <c r="Y208" s="95"/>
      <c r="Z208" s="95"/>
    </row>
    <row r="209" ht="15.75" customHeight="1">
      <c r="A209" s="258"/>
      <c r="B209" s="312"/>
      <c r="C209" s="313"/>
      <c r="D209" s="299"/>
      <c r="E209" s="299"/>
      <c r="F209" s="299"/>
      <c r="G209" s="299"/>
      <c r="H209" s="299"/>
      <c r="I209" s="299"/>
      <c r="J209" s="95"/>
      <c r="K209" s="95"/>
      <c r="L209" s="95"/>
      <c r="M209" s="95"/>
      <c r="N209" s="95"/>
      <c r="O209" s="95"/>
      <c r="P209" s="95"/>
      <c r="Q209" s="95"/>
      <c r="R209" s="95"/>
      <c r="S209" s="95"/>
      <c r="T209" s="95"/>
      <c r="U209" s="95"/>
      <c r="V209" s="95"/>
      <c r="W209" s="95"/>
      <c r="X209" s="95"/>
      <c r="Y209" s="95"/>
      <c r="Z209" s="95"/>
    </row>
    <row r="210" ht="15.75" customHeight="1">
      <c r="A210" s="258"/>
      <c r="B210" s="312"/>
      <c r="C210" s="313"/>
      <c r="D210" s="299"/>
      <c r="E210" s="299"/>
      <c r="F210" s="299"/>
      <c r="G210" s="299"/>
      <c r="H210" s="299"/>
      <c r="I210" s="299"/>
      <c r="J210" s="95"/>
      <c r="K210" s="95"/>
      <c r="L210" s="95"/>
      <c r="M210" s="95"/>
      <c r="N210" s="95"/>
      <c r="O210" s="95"/>
      <c r="P210" s="95"/>
      <c r="Q210" s="95"/>
      <c r="R210" s="95"/>
      <c r="S210" s="95"/>
      <c r="T210" s="95"/>
      <c r="U210" s="95"/>
      <c r="V210" s="95"/>
      <c r="W210" s="95"/>
      <c r="X210" s="95"/>
      <c r="Y210" s="95"/>
      <c r="Z210" s="95"/>
    </row>
    <row r="211" ht="15.75" customHeight="1">
      <c r="A211" s="258"/>
      <c r="B211" s="312"/>
      <c r="C211" s="313"/>
      <c r="D211" s="299"/>
      <c r="E211" s="299"/>
      <c r="F211" s="299"/>
      <c r="G211" s="299"/>
      <c r="H211" s="299"/>
      <c r="I211" s="299"/>
      <c r="J211" s="95"/>
      <c r="K211" s="95"/>
      <c r="L211" s="95"/>
      <c r="M211" s="95"/>
      <c r="N211" s="95"/>
      <c r="O211" s="95"/>
      <c r="P211" s="95"/>
      <c r="Q211" s="95"/>
      <c r="R211" s="95"/>
      <c r="S211" s="95"/>
      <c r="T211" s="95"/>
      <c r="U211" s="95"/>
      <c r="V211" s="95"/>
      <c r="W211" s="95"/>
      <c r="X211" s="95"/>
      <c r="Y211" s="95"/>
      <c r="Z211" s="95"/>
    </row>
    <row r="212" ht="15.75" customHeight="1">
      <c r="A212" s="258"/>
      <c r="B212" s="312"/>
      <c r="C212" s="313"/>
      <c r="D212" s="299"/>
      <c r="E212" s="299"/>
      <c r="F212" s="299"/>
      <c r="G212" s="299"/>
      <c r="H212" s="299"/>
      <c r="I212" s="299"/>
      <c r="J212" s="95"/>
      <c r="K212" s="95"/>
      <c r="L212" s="95"/>
      <c r="M212" s="95"/>
      <c r="N212" s="95"/>
      <c r="O212" s="95"/>
      <c r="P212" s="95"/>
      <c r="Q212" s="95"/>
      <c r="R212" s="95"/>
      <c r="S212" s="95"/>
      <c r="T212" s="95"/>
      <c r="U212" s="95"/>
      <c r="V212" s="95"/>
      <c r="W212" s="95"/>
      <c r="X212" s="95"/>
      <c r="Y212" s="95"/>
      <c r="Z212" s="95"/>
    </row>
    <row r="213" ht="15.75" customHeight="1">
      <c r="A213" s="258"/>
      <c r="B213" s="312"/>
      <c r="C213" s="313"/>
      <c r="D213" s="299"/>
      <c r="E213" s="299"/>
      <c r="F213" s="299"/>
      <c r="G213" s="299"/>
      <c r="H213" s="299"/>
      <c r="I213" s="299"/>
      <c r="J213" s="95"/>
      <c r="K213" s="95"/>
      <c r="L213" s="95"/>
      <c r="M213" s="95"/>
      <c r="N213" s="95"/>
      <c r="O213" s="95"/>
      <c r="P213" s="95"/>
      <c r="Q213" s="95"/>
      <c r="R213" s="95"/>
      <c r="S213" s="95"/>
      <c r="T213" s="95"/>
      <c r="U213" s="95"/>
      <c r="V213" s="95"/>
      <c r="W213" s="95"/>
      <c r="X213" s="95"/>
      <c r="Y213" s="95"/>
      <c r="Z213" s="95"/>
    </row>
    <row r="214" ht="15.75" customHeight="1">
      <c r="A214" s="258"/>
      <c r="B214" s="312"/>
      <c r="C214" s="313"/>
      <c r="D214" s="299"/>
      <c r="E214" s="299"/>
      <c r="F214" s="299"/>
      <c r="G214" s="299"/>
      <c r="H214" s="299"/>
      <c r="I214" s="299"/>
      <c r="J214" s="95"/>
      <c r="K214" s="95"/>
      <c r="L214" s="95"/>
      <c r="M214" s="95"/>
      <c r="N214" s="95"/>
      <c r="O214" s="95"/>
      <c r="P214" s="95"/>
      <c r="Q214" s="95"/>
      <c r="R214" s="95"/>
      <c r="S214" s="95"/>
      <c r="T214" s="95"/>
      <c r="U214" s="95"/>
      <c r="V214" s="95"/>
      <c r="W214" s="95"/>
      <c r="X214" s="95"/>
      <c r="Y214" s="95"/>
      <c r="Z214" s="95"/>
    </row>
    <row r="215" ht="15.75" customHeight="1">
      <c r="A215" s="258"/>
      <c r="B215" s="312"/>
      <c r="C215" s="313"/>
      <c r="D215" s="299"/>
      <c r="E215" s="299"/>
      <c r="F215" s="299"/>
      <c r="G215" s="299"/>
      <c r="H215" s="299"/>
      <c r="I215" s="299"/>
      <c r="J215" s="95"/>
      <c r="K215" s="95"/>
      <c r="L215" s="95"/>
      <c r="M215" s="95"/>
      <c r="N215" s="95"/>
      <c r="O215" s="95"/>
      <c r="P215" s="95"/>
      <c r="Q215" s="95"/>
      <c r="R215" s="95"/>
      <c r="S215" s="95"/>
      <c r="T215" s="95"/>
      <c r="U215" s="95"/>
      <c r="V215" s="95"/>
      <c r="W215" s="95"/>
      <c r="X215" s="95"/>
      <c r="Y215" s="95"/>
      <c r="Z215" s="95"/>
    </row>
    <row r="216" ht="15.75" customHeight="1">
      <c r="A216" s="258"/>
      <c r="B216" s="312"/>
      <c r="C216" s="313"/>
      <c r="D216" s="299"/>
      <c r="E216" s="299"/>
      <c r="F216" s="299"/>
      <c r="G216" s="299"/>
      <c r="H216" s="299"/>
      <c r="I216" s="299"/>
      <c r="J216" s="95"/>
      <c r="K216" s="95"/>
      <c r="L216" s="95"/>
      <c r="M216" s="95"/>
      <c r="N216" s="95"/>
      <c r="O216" s="95"/>
      <c r="P216" s="95"/>
      <c r="Q216" s="95"/>
      <c r="R216" s="95"/>
      <c r="S216" s="95"/>
      <c r="T216" s="95"/>
      <c r="U216" s="95"/>
      <c r="V216" s="95"/>
      <c r="W216" s="95"/>
      <c r="X216" s="95"/>
      <c r="Y216" s="95"/>
      <c r="Z216" s="95"/>
    </row>
    <row r="217" ht="15.75" customHeight="1">
      <c r="A217" s="258"/>
      <c r="B217" s="312"/>
      <c r="C217" s="313"/>
      <c r="D217" s="299"/>
      <c r="E217" s="299"/>
      <c r="F217" s="299"/>
      <c r="G217" s="299"/>
      <c r="H217" s="299"/>
      <c r="I217" s="299"/>
      <c r="J217" s="95"/>
      <c r="K217" s="95"/>
      <c r="L217" s="95"/>
      <c r="M217" s="95"/>
      <c r="N217" s="95"/>
      <c r="O217" s="95"/>
      <c r="P217" s="95"/>
      <c r="Q217" s="95"/>
      <c r="R217" s="95"/>
      <c r="S217" s="95"/>
      <c r="T217" s="95"/>
      <c r="U217" s="95"/>
      <c r="V217" s="95"/>
      <c r="W217" s="95"/>
      <c r="X217" s="95"/>
      <c r="Y217" s="95"/>
      <c r="Z217" s="95"/>
    </row>
    <row r="218" ht="15.75" customHeight="1">
      <c r="A218" s="258"/>
      <c r="B218" s="312"/>
      <c r="C218" s="313"/>
      <c r="D218" s="299"/>
      <c r="E218" s="299"/>
      <c r="F218" s="299"/>
      <c r="G218" s="299"/>
      <c r="H218" s="299"/>
      <c r="I218" s="299"/>
      <c r="J218" s="95"/>
      <c r="K218" s="95"/>
      <c r="L218" s="95"/>
      <c r="M218" s="95"/>
      <c r="N218" s="95"/>
      <c r="O218" s="95"/>
      <c r="P218" s="95"/>
      <c r="Q218" s="95"/>
      <c r="R218" s="95"/>
      <c r="S218" s="95"/>
      <c r="T218" s="95"/>
      <c r="U218" s="95"/>
      <c r="V218" s="95"/>
      <c r="W218" s="95"/>
      <c r="X218" s="95"/>
      <c r="Y218" s="95"/>
      <c r="Z218" s="95"/>
    </row>
    <row r="219" ht="15.75" customHeight="1">
      <c r="A219" s="258"/>
      <c r="B219" s="312"/>
      <c r="C219" s="313"/>
      <c r="D219" s="299"/>
      <c r="E219" s="299"/>
      <c r="F219" s="299"/>
      <c r="G219" s="299"/>
      <c r="H219" s="299"/>
      <c r="I219" s="299"/>
      <c r="J219" s="95"/>
      <c r="K219" s="95"/>
      <c r="L219" s="95"/>
      <c r="M219" s="95"/>
      <c r="N219" s="95"/>
      <c r="O219" s="95"/>
      <c r="P219" s="95"/>
      <c r="Q219" s="95"/>
      <c r="R219" s="95"/>
      <c r="S219" s="95"/>
      <c r="T219" s="95"/>
      <c r="U219" s="95"/>
      <c r="V219" s="95"/>
      <c r="W219" s="95"/>
      <c r="X219" s="95"/>
      <c r="Y219" s="95"/>
      <c r="Z219" s="95"/>
    </row>
    <row r="220" ht="15.75" customHeight="1">
      <c r="A220" s="258"/>
      <c r="B220" s="312"/>
      <c r="C220" s="313"/>
      <c r="D220" s="299"/>
      <c r="E220" s="299"/>
      <c r="F220" s="299"/>
      <c r="G220" s="299"/>
      <c r="H220" s="299"/>
      <c r="I220" s="299"/>
      <c r="J220" s="95"/>
      <c r="K220" s="95"/>
      <c r="L220" s="95"/>
      <c r="M220" s="95"/>
      <c r="N220" s="95"/>
      <c r="O220" s="95"/>
      <c r="P220" s="95"/>
      <c r="Q220" s="95"/>
      <c r="R220" s="95"/>
      <c r="S220" s="95"/>
      <c r="T220" s="95"/>
      <c r="U220" s="95"/>
      <c r="V220" s="95"/>
      <c r="W220" s="95"/>
      <c r="X220" s="95"/>
      <c r="Y220" s="95"/>
      <c r="Z220" s="95"/>
    </row>
    <row r="221" ht="15.75" customHeight="1">
      <c r="A221" s="258"/>
      <c r="B221" s="312"/>
      <c r="C221" s="313"/>
      <c r="D221" s="299"/>
      <c r="E221" s="299"/>
      <c r="F221" s="299"/>
      <c r="G221" s="299"/>
      <c r="H221" s="299"/>
      <c r="I221" s="299"/>
      <c r="J221" s="95"/>
      <c r="K221" s="95"/>
      <c r="L221" s="95"/>
      <c r="M221" s="95"/>
      <c r="N221" s="95"/>
      <c r="O221" s="95"/>
      <c r="P221" s="95"/>
      <c r="Q221" s="95"/>
      <c r="R221" s="95"/>
      <c r="S221" s="95"/>
      <c r="T221" s="95"/>
      <c r="U221" s="95"/>
      <c r="V221" s="95"/>
      <c r="W221" s="95"/>
      <c r="X221" s="95"/>
      <c r="Y221" s="95"/>
      <c r="Z221" s="95"/>
    </row>
    <row r="222" ht="15.75" customHeight="1">
      <c r="A222" s="258"/>
      <c r="B222" s="312"/>
      <c r="C222" s="313"/>
      <c r="D222" s="299"/>
      <c r="E222" s="299"/>
      <c r="F222" s="299"/>
      <c r="G222" s="299"/>
      <c r="H222" s="299"/>
      <c r="I222" s="299"/>
      <c r="J222" s="95"/>
      <c r="K222" s="95"/>
      <c r="L222" s="95"/>
      <c r="M222" s="95"/>
      <c r="N222" s="95"/>
      <c r="O222" s="95"/>
      <c r="P222" s="95"/>
      <c r="Q222" s="95"/>
      <c r="R222" s="95"/>
      <c r="S222" s="95"/>
      <c r="T222" s="95"/>
      <c r="U222" s="95"/>
      <c r="V222" s="95"/>
      <c r="W222" s="95"/>
      <c r="X222" s="95"/>
      <c r="Y222" s="95"/>
      <c r="Z222" s="95"/>
    </row>
    <row r="223" ht="15.75" customHeight="1">
      <c r="A223" s="258"/>
      <c r="B223" s="312"/>
      <c r="C223" s="313"/>
      <c r="D223" s="299"/>
      <c r="E223" s="299"/>
      <c r="F223" s="299"/>
      <c r="G223" s="299"/>
      <c r="H223" s="299"/>
      <c r="I223" s="299"/>
      <c r="J223" s="95"/>
      <c r="K223" s="95"/>
      <c r="L223" s="95"/>
      <c r="M223" s="95"/>
      <c r="N223" s="95"/>
      <c r="O223" s="95"/>
      <c r="P223" s="95"/>
      <c r="Q223" s="95"/>
      <c r="R223" s="95"/>
      <c r="S223" s="95"/>
      <c r="T223" s="95"/>
      <c r="U223" s="95"/>
      <c r="V223" s="95"/>
      <c r="W223" s="95"/>
      <c r="X223" s="95"/>
      <c r="Y223" s="95"/>
      <c r="Z223" s="95"/>
    </row>
    <row r="224" ht="15.75" customHeight="1">
      <c r="A224" s="258"/>
      <c r="B224" s="312"/>
      <c r="C224" s="313"/>
      <c r="D224" s="299"/>
      <c r="E224" s="299"/>
      <c r="F224" s="299"/>
      <c r="G224" s="299"/>
      <c r="H224" s="299"/>
      <c r="I224" s="299"/>
      <c r="J224" s="95"/>
      <c r="K224" s="95"/>
      <c r="L224" s="95"/>
      <c r="M224" s="95"/>
      <c r="N224" s="95"/>
      <c r="O224" s="95"/>
      <c r="P224" s="95"/>
      <c r="Q224" s="95"/>
      <c r="R224" s="95"/>
      <c r="S224" s="95"/>
      <c r="T224" s="95"/>
      <c r="U224" s="95"/>
      <c r="V224" s="95"/>
      <c r="W224" s="95"/>
      <c r="X224" s="95"/>
      <c r="Y224" s="95"/>
      <c r="Z224" s="95"/>
    </row>
    <row r="225" ht="15.75" customHeight="1">
      <c r="A225" s="258"/>
      <c r="B225" s="312"/>
      <c r="C225" s="313"/>
      <c r="D225" s="299"/>
      <c r="E225" s="299"/>
      <c r="F225" s="299"/>
      <c r="G225" s="299"/>
      <c r="H225" s="299"/>
      <c r="I225" s="299"/>
      <c r="J225" s="95"/>
      <c r="K225" s="95"/>
      <c r="L225" s="95"/>
      <c r="M225" s="95"/>
      <c r="N225" s="95"/>
      <c r="O225" s="95"/>
      <c r="P225" s="95"/>
      <c r="Q225" s="95"/>
      <c r="R225" s="95"/>
      <c r="S225" s="95"/>
      <c r="T225" s="95"/>
      <c r="U225" s="95"/>
      <c r="V225" s="95"/>
      <c r="W225" s="95"/>
      <c r="X225" s="95"/>
      <c r="Y225" s="95"/>
      <c r="Z225" s="95"/>
    </row>
    <row r="226" ht="15.75" customHeight="1">
      <c r="A226" s="258"/>
      <c r="B226" s="312"/>
      <c r="C226" s="313"/>
      <c r="D226" s="299"/>
      <c r="E226" s="299"/>
      <c r="F226" s="299"/>
      <c r="G226" s="299"/>
      <c r="H226" s="299"/>
      <c r="I226" s="299"/>
      <c r="J226" s="95"/>
      <c r="K226" s="95"/>
      <c r="L226" s="95"/>
      <c r="M226" s="95"/>
      <c r="N226" s="95"/>
      <c r="O226" s="95"/>
      <c r="P226" s="95"/>
      <c r="Q226" s="95"/>
      <c r="R226" s="95"/>
      <c r="S226" s="95"/>
      <c r="T226" s="95"/>
      <c r="U226" s="95"/>
      <c r="V226" s="95"/>
      <c r="W226" s="95"/>
      <c r="X226" s="95"/>
      <c r="Y226" s="95"/>
      <c r="Z226" s="95"/>
    </row>
    <row r="227" ht="15.75" customHeight="1">
      <c r="A227" s="258"/>
      <c r="B227" s="312"/>
      <c r="C227" s="313"/>
      <c r="D227" s="299"/>
      <c r="E227" s="299"/>
      <c r="F227" s="299"/>
      <c r="G227" s="299"/>
      <c r="H227" s="299"/>
      <c r="I227" s="299"/>
      <c r="J227" s="95"/>
      <c r="K227" s="95"/>
      <c r="L227" s="95"/>
      <c r="M227" s="95"/>
      <c r="N227" s="95"/>
      <c r="O227" s="95"/>
      <c r="P227" s="95"/>
      <c r="Q227" s="95"/>
      <c r="R227" s="95"/>
      <c r="S227" s="95"/>
      <c r="T227" s="95"/>
      <c r="U227" s="95"/>
      <c r="V227" s="95"/>
      <c r="W227" s="95"/>
      <c r="X227" s="95"/>
      <c r="Y227" s="95"/>
      <c r="Z227" s="95"/>
    </row>
    <row r="228" ht="15.75" customHeight="1">
      <c r="A228" s="258"/>
      <c r="B228" s="312"/>
      <c r="C228" s="313"/>
      <c r="D228" s="299"/>
      <c r="E228" s="299"/>
      <c r="F228" s="299"/>
      <c r="G228" s="299"/>
      <c r="H228" s="299"/>
      <c r="I228" s="299"/>
      <c r="J228" s="95"/>
      <c r="K228" s="95"/>
      <c r="L228" s="95"/>
      <c r="M228" s="95"/>
      <c r="N228" s="95"/>
      <c r="O228" s="95"/>
      <c r="P228" s="95"/>
      <c r="Q228" s="95"/>
      <c r="R228" s="95"/>
      <c r="S228" s="95"/>
      <c r="T228" s="95"/>
      <c r="U228" s="95"/>
      <c r="V228" s="95"/>
      <c r="W228" s="95"/>
      <c r="X228" s="95"/>
      <c r="Y228" s="95"/>
      <c r="Z228" s="95"/>
    </row>
    <row r="229" ht="15.75" customHeight="1">
      <c r="A229" s="258"/>
      <c r="B229" s="312"/>
      <c r="C229" s="313"/>
      <c r="D229" s="299"/>
      <c r="E229" s="299"/>
      <c r="F229" s="299"/>
      <c r="G229" s="299"/>
      <c r="H229" s="299"/>
      <c r="I229" s="299"/>
      <c r="J229" s="95"/>
      <c r="K229" s="95"/>
      <c r="L229" s="95"/>
      <c r="M229" s="95"/>
      <c r="N229" s="95"/>
      <c r="O229" s="95"/>
      <c r="P229" s="95"/>
      <c r="Q229" s="95"/>
      <c r="R229" s="95"/>
      <c r="S229" s="95"/>
      <c r="T229" s="95"/>
      <c r="U229" s="95"/>
      <c r="V229" s="95"/>
      <c r="W229" s="95"/>
      <c r="X229" s="95"/>
      <c r="Y229" s="95"/>
      <c r="Z229" s="95"/>
    </row>
    <row r="230" ht="15.75" customHeight="1">
      <c r="A230" s="258"/>
      <c r="B230" s="312"/>
      <c r="C230" s="313"/>
      <c r="D230" s="299"/>
      <c r="E230" s="299"/>
      <c r="F230" s="299"/>
      <c r="G230" s="299"/>
      <c r="H230" s="299"/>
      <c r="I230" s="299"/>
      <c r="J230" s="95"/>
      <c r="K230" s="95"/>
      <c r="L230" s="95"/>
      <c r="M230" s="95"/>
      <c r="N230" s="95"/>
      <c r="O230" s="95"/>
      <c r="P230" s="95"/>
      <c r="Q230" s="95"/>
      <c r="R230" s="95"/>
      <c r="S230" s="95"/>
      <c r="T230" s="95"/>
      <c r="U230" s="95"/>
      <c r="V230" s="95"/>
      <c r="W230" s="95"/>
      <c r="X230" s="95"/>
      <c r="Y230" s="95"/>
      <c r="Z230" s="95"/>
    </row>
    <row r="231" ht="15.75" customHeight="1">
      <c r="A231" s="258"/>
      <c r="B231" s="312"/>
      <c r="C231" s="313"/>
      <c r="D231" s="299"/>
      <c r="E231" s="299"/>
      <c r="F231" s="299"/>
      <c r="G231" s="299"/>
      <c r="H231" s="299"/>
      <c r="I231" s="299"/>
      <c r="J231" s="95"/>
      <c r="K231" s="95"/>
      <c r="L231" s="95"/>
      <c r="M231" s="95"/>
      <c r="N231" s="95"/>
      <c r="O231" s="95"/>
      <c r="P231" s="95"/>
      <c r="Q231" s="95"/>
      <c r="R231" s="95"/>
      <c r="S231" s="95"/>
      <c r="T231" s="95"/>
      <c r="U231" s="95"/>
      <c r="V231" s="95"/>
      <c r="W231" s="95"/>
      <c r="X231" s="95"/>
      <c r="Y231" s="95"/>
      <c r="Z231" s="95"/>
    </row>
    <row r="232" ht="15.75" customHeight="1">
      <c r="A232" s="258"/>
      <c r="B232" s="312"/>
      <c r="C232" s="313"/>
      <c r="D232" s="299"/>
      <c r="E232" s="299"/>
      <c r="F232" s="299"/>
      <c r="G232" s="299"/>
      <c r="H232" s="299"/>
      <c r="I232" s="299"/>
      <c r="J232" s="95"/>
      <c r="K232" s="95"/>
      <c r="L232" s="95"/>
      <c r="M232" s="95"/>
      <c r="N232" s="95"/>
      <c r="O232" s="95"/>
      <c r="P232" s="95"/>
      <c r="Q232" s="95"/>
      <c r="R232" s="95"/>
      <c r="S232" s="95"/>
      <c r="T232" s="95"/>
      <c r="U232" s="95"/>
      <c r="V232" s="95"/>
      <c r="W232" s="95"/>
      <c r="X232" s="95"/>
      <c r="Y232" s="95"/>
      <c r="Z232" s="95"/>
    </row>
    <row r="233" ht="15.75" customHeight="1">
      <c r="A233" s="258"/>
      <c r="B233" s="312"/>
      <c r="C233" s="313"/>
      <c r="D233" s="299"/>
      <c r="E233" s="299"/>
      <c r="F233" s="299"/>
      <c r="G233" s="299"/>
      <c r="H233" s="299"/>
      <c r="I233" s="299"/>
      <c r="J233" s="95"/>
      <c r="K233" s="95"/>
      <c r="L233" s="95"/>
      <c r="M233" s="95"/>
      <c r="N233" s="95"/>
      <c r="O233" s="95"/>
      <c r="P233" s="95"/>
      <c r="Q233" s="95"/>
      <c r="R233" s="95"/>
      <c r="S233" s="95"/>
      <c r="T233" s="95"/>
      <c r="U233" s="95"/>
      <c r="V233" s="95"/>
      <c r="W233" s="95"/>
      <c r="X233" s="95"/>
      <c r="Y233" s="95"/>
      <c r="Z233" s="95"/>
    </row>
    <row r="234" ht="15.75" customHeight="1">
      <c r="A234" s="258"/>
      <c r="B234" s="312"/>
      <c r="C234" s="313"/>
      <c r="D234" s="299"/>
      <c r="E234" s="299"/>
      <c r="F234" s="299"/>
      <c r="G234" s="299"/>
      <c r="H234" s="299"/>
      <c r="I234" s="299"/>
      <c r="J234" s="95"/>
      <c r="K234" s="95"/>
      <c r="L234" s="95"/>
      <c r="M234" s="95"/>
      <c r="N234" s="95"/>
      <c r="O234" s="95"/>
      <c r="P234" s="95"/>
      <c r="Q234" s="95"/>
      <c r="R234" s="95"/>
      <c r="S234" s="95"/>
      <c r="T234" s="95"/>
      <c r="U234" s="95"/>
      <c r="V234" s="95"/>
      <c r="W234" s="95"/>
      <c r="X234" s="95"/>
      <c r="Y234" s="95"/>
      <c r="Z234" s="95"/>
    </row>
    <row r="235" ht="15.75" customHeight="1">
      <c r="A235" s="258"/>
      <c r="B235" s="312"/>
      <c r="C235" s="313"/>
      <c r="D235" s="299"/>
      <c r="E235" s="299"/>
      <c r="F235" s="299"/>
      <c r="G235" s="299"/>
      <c r="H235" s="299"/>
      <c r="I235" s="299"/>
      <c r="J235" s="95"/>
      <c r="K235" s="95"/>
      <c r="L235" s="95"/>
      <c r="M235" s="95"/>
      <c r="N235" s="95"/>
      <c r="O235" s="95"/>
      <c r="P235" s="95"/>
      <c r="Q235" s="95"/>
      <c r="R235" s="95"/>
      <c r="S235" s="95"/>
      <c r="T235" s="95"/>
      <c r="U235" s="95"/>
      <c r="V235" s="95"/>
      <c r="W235" s="95"/>
      <c r="X235" s="95"/>
      <c r="Y235" s="95"/>
      <c r="Z235" s="95"/>
    </row>
    <row r="236" ht="15.75" customHeight="1">
      <c r="A236" s="258"/>
      <c r="B236" s="312"/>
      <c r="C236" s="313"/>
      <c r="D236" s="299"/>
      <c r="E236" s="299"/>
      <c r="F236" s="299"/>
      <c r="G236" s="299"/>
      <c r="H236" s="299"/>
      <c r="I236" s="299"/>
      <c r="J236" s="95"/>
      <c r="K236" s="95"/>
      <c r="L236" s="95"/>
      <c r="M236" s="95"/>
      <c r="N236" s="95"/>
      <c r="O236" s="95"/>
      <c r="P236" s="95"/>
      <c r="Q236" s="95"/>
      <c r="R236" s="95"/>
      <c r="S236" s="95"/>
      <c r="T236" s="95"/>
      <c r="U236" s="95"/>
      <c r="V236" s="95"/>
      <c r="W236" s="95"/>
      <c r="X236" s="95"/>
      <c r="Y236" s="95"/>
      <c r="Z236" s="95"/>
    </row>
    <row r="237" ht="15.75" customHeight="1">
      <c r="A237" s="258"/>
      <c r="B237" s="312"/>
      <c r="C237" s="313"/>
      <c r="D237" s="299"/>
      <c r="E237" s="299"/>
      <c r="F237" s="299"/>
      <c r="G237" s="299"/>
      <c r="H237" s="299"/>
      <c r="I237" s="299"/>
      <c r="J237" s="95"/>
      <c r="K237" s="95"/>
      <c r="L237" s="95"/>
      <c r="M237" s="95"/>
      <c r="N237" s="95"/>
      <c r="O237" s="95"/>
      <c r="P237" s="95"/>
      <c r="Q237" s="95"/>
      <c r="R237" s="95"/>
      <c r="S237" s="95"/>
      <c r="T237" s="95"/>
      <c r="U237" s="95"/>
      <c r="V237" s="95"/>
      <c r="W237" s="95"/>
      <c r="X237" s="95"/>
      <c r="Y237" s="95"/>
      <c r="Z237" s="95"/>
    </row>
    <row r="238" ht="15.75" customHeight="1">
      <c r="A238" s="258"/>
      <c r="B238" s="312"/>
      <c r="C238" s="313"/>
      <c r="D238" s="299"/>
      <c r="E238" s="299"/>
      <c r="F238" s="299"/>
      <c r="G238" s="299"/>
      <c r="H238" s="299"/>
      <c r="I238" s="299"/>
      <c r="J238" s="95"/>
      <c r="K238" s="95"/>
      <c r="L238" s="95"/>
      <c r="M238" s="95"/>
      <c r="N238" s="95"/>
      <c r="O238" s="95"/>
      <c r="P238" s="95"/>
      <c r="Q238" s="95"/>
      <c r="R238" s="95"/>
      <c r="S238" s="95"/>
      <c r="T238" s="95"/>
      <c r="U238" s="95"/>
      <c r="V238" s="95"/>
      <c r="W238" s="95"/>
      <c r="X238" s="95"/>
      <c r="Y238" s="95"/>
      <c r="Z238" s="95"/>
    </row>
    <row r="239" ht="15.75" customHeight="1">
      <c r="A239" s="258"/>
      <c r="B239" s="312"/>
      <c r="C239" s="313"/>
      <c r="D239" s="299"/>
      <c r="E239" s="299"/>
      <c r="F239" s="299"/>
      <c r="G239" s="299"/>
      <c r="H239" s="299"/>
      <c r="I239" s="299"/>
      <c r="J239" s="95"/>
      <c r="K239" s="95"/>
      <c r="L239" s="95"/>
      <c r="M239" s="95"/>
      <c r="N239" s="95"/>
      <c r="O239" s="95"/>
      <c r="P239" s="95"/>
      <c r="Q239" s="95"/>
      <c r="R239" s="95"/>
      <c r="S239" s="95"/>
      <c r="T239" s="95"/>
      <c r="U239" s="95"/>
      <c r="V239" s="95"/>
      <c r="W239" s="95"/>
      <c r="X239" s="95"/>
      <c r="Y239" s="95"/>
      <c r="Z239" s="95"/>
    </row>
    <row r="240" ht="15.75" customHeight="1">
      <c r="A240" s="258"/>
      <c r="B240" s="312"/>
      <c r="C240" s="313"/>
      <c r="D240" s="299"/>
      <c r="E240" s="299"/>
      <c r="F240" s="299"/>
      <c r="G240" s="299"/>
      <c r="H240" s="299"/>
      <c r="I240" s="299"/>
      <c r="J240" s="95"/>
      <c r="K240" s="95"/>
      <c r="L240" s="95"/>
      <c r="M240" s="95"/>
      <c r="N240" s="95"/>
      <c r="O240" s="95"/>
      <c r="P240" s="95"/>
      <c r="Q240" s="95"/>
      <c r="R240" s="95"/>
      <c r="S240" s="95"/>
      <c r="T240" s="95"/>
      <c r="U240" s="95"/>
      <c r="V240" s="95"/>
      <c r="W240" s="95"/>
      <c r="X240" s="95"/>
      <c r="Y240" s="95"/>
      <c r="Z240" s="95"/>
    </row>
    <row r="241" ht="15.75" customHeight="1">
      <c r="A241" s="258"/>
      <c r="B241" s="312"/>
      <c r="C241" s="313"/>
      <c r="D241" s="299"/>
      <c r="E241" s="299"/>
      <c r="F241" s="299"/>
      <c r="G241" s="299"/>
      <c r="H241" s="299"/>
      <c r="I241" s="299"/>
      <c r="J241" s="95"/>
      <c r="K241" s="95"/>
      <c r="L241" s="95"/>
      <c r="M241" s="95"/>
      <c r="N241" s="95"/>
      <c r="O241" s="95"/>
      <c r="P241" s="95"/>
      <c r="Q241" s="95"/>
      <c r="R241" s="95"/>
      <c r="S241" s="95"/>
      <c r="T241" s="95"/>
      <c r="U241" s="95"/>
      <c r="V241" s="95"/>
      <c r="W241" s="95"/>
      <c r="X241" s="95"/>
      <c r="Y241" s="95"/>
      <c r="Z241" s="95"/>
    </row>
    <row r="242" ht="15.75" customHeight="1">
      <c r="A242" s="258"/>
      <c r="B242" s="312"/>
      <c r="C242" s="313"/>
      <c r="D242" s="299"/>
      <c r="E242" s="299"/>
      <c r="F242" s="299"/>
      <c r="G242" s="299"/>
      <c r="H242" s="299"/>
      <c r="I242" s="299"/>
      <c r="J242" s="95"/>
      <c r="K242" s="95"/>
      <c r="L242" s="95"/>
      <c r="M242" s="95"/>
      <c r="N242" s="95"/>
      <c r="O242" s="95"/>
      <c r="P242" s="95"/>
      <c r="Q242" s="95"/>
      <c r="R242" s="95"/>
      <c r="S242" s="95"/>
      <c r="T242" s="95"/>
      <c r="U242" s="95"/>
      <c r="V242" s="95"/>
      <c r="W242" s="95"/>
      <c r="X242" s="95"/>
      <c r="Y242" s="95"/>
      <c r="Z242" s="95"/>
    </row>
    <row r="243" ht="15.75" customHeight="1">
      <c r="A243" s="258"/>
      <c r="B243" s="312"/>
      <c r="C243" s="313"/>
      <c r="D243" s="299"/>
      <c r="E243" s="299"/>
      <c r="F243" s="299"/>
      <c r="G243" s="299"/>
      <c r="H243" s="299"/>
      <c r="I243" s="299"/>
      <c r="J243" s="95"/>
      <c r="K243" s="95"/>
      <c r="L243" s="95"/>
      <c r="M243" s="95"/>
      <c r="N243" s="95"/>
      <c r="O243" s="95"/>
      <c r="P243" s="95"/>
      <c r="Q243" s="95"/>
      <c r="R243" s="95"/>
      <c r="S243" s="95"/>
      <c r="T243" s="95"/>
      <c r="U243" s="95"/>
      <c r="V243" s="95"/>
      <c r="W243" s="95"/>
      <c r="X243" s="95"/>
      <c r="Y243" s="95"/>
      <c r="Z243" s="95"/>
    </row>
    <row r="244" ht="15.75" customHeight="1">
      <c r="A244" s="258"/>
      <c r="B244" s="312"/>
      <c r="C244" s="313"/>
      <c r="D244" s="299"/>
      <c r="E244" s="299"/>
      <c r="F244" s="299"/>
      <c r="G244" s="299"/>
      <c r="H244" s="299"/>
      <c r="I244" s="299"/>
      <c r="J244" s="95"/>
      <c r="K244" s="95"/>
      <c r="L244" s="95"/>
      <c r="M244" s="95"/>
      <c r="N244" s="95"/>
      <c r="O244" s="95"/>
      <c r="P244" s="95"/>
      <c r="Q244" s="95"/>
      <c r="R244" s="95"/>
      <c r="S244" s="95"/>
      <c r="T244" s="95"/>
      <c r="U244" s="95"/>
      <c r="V244" s="95"/>
      <c r="W244" s="95"/>
      <c r="X244" s="95"/>
      <c r="Y244" s="95"/>
      <c r="Z244" s="95"/>
    </row>
    <row r="245" ht="15.75" customHeight="1">
      <c r="A245" s="258"/>
      <c r="B245" s="312"/>
      <c r="C245" s="313"/>
      <c r="D245" s="299"/>
      <c r="E245" s="299"/>
      <c r="F245" s="299"/>
      <c r="G245" s="299"/>
      <c r="H245" s="299"/>
      <c r="I245" s="299"/>
      <c r="J245" s="95"/>
      <c r="K245" s="95"/>
      <c r="L245" s="95"/>
      <c r="M245" s="95"/>
      <c r="N245" s="95"/>
      <c r="O245" s="95"/>
      <c r="P245" s="95"/>
      <c r="Q245" s="95"/>
      <c r="R245" s="95"/>
      <c r="S245" s="95"/>
      <c r="T245" s="95"/>
      <c r="U245" s="95"/>
      <c r="V245" s="95"/>
      <c r="W245" s="95"/>
      <c r="X245" s="95"/>
      <c r="Y245" s="95"/>
      <c r="Z245" s="95"/>
    </row>
    <row r="246" ht="15.75" customHeight="1">
      <c r="A246" s="258"/>
      <c r="B246" s="312"/>
      <c r="C246" s="313"/>
      <c r="D246" s="299"/>
      <c r="E246" s="299"/>
      <c r="F246" s="299"/>
      <c r="G246" s="299"/>
      <c r="H246" s="299"/>
      <c r="I246" s="299"/>
      <c r="J246" s="95"/>
      <c r="K246" s="95"/>
      <c r="L246" s="95"/>
      <c r="M246" s="95"/>
      <c r="N246" s="95"/>
      <c r="O246" s="95"/>
      <c r="P246" s="95"/>
      <c r="Q246" s="95"/>
      <c r="R246" s="95"/>
      <c r="S246" s="95"/>
      <c r="T246" s="95"/>
      <c r="U246" s="95"/>
      <c r="V246" s="95"/>
      <c r="W246" s="95"/>
      <c r="X246" s="95"/>
      <c r="Y246" s="95"/>
      <c r="Z246" s="95"/>
    </row>
    <row r="247" ht="15.75" customHeight="1">
      <c r="A247" s="258"/>
      <c r="B247" s="312"/>
      <c r="C247" s="313"/>
      <c r="D247" s="299"/>
      <c r="E247" s="299"/>
      <c r="F247" s="299"/>
      <c r="G247" s="299"/>
      <c r="H247" s="299"/>
      <c r="I247" s="299"/>
      <c r="J247" s="95"/>
      <c r="K247" s="95"/>
      <c r="L247" s="95"/>
      <c r="M247" s="95"/>
      <c r="N247" s="95"/>
      <c r="O247" s="95"/>
      <c r="P247" s="95"/>
      <c r="Q247" s="95"/>
      <c r="R247" s="95"/>
      <c r="S247" s="95"/>
      <c r="T247" s="95"/>
      <c r="U247" s="95"/>
      <c r="V247" s="95"/>
      <c r="W247" s="95"/>
      <c r="X247" s="95"/>
      <c r="Y247" s="95"/>
      <c r="Z247" s="95"/>
    </row>
    <row r="248" ht="15.75" customHeight="1">
      <c r="A248" s="258"/>
      <c r="B248" s="312"/>
      <c r="C248" s="313"/>
      <c r="D248" s="299"/>
      <c r="E248" s="299"/>
      <c r="F248" s="299"/>
      <c r="G248" s="299"/>
      <c r="H248" s="299"/>
      <c r="I248" s="299"/>
      <c r="J248" s="95"/>
      <c r="K248" s="95"/>
      <c r="L248" s="95"/>
      <c r="M248" s="95"/>
      <c r="N248" s="95"/>
      <c r="O248" s="95"/>
      <c r="P248" s="95"/>
      <c r="Q248" s="95"/>
      <c r="R248" s="95"/>
      <c r="S248" s="95"/>
      <c r="T248" s="95"/>
      <c r="U248" s="95"/>
      <c r="V248" s="95"/>
      <c r="W248" s="95"/>
      <c r="X248" s="95"/>
      <c r="Y248" s="95"/>
      <c r="Z248" s="95"/>
    </row>
    <row r="249" ht="15.75" customHeight="1">
      <c r="A249" s="258"/>
      <c r="B249" s="312"/>
      <c r="C249" s="313"/>
      <c r="D249" s="299"/>
      <c r="E249" s="299"/>
      <c r="F249" s="299"/>
      <c r="G249" s="299"/>
      <c r="H249" s="299"/>
      <c r="I249" s="299"/>
      <c r="J249" s="95"/>
      <c r="K249" s="95"/>
      <c r="L249" s="95"/>
      <c r="M249" s="95"/>
      <c r="N249" s="95"/>
      <c r="O249" s="95"/>
      <c r="P249" s="95"/>
      <c r="Q249" s="95"/>
      <c r="R249" s="95"/>
      <c r="S249" s="95"/>
      <c r="T249" s="95"/>
      <c r="U249" s="95"/>
      <c r="V249" s="95"/>
      <c r="W249" s="95"/>
      <c r="X249" s="95"/>
      <c r="Y249" s="95"/>
      <c r="Z249" s="95"/>
    </row>
    <row r="250" ht="15.75" customHeight="1">
      <c r="A250" s="258"/>
      <c r="B250" s="312"/>
      <c r="C250" s="313"/>
      <c r="D250" s="299"/>
      <c r="E250" s="299"/>
      <c r="F250" s="299"/>
      <c r="G250" s="299"/>
      <c r="H250" s="299"/>
      <c r="I250" s="299"/>
      <c r="J250" s="95"/>
      <c r="K250" s="95"/>
      <c r="L250" s="95"/>
      <c r="M250" s="95"/>
      <c r="N250" s="95"/>
      <c r="O250" s="95"/>
      <c r="P250" s="95"/>
      <c r="Q250" s="95"/>
      <c r="R250" s="95"/>
      <c r="S250" s="95"/>
      <c r="T250" s="95"/>
      <c r="U250" s="95"/>
      <c r="V250" s="95"/>
      <c r="W250" s="95"/>
      <c r="X250" s="95"/>
      <c r="Y250" s="95"/>
      <c r="Z250" s="95"/>
    </row>
    <row r="251" ht="15.75" customHeight="1">
      <c r="A251" s="258"/>
      <c r="B251" s="312"/>
      <c r="C251" s="313"/>
      <c r="D251" s="299"/>
      <c r="E251" s="299"/>
      <c r="F251" s="299"/>
      <c r="G251" s="299"/>
      <c r="H251" s="299"/>
      <c r="I251" s="299"/>
      <c r="J251" s="95"/>
      <c r="K251" s="95"/>
      <c r="L251" s="95"/>
      <c r="M251" s="95"/>
      <c r="N251" s="95"/>
      <c r="O251" s="95"/>
      <c r="P251" s="95"/>
      <c r="Q251" s="95"/>
      <c r="R251" s="95"/>
      <c r="S251" s="95"/>
      <c r="T251" s="95"/>
      <c r="U251" s="95"/>
      <c r="V251" s="95"/>
      <c r="W251" s="95"/>
      <c r="X251" s="95"/>
      <c r="Y251" s="95"/>
      <c r="Z251" s="95"/>
    </row>
    <row r="252" ht="15.75" customHeight="1">
      <c r="A252" s="258"/>
      <c r="B252" s="312"/>
      <c r="C252" s="313"/>
      <c r="D252" s="299"/>
      <c r="E252" s="299"/>
      <c r="F252" s="299"/>
      <c r="G252" s="299"/>
      <c r="H252" s="299"/>
      <c r="I252" s="299"/>
      <c r="J252" s="95"/>
      <c r="K252" s="95"/>
      <c r="L252" s="95"/>
      <c r="M252" s="95"/>
      <c r="N252" s="95"/>
      <c r="O252" s="95"/>
      <c r="P252" s="95"/>
      <c r="Q252" s="95"/>
      <c r="R252" s="95"/>
      <c r="S252" s="95"/>
      <c r="T252" s="95"/>
      <c r="U252" s="95"/>
      <c r="V252" s="95"/>
      <c r="W252" s="95"/>
      <c r="X252" s="95"/>
      <c r="Y252" s="95"/>
      <c r="Z252" s="95"/>
    </row>
    <row r="253" ht="15.75" customHeight="1">
      <c r="A253" s="258"/>
      <c r="B253" s="312"/>
      <c r="C253" s="313"/>
      <c r="D253" s="299"/>
      <c r="E253" s="299"/>
      <c r="F253" s="299"/>
      <c r="G253" s="299"/>
      <c r="H253" s="299"/>
      <c r="I253" s="299"/>
      <c r="J253" s="95"/>
      <c r="K253" s="95"/>
      <c r="L253" s="95"/>
      <c r="M253" s="95"/>
      <c r="N253" s="95"/>
      <c r="O253" s="95"/>
      <c r="P253" s="95"/>
      <c r="Q253" s="95"/>
      <c r="R253" s="95"/>
      <c r="S253" s="95"/>
      <c r="T253" s="95"/>
      <c r="U253" s="95"/>
      <c r="V253" s="95"/>
      <c r="W253" s="95"/>
      <c r="X253" s="95"/>
      <c r="Y253" s="95"/>
      <c r="Z253" s="95"/>
    </row>
    <row r="254" ht="15.75" customHeight="1">
      <c r="A254" s="258"/>
      <c r="B254" s="312"/>
      <c r="C254" s="313"/>
      <c r="D254" s="299"/>
      <c r="E254" s="299"/>
      <c r="F254" s="299"/>
      <c r="G254" s="299"/>
      <c r="H254" s="299"/>
      <c r="I254" s="299"/>
      <c r="J254" s="95"/>
      <c r="K254" s="95"/>
      <c r="L254" s="95"/>
      <c r="M254" s="95"/>
      <c r="N254" s="95"/>
      <c r="O254" s="95"/>
      <c r="P254" s="95"/>
      <c r="Q254" s="95"/>
      <c r="R254" s="95"/>
      <c r="S254" s="95"/>
      <c r="T254" s="95"/>
      <c r="U254" s="95"/>
      <c r="V254" s="95"/>
      <c r="W254" s="95"/>
      <c r="X254" s="95"/>
      <c r="Y254" s="95"/>
      <c r="Z254" s="95"/>
    </row>
    <row r="255" ht="15.75" customHeight="1">
      <c r="A255" s="258"/>
      <c r="B255" s="312"/>
      <c r="C255" s="313"/>
      <c r="D255" s="299"/>
      <c r="E255" s="299"/>
      <c r="F255" s="299"/>
      <c r="G255" s="299"/>
      <c r="H255" s="299"/>
      <c r="I255" s="299"/>
      <c r="J255" s="95"/>
      <c r="K255" s="95"/>
      <c r="L255" s="95"/>
      <c r="M255" s="95"/>
      <c r="N255" s="95"/>
      <c r="O255" s="95"/>
      <c r="P255" s="95"/>
      <c r="Q255" s="95"/>
      <c r="R255" s="95"/>
      <c r="S255" s="95"/>
      <c r="T255" s="95"/>
      <c r="U255" s="95"/>
      <c r="V255" s="95"/>
      <c r="W255" s="95"/>
      <c r="X255" s="95"/>
      <c r="Y255" s="95"/>
      <c r="Z255" s="95"/>
    </row>
    <row r="256" ht="15.75" customHeight="1">
      <c r="A256" s="258"/>
      <c r="B256" s="312"/>
      <c r="C256" s="313"/>
      <c r="D256" s="299"/>
      <c r="E256" s="299"/>
      <c r="F256" s="299"/>
      <c r="G256" s="299"/>
      <c r="H256" s="299"/>
      <c r="I256" s="299"/>
      <c r="J256" s="95"/>
      <c r="K256" s="95"/>
      <c r="L256" s="95"/>
      <c r="M256" s="95"/>
      <c r="N256" s="95"/>
      <c r="O256" s="95"/>
      <c r="P256" s="95"/>
      <c r="Q256" s="95"/>
      <c r="R256" s="95"/>
      <c r="S256" s="95"/>
      <c r="T256" s="95"/>
      <c r="U256" s="95"/>
      <c r="V256" s="95"/>
      <c r="W256" s="95"/>
      <c r="X256" s="95"/>
      <c r="Y256" s="95"/>
      <c r="Z256" s="95"/>
    </row>
    <row r="257" ht="15.75" customHeight="1">
      <c r="A257" s="258"/>
      <c r="B257" s="312"/>
      <c r="C257" s="313"/>
      <c r="D257" s="299"/>
      <c r="E257" s="299"/>
      <c r="F257" s="299"/>
      <c r="G257" s="299"/>
      <c r="H257" s="299"/>
      <c r="I257" s="299"/>
      <c r="J257" s="95"/>
      <c r="K257" s="95"/>
      <c r="L257" s="95"/>
      <c r="M257" s="95"/>
      <c r="N257" s="95"/>
      <c r="O257" s="95"/>
      <c r="P257" s="95"/>
      <c r="Q257" s="95"/>
      <c r="R257" s="95"/>
      <c r="S257" s="95"/>
      <c r="T257" s="95"/>
      <c r="U257" s="95"/>
      <c r="V257" s="95"/>
      <c r="W257" s="95"/>
      <c r="X257" s="95"/>
      <c r="Y257" s="95"/>
      <c r="Z257" s="95"/>
    </row>
    <row r="258" ht="15.75" customHeight="1">
      <c r="A258" s="258"/>
      <c r="B258" s="312"/>
      <c r="C258" s="313"/>
      <c r="D258" s="299"/>
      <c r="E258" s="299"/>
      <c r="F258" s="299"/>
      <c r="G258" s="299"/>
      <c r="H258" s="299"/>
      <c r="I258" s="299"/>
      <c r="J258" s="95"/>
      <c r="K258" s="95"/>
      <c r="L258" s="95"/>
      <c r="M258" s="95"/>
      <c r="N258" s="95"/>
      <c r="O258" s="95"/>
      <c r="P258" s="95"/>
      <c r="Q258" s="95"/>
      <c r="R258" s="95"/>
      <c r="S258" s="95"/>
      <c r="T258" s="95"/>
      <c r="U258" s="95"/>
      <c r="V258" s="95"/>
      <c r="W258" s="95"/>
      <c r="X258" s="95"/>
      <c r="Y258" s="95"/>
      <c r="Z258" s="95"/>
    </row>
    <row r="259" ht="15.75" customHeight="1">
      <c r="A259" s="258"/>
      <c r="B259" s="312"/>
      <c r="C259" s="313"/>
      <c r="D259" s="299"/>
      <c r="E259" s="299"/>
      <c r="F259" s="299"/>
      <c r="G259" s="299"/>
      <c r="H259" s="299"/>
      <c r="I259" s="299"/>
      <c r="J259" s="95"/>
      <c r="K259" s="95"/>
      <c r="L259" s="95"/>
      <c r="M259" s="95"/>
      <c r="N259" s="95"/>
      <c r="O259" s="95"/>
      <c r="P259" s="95"/>
      <c r="Q259" s="95"/>
      <c r="R259" s="95"/>
      <c r="S259" s="95"/>
      <c r="T259" s="95"/>
      <c r="U259" s="95"/>
      <c r="V259" s="95"/>
      <c r="W259" s="95"/>
      <c r="X259" s="95"/>
      <c r="Y259" s="95"/>
      <c r="Z259" s="95"/>
    </row>
    <row r="260" ht="15.75" customHeight="1">
      <c r="A260" s="258"/>
      <c r="B260" s="312"/>
      <c r="C260" s="313"/>
      <c r="D260" s="299"/>
      <c r="E260" s="299"/>
      <c r="F260" s="299"/>
      <c r="G260" s="299"/>
      <c r="H260" s="299"/>
      <c r="I260" s="299"/>
      <c r="J260" s="95"/>
      <c r="K260" s="95"/>
      <c r="L260" s="95"/>
      <c r="M260" s="95"/>
      <c r="N260" s="95"/>
      <c r="O260" s="95"/>
      <c r="P260" s="95"/>
      <c r="Q260" s="95"/>
      <c r="R260" s="95"/>
      <c r="S260" s="95"/>
      <c r="T260" s="95"/>
      <c r="U260" s="95"/>
      <c r="V260" s="95"/>
      <c r="W260" s="95"/>
      <c r="X260" s="95"/>
      <c r="Y260" s="95"/>
      <c r="Z260" s="95"/>
    </row>
    <row r="261" ht="15.75" customHeight="1">
      <c r="A261" s="258"/>
      <c r="B261" s="312"/>
      <c r="C261" s="313"/>
      <c r="D261" s="299"/>
      <c r="E261" s="299"/>
      <c r="F261" s="299"/>
      <c r="G261" s="299"/>
      <c r="H261" s="299"/>
      <c r="I261" s="299"/>
      <c r="J261" s="95"/>
      <c r="K261" s="95"/>
      <c r="L261" s="95"/>
      <c r="M261" s="95"/>
      <c r="N261" s="95"/>
      <c r="O261" s="95"/>
      <c r="P261" s="95"/>
      <c r="Q261" s="95"/>
      <c r="R261" s="95"/>
      <c r="S261" s="95"/>
      <c r="T261" s="95"/>
      <c r="U261" s="95"/>
      <c r="V261" s="95"/>
      <c r="W261" s="95"/>
      <c r="X261" s="95"/>
      <c r="Y261" s="95"/>
      <c r="Z261" s="95"/>
    </row>
    <row r="262" ht="15.75" customHeight="1">
      <c r="A262" s="258"/>
      <c r="B262" s="312"/>
      <c r="C262" s="313"/>
      <c r="D262" s="299"/>
      <c r="E262" s="299"/>
      <c r="F262" s="299"/>
      <c r="G262" s="299"/>
      <c r="H262" s="299"/>
      <c r="I262" s="299"/>
      <c r="J262" s="95"/>
      <c r="K262" s="95"/>
      <c r="L262" s="95"/>
      <c r="M262" s="95"/>
      <c r="N262" s="95"/>
      <c r="O262" s="95"/>
      <c r="P262" s="95"/>
      <c r="Q262" s="95"/>
      <c r="R262" s="95"/>
      <c r="S262" s="95"/>
      <c r="T262" s="95"/>
      <c r="U262" s="95"/>
      <c r="V262" s="95"/>
      <c r="W262" s="95"/>
      <c r="X262" s="95"/>
      <c r="Y262" s="95"/>
      <c r="Z262" s="95"/>
    </row>
    <row r="263" ht="15.75" customHeight="1">
      <c r="A263" s="258"/>
      <c r="B263" s="312"/>
      <c r="C263" s="313"/>
      <c r="D263" s="299"/>
      <c r="E263" s="299"/>
      <c r="F263" s="299"/>
      <c r="G263" s="299"/>
      <c r="H263" s="299"/>
      <c r="I263" s="299"/>
      <c r="J263" s="95"/>
      <c r="K263" s="95"/>
      <c r="L263" s="95"/>
      <c r="M263" s="95"/>
      <c r="N263" s="95"/>
      <c r="O263" s="95"/>
      <c r="P263" s="95"/>
      <c r="Q263" s="95"/>
      <c r="R263" s="95"/>
      <c r="S263" s="95"/>
      <c r="T263" s="95"/>
      <c r="U263" s="95"/>
      <c r="V263" s="95"/>
      <c r="W263" s="95"/>
      <c r="X263" s="95"/>
      <c r="Y263" s="95"/>
      <c r="Z263" s="95"/>
    </row>
    <row r="264" ht="15.75" customHeight="1">
      <c r="A264" s="258"/>
      <c r="B264" s="312"/>
      <c r="C264" s="313"/>
      <c r="D264" s="299"/>
      <c r="E264" s="299"/>
      <c r="F264" s="299"/>
      <c r="G264" s="299"/>
      <c r="H264" s="299"/>
      <c r="I264" s="299"/>
      <c r="J264" s="95"/>
      <c r="K264" s="95"/>
      <c r="L264" s="95"/>
      <c r="M264" s="95"/>
      <c r="N264" s="95"/>
      <c r="O264" s="95"/>
      <c r="P264" s="95"/>
      <c r="Q264" s="95"/>
      <c r="R264" s="95"/>
      <c r="S264" s="95"/>
      <c r="T264" s="95"/>
      <c r="U264" s="95"/>
      <c r="V264" s="95"/>
      <c r="W264" s="95"/>
      <c r="X264" s="95"/>
      <c r="Y264" s="95"/>
      <c r="Z264" s="95"/>
    </row>
    <row r="265" ht="15.75" customHeight="1">
      <c r="A265" s="258"/>
      <c r="B265" s="312"/>
      <c r="C265" s="313"/>
      <c r="D265" s="299"/>
      <c r="E265" s="299"/>
      <c r="F265" s="299"/>
      <c r="G265" s="299"/>
      <c r="H265" s="299"/>
      <c r="I265" s="299"/>
      <c r="J265" s="95"/>
      <c r="K265" s="95"/>
      <c r="L265" s="95"/>
      <c r="M265" s="95"/>
      <c r="N265" s="95"/>
      <c r="O265" s="95"/>
      <c r="P265" s="95"/>
      <c r="Q265" s="95"/>
      <c r="R265" s="95"/>
      <c r="S265" s="95"/>
      <c r="T265" s="95"/>
      <c r="U265" s="95"/>
      <c r="V265" s="95"/>
      <c r="W265" s="95"/>
      <c r="X265" s="95"/>
      <c r="Y265" s="95"/>
      <c r="Z265" s="95"/>
    </row>
    <row r="266" ht="15.75" customHeight="1">
      <c r="A266" s="258"/>
      <c r="B266" s="312"/>
      <c r="C266" s="313"/>
      <c r="D266" s="299"/>
      <c r="E266" s="299"/>
      <c r="F266" s="299"/>
      <c r="G266" s="299"/>
      <c r="H266" s="299"/>
      <c r="I266" s="299"/>
      <c r="J266" s="95"/>
      <c r="K266" s="95"/>
      <c r="L266" s="95"/>
      <c r="M266" s="95"/>
      <c r="N266" s="95"/>
      <c r="O266" s="95"/>
      <c r="P266" s="95"/>
      <c r="Q266" s="95"/>
      <c r="R266" s="95"/>
      <c r="S266" s="95"/>
      <c r="T266" s="95"/>
      <c r="U266" s="95"/>
      <c r="V266" s="95"/>
      <c r="W266" s="95"/>
      <c r="X266" s="95"/>
      <c r="Y266" s="95"/>
      <c r="Z266" s="95"/>
    </row>
    <row r="267" ht="15.75" customHeight="1">
      <c r="A267" s="258"/>
      <c r="B267" s="312"/>
      <c r="C267" s="313"/>
      <c r="D267" s="299"/>
      <c r="E267" s="299"/>
      <c r="F267" s="299"/>
      <c r="G267" s="299"/>
      <c r="H267" s="299"/>
      <c r="I267" s="299"/>
      <c r="J267" s="95"/>
      <c r="K267" s="95"/>
      <c r="L267" s="95"/>
      <c r="M267" s="95"/>
      <c r="N267" s="95"/>
      <c r="O267" s="95"/>
      <c r="P267" s="95"/>
      <c r="Q267" s="95"/>
      <c r="R267" s="95"/>
      <c r="S267" s="95"/>
      <c r="T267" s="95"/>
      <c r="U267" s="95"/>
      <c r="V267" s="95"/>
      <c r="W267" s="95"/>
      <c r="X267" s="95"/>
      <c r="Y267" s="95"/>
      <c r="Z267" s="95"/>
    </row>
    <row r="268" ht="15.75" customHeight="1">
      <c r="A268" s="258"/>
      <c r="B268" s="312"/>
      <c r="C268" s="313"/>
      <c r="D268" s="299"/>
      <c r="E268" s="299"/>
      <c r="F268" s="299"/>
      <c r="G268" s="299"/>
      <c r="H268" s="299"/>
      <c r="I268" s="299"/>
      <c r="J268" s="95"/>
      <c r="K268" s="95"/>
      <c r="L268" s="95"/>
      <c r="M268" s="95"/>
      <c r="N268" s="95"/>
      <c r="O268" s="95"/>
      <c r="P268" s="95"/>
      <c r="Q268" s="95"/>
      <c r="R268" s="95"/>
      <c r="S268" s="95"/>
      <c r="T268" s="95"/>
      <c r="U268" s="95"/>
      <c r="V268" s="95"/>
      <c r="W268" s="95"/>
      <c r="X268" s="95"/>
      <c r="Y268" s="95"/>
      <c r="Z268" s="95"/>
    </row>
    <row r="269" ht="15.75" customHeight="1">
      <c r="A269" s="258"/>
      <c r="B269" s="312"/>
      <c r="C269" s="313"/>
      <c r="D269" s="299"/>
      <c r="E269" s="299"/>
      <c r="F269" s="299"/>
      <c r="G269" s="299"/>
      <c r="H269" s="299"/>
      <c r="I269" s="299"/>
      <c r="J269" s="95"/>
      <c r="K269" s="95"/>
      <c r="L269" s="95"/>
      <c r="M269" s="95"/>
      <c r="N269" s="95"/>
      <c r="O269" s="95"/>
      <c r="P269" s="95"/>
      <c r="Q269" s="95"/>
      <c r="R269" s="95"/>
      <c r="S269" s="95"/>
      <c r="T269" s="95"/>
      <c r="U269" s="95"/>
      <c r="V269" s="95"/>
      <c r="W269" s="95"/>
      <c r="X269" s="95"/>
      <c r="Y269" s="95"/>
      <c r="Z269" s="95"/>
    </row>
    <row r="270" ht="15.75" customHeight="1">
      <c r="A270" s="258"/>
      <c r="B270" s="312"/>
      <c r="C270" s="313"/>
      <c r="D270" s="299"/>
      <c r="E270" s="299"/>
      <c r="F270" s="299"/>
      <c r="G270" s="299"/>
      <c r="H270" s="299"/>
      <c r="I270" s="299"/>
      <c r="J270" s="95"/>
      <c r="K270" s="95"/>
      <c r="L270" s="95"/>
      <c r="M270" s="95"/>
      <c r="N270" s="95"/>
      <c r="O270" s="95"/>
      <c r="P270" s="95"/>
      <c r="Q270" s="95"/>
      <c r="R270" s="95"/>
      <c r="S270" s="95"/>
      <c r="T270" s="95"/>
      <c r="U270" s="95"/>
      <c r="V270" s="95"/>
      <c r="W270" s="95"/>
      <c r="X270" s="95"/>
      <c r="Y270" s="95"/>
      <c r="Z270" s="95"/>
    </row>
    <row r="271" ht="15.75" customHeight="1">
      <c r="A271" s="258"/>
      <c r="B271" s="312"/>
      <c r="C271" s="313"/>
      <c r="D271" s="299"/>
      <c r="E271" s="299"/>
      <c r="F271" s="299"/>
      <c r="G271" s="299"/>
      <c r="H271" s="299"/>
      <c r="I271" s="299"/>
      <c r="J271" s="95"/>
      <c r="K271" s="95"/>
      <c r="L271" s="95"/>
      <c r="M271" s="95"/>
      <c r="N271" s="95"/>
      <c r="O271" s="95"/>
      <c r="P271" s="95"/>
      <c r="Q271" s="95"/>
      <c r="R271" s="95"/>
      <c r="S271" s="95"/>
      <c r="T271" s="95"/>
      <c r="U271" s="95"/>
      <c r="V271" s="95"/>
      <c r="W271" s="95"/>
      <c r="X271" s="95"/>
      <c r="Y271" s="95"/>
      <c r="Z271" s="95"/>
    </row>
    <row r="272" ht="15.75" customHeight="1">
      <c r="A272" s="258"/>
      <c r="B272" s="312"/>
      <c r="C272" s="313"/>
      <c r="D272" s="299"/>
      <c r="E272" s="299"/>
      <c r="F272" s="299"/>
      <c r="G272" s="299"/>
      <c r="H272" s="299"/>
      <c r="I272" s="299"/>
      <c r="J272" s="95"/>
      <c r="K272" s="95"/>
      <c r="L272" s="95"/>
      <c r="M272" s="95"/>
      <c r="N272" s="95"/>
      <c r="O272" s="95"/>
      <c r="P272" s="95"/>
      <c r="Q272" s="95"/>
      <c r="R272" s="95"/>
      <c r="S272" s="95"/>
      <c r="T272" s="95"/>
      <c r="U272" s="95"/>
      <c r="V272" s="95"/>
      <c r="W272" s="95"/>
      <c r="X272" s="95"/>
      <c r="Y272" s="95"/>
      <c r="Z272" s="95"/>
    </row>
    <row r="273" ht="15.75" customHeight="1">
      <c r="A273" s="258"/>
      <c r="B273" s="312"/>
      <c r="C273" s="313"/>
      <c r="D273" s="299"/>
      <c r="E273" s="299"/>
      <c r="F273" s="299"/>
      <c r="G273" s="299"/>
      <c r="H273" s="299"/>
      <c r="I273" s="299"/>
      <c r="J273" s="95"/>
      <c r="K273" s="95"/>
      <c r="L273" s="95"/>
      <c r="M273" s="95"/>
      <c r="N273" s="95"/>
      <c r="O273" s="95"/>
      <c r="P273" s="95"/>
      <c r="Q273" s="95"/>
      <c r="R273" s="95"/>
      <c r="S273" s="95"/>
      <c r="T273" s="95"/>
      <c r="U273" s="95"/>
      <c r="V273" s="95"/>
      <c r="W273" s="95"/>
      <c r="X273" s="95"/>
      <c r="Y273" s="95"/>
      <c r="Z273" s="95"/>
    </row>
    <row r="274" ht="15.75" customHeight="1">
      <c r="A274" s="258"/>
      <c r="B274" s="312"/>
      <c r="C274" s="313"/>
      <c r="D274" s="299"/>
      <c r="E274" s="299"/>
      <c r="F274" s="299"/>
      <c r="G274" s="299"/>
      <c r="H274" s="299"/>
      <c r="I274" s="299"/>
      <c r="J274" s="95"/>
      <c r="K274" s="95"/>
      <c r="L274" s="95"/>
      <c r="M274" s="95"/>
      <c r="N274" s="95"/>
      <c r="O274" s="95"/>
      <c r="P274" s="95"/>
      <c r="Q274" s="95"/>
      <c r="R274" s="95"/>
      <c r="S274" s="95"/>
      <c r="T274" s="95"/>
      <c r="U274" s="95"/>
      <c r="V274" s="95"/>
      <c r="W274" s="95"/>
      <c r="X274" s="95"/>
      <c r="Y274" s="95"/>
      <c r="Z274" s="95"/>
    </row>
    <row r="275" ht="15.75" customHeight="1">
      <c r="A275" s="258"/>
      <c r="B275" s="312"/>
      <c r="C275" s="313"/>
      <c r="D275" s="299"/>
      <c r="E275" s="299"/>
      <c r="F275" s="299"/>
      <c r="G275" s="299"/>
      <c r="H275" s="299"/>
      <c r="I275" s="299"/>
      <c r="J275" s="95"/>
      <c r="K275" s="95"/>
      <c r="L275" s="95"/>
      <c r="M275" s="95"/>
      <c r="N275" s="95"/>
      <c r="O275" s="95"/>
      <c r="P275" s="95"/>
      <c r="Q275" s="95"/>
      <c r="R275" s="95"/>
      <c r="S275" s="95"/>
      <c r="T275" s="95"/>
      <c r="U275" s="95"/>
      <c r="V275" s="95"/>
      <c r="W275" s="95"/>
      <c r="X275" s="95"/>
      <c r="Y275" s="95"/>
      <c r="Z275" s="95"/>
    </row>
    <row r="276" ht="15.75" customHeight="1">
      <c r="A276" s="258"/>
      <c r="B276" s="312"/>
      <c r="C276" s="313"/>
      <c r="D276" s="299"/>
      <c r="E276" s="299"/>
      <c r="F276" s="299"/>
      <c r="G276" s="299"/>
      <c r="H276" s="299"/>
      <c r="I276" s="299"/>
      <c r="J276" s="95"/>
      <c r="K276" s="95"/>
      <c r="L276" s="95"/>
      <c r="M276" s="95"/>
      <c r="N276" s="95"/>
      <c r="O276" s="95"/>
      <c r="P276" s="95"/>
      <c r="Q276" s="95"/>
      <c r="R276" s="95"/>
      <c r="S276" s="95"/>
      <c r="T276" s="95"/>
      <c r="U276" s="95"/>
      <c r="V276" s="95"/>
      <c r="W276" s="95"/>
      <c r="X276" s="95"/>
      <c r="Y276" s="95"/>
      <c r="Z276" s="95"/>
    </row>
    <row r="277" ht="15.75" customHeight="1">
      <c r="A277" s="258"/>
      <c r="B277" s="312"/>
      <c r="C277" s="313"/>
      <c r="D277" s="299"/>
      <c r="E277" s="299"/>
      <c r="F277" s="299"/>
      <c r="G277" s="299"/>
      <c r="H277" s="299"/>
      <c r="I277" s="299"/>
      <c r="J277" s="95"/>
      <c r="K277" s="95"/>
      <c r="L277" s="95"/>
      <c r="M277" s="95"/>
      <c r="N277" s="95"/>
      <c r="O277" s="95"/>
      <c r="P277" s="95"/>
      <c r="Q277" s="95"/>
      <c r="R277" s="95"/>
      <c r="S277" s="95"/>
      <c r="T277" s="95"/>
      <c r="U277" s="95"/>
      <c r="V277" s="95"/>
      <c r="W277" s="95"/>
      <c r="X277" s="95"/>
      <c r="Y277" s="95"/>
      <c r="Z277" s="95"/>
    </row>
    <row r="278" ht="15.75" customHeight="1">
      <c r="A278" s="258"/>
      <c r="B278" s="312"/>
      <c r="C278" s="313"/>
      <c r="D278" s="299"/>
      <c r="E278" s="299"/>
      <c r="F278" s="299"/>
      <c r="G278" s="299"/>
      <c r="H278" s="299"/>
      <c r="I278" s="299"/>
      <c r="J278" s="95"/>
      <c r="K278" s="95"/>
      <c r="L278" s="95"/>
      <c r="M278" s="95"/>
      <c r="N278" s="95"/>
      <c r="O278" s="95"/>
      <c r="P278" s="95"/>
      <c r="Q278" s="95"/>
      <c r="R278" s="95"/>
      <c r="S278" s="95"/>
      <c r="T278" s="95"/>
      <c r="U278" s="95"/>
      <c r="V278" s="95"/>
      <c r="W278" s="95"/>
      <c r="X278" s="95"/>
      <c r="Y278" s="95"/>
      <c r="Z278" s="95"/>
    </row>
    <row r="279" ht="15.75" customHeight="1">
      <c r="A279" s="258"/>
      <c r="B279" s="312"/>
      <c r="C279" s="313"/>
      <c r="D279" s="299"/>
      <c r="E279" s="299"/>
      <c r="F279" s="299"/>
      <c r="G279" s="299"/>
      <c r="H279" s="299"/>
      <c r="I279" s="299"/>
      <c r="J279" s="95"/>
      <c r="K279" s="95"/>
      <c r="L279" s="95"/>
      <c r="M279" s="95"/>
      <c r="N279" s="95"/>
      <c r="O279" s="95"/>
      <c r="P279" s="95"/>
      <c r="Q279" s="95"/>
      <c r="R279" s="95"/>
      <c r="S279" s="95"/>
      <c r="T279" s="95"/>
      <c r="U279" s="95"/>
      <c r="V279" s="95"/>
      <c r="W279" s="95"/>
      <c r="X279" s="95"/>
      <c r="Y279" s="95"/>
      <c r="Z279" s="95"/>
    </row>
    <row r="280" ht="15.75" customHeight="1">
      <c r="A280" s="258"/>
      <c r="B280" s="312"/>
      <c r="C280" s="313"/>
      <c r="D280" s="299"/>
      <c r="E280" s="299"/>
      <c r="F280" s="299"/>
      <c r="G280" s="299"/>
      <c r="H280" s="299"/>
      <c r="I280" s="299"/>
      <c r="J280" s="95"/>
      <c r="K280" s="95"/>
      <c r="L280" s="95"/>
      <c r="M280" s="95"/>
      <c r="N280" s="95"/>
      <c r="O280" s="95"/>
      <c r="P280" s="95"/>
      <c r="Q280" s="95"/>
      <c r="R280" s="95"/>
      <c r="S280" s="95"/>
      <c r="T280" s="95"/>
      <c r="U280" s="95"/>
      <c r="V280" s="95"/>
      <c r="W280" s="95"/>
      <c r="X280" s="95"/>
      <c r="Y280" s="95"/>
      <c r="Z280" s="95"/>
    </row>
    <row r="281" ht="15.75" customHeight="1">
      <c r="A281" s="258"/>
      <c r="B281" s="312"/>
      <c r="C281" s="313"/>
      <c r="D281" s="299"/>
      <c r="E281" s="299"/>
      <c r="F281" s="299"/>
      <c r="G281" s="299"/>
      <c r="H281" s="299"/>
      <c r="I281" s="299"/>
      <c r="J281" s="95"/>
      <c r="K281" s="95"/>
      <c r="L281" s="95"/>
      <c r="M281" s="95"/>
      <c r="N281" s="95"/>
      <c r="O281" s="95"/>
      <c r="P281" s="95"/>
      <c r="Q281" s="95"/>
      <c r="R281" s="95"/>
      <c r="S281" s="95"/>
      <c r="T281" s="95"/>
      <c r="U281" s="95"/>
      <c r="V281" s="95"/>
      <c r="W281" s="95"/>
      <c r="X281" s="95"/>
      <c r="Y281" s="95"/>
      <c r="Z281" s="95"/>
    </row>
    <row r="282" ht="15.75" customHeight="1">
      <c r="A282" s="258"/>
      <c r="B282" s="312"/>
      <c r="C282" s="313"/>
      <c r="D282" s="299"/>
      <c r="E282" s="299"/>
      <c r="F282" s="299"/>
      <c r="G282" s="299"/>
      <c r="H282" s="299"/>
      <c r="I282" s="299"/>
      <c r="J282" s="95"/>
      <c r="K282" s="95"/>
      <c r="L282" s="95"/>
      <c r="M282" s="95"/>
      <c r="N282" s="95"/>
      <c r="O282" s="95"/>
      <c r="P282" s="95"/>
      <c r="Q282" s="95"/>
      <c r="R282" s="95"/>
      <c r="S282" s="95"/>
      <c r="T282" s="95"/>
      <c r="U282" s="95"/>
      <c r="V282" s="95"/>
      <c r="W282" s="95"/>
      <c r="X282" s="95"/>
      <c r="Y282" s="95"/>
      <c r="Z282" s="95"/>
    </row>
    <row r="283" ht="15.75" customHeight="1">
      <c r="A283" s="258"/>
      <c r="B283" s="312"/>
      <c r="C283" s="313"/>
      <c r="D283" s="299"/>
      <c r="E283" s="299"/>
      <c r="F283" s="299"/>
      <c r="G283" s="299"/>
      <c r="H283" s="299"/>
      <c r="I283" s="299"/>
      <c r="J283" s="95"/>
      <c r="K283" s="95"/>
      <c r="L283" s="95"/>
      <c r="M283" s="95"/>
      <c r="N283" s="95"/>
      <c r="O283" s="95"/>
      <c r="P283" s="95"/>
      <c r="Q283" s="95"/>
      <c r="R283" s="95"/>
      <c r="S283" s="95"/>
      <c r="T283" s="95"/>
      <c r="U283" s="95"/>
      <c r="V283" s="95"/>
      <c r="W283" s="95"/>
      <c r="X283" s="95"/>
      <c r="Y283" s="95"/>
      <c r="Z283" s="95"/>
    </row>
    <row r="284" ht="15.75" customHeight="1">
      <c r="A284" s="258"/>
      <c r="B284" s="312"/>
      <c r="C284" s="313"/>
      <c r="D284" s="299"/>
      <c r="E284" s="299"/>
      <c r="F284" s="299"/>
      <c r="G284" s="299"/>
      <c r="H284" s="299"/>
      <c r="I284" s="299"/>
      <c r="J284" s="95"/>
      <c r="K284" s="95"/>
      <c r="L284" s="95"/>
      <c r="M284" s="95"/>
      <c r="N284" s="95"/>
      <c r="O284" s="95"/>
      <c r="P284" s="95"/>
      <c r="Q284" s="95"/>
      <c r="R284" s="95"/>
      <c r="S284" s="95"/>
      <c r="T284" s="95"/>
      <c r="U284" s="95"/>
      <c r="V284" s="95"/>
      <c r="W284" s="95"/>
      <c r="X284" s="95"/>
      <c r="Y284" s="95"/>
      <c r="Z284" s="95"/>
    </row>
    <row r="285" ht="15.75" customHeight="1">
      <c r="A285" s="258"/>
      <c r="B285" s="312"/>
      <c r="C285" s="313"/>
      <c r="D285" s="299"/>
      <c r="E285" s="299"/>
      <c r="F285" s="299"/>
      <c r="G285" s="299"/>
      <c r="H285" s="299"/>
      <c r="I285" s="299"/>
      <c r="J285" s="95"/>
      <c r="K285" s="95"/>
      <c r="L285" s="95"/>
      <c r="M285" s="95"/>
      <c r="N285" s="95"/>
      <c r="O285" s="95"/>
      <c r="P285" s="95"/>
      <c r="Q285" s="95"/>
      <c r="R285" s="95"/>
      <c r="S285" s="95"/>
      <c r="T285" s="95"/>
      <c r="U285" s="95"/>
      <c r="V285" s="95"/>
      <c r="W285" s="95"/>
      <c r="X285" s="95"/>
      <c r="Y285" s="95"/>
      <c r="Z285" s="95"/>
    </row>
    <row r="286" ht="15.75" customHeight="1">
      <c r="A286" s="258"/>
      <c r="B286" s="312"/>
      <c r="C286" s="313"/>
      <c r="D286" s="299"/>
      <c r="E286" s="299"/>
      <c r="F286" s="299"/>
      <c r="G286" s="299"/>
      <c r="H286" s="299"/>
      <c r="I286" s="299"/>
      <c r="J286" s="95"/>
      <c r="K286" s="95"/>
      <c r="L286" s="95"/>
      <c r="M286" s="95"/>
      <c r="N286" s="95"/>
      <c r="O286" s="95"/>
      <c r="P286" s="95"/>
      <c r="Q286" s="95"/>
      <c r="R286" s="95"/>
      <c r="S286" s="95"/>
      <c r="T286" s="95"/>
      <c r="U286" s="95"/>
      <c r="V286" s="95"/>
      <c r="W286" s="95"/>
      <c r="X286" s="95"/>
      <c r="Y286" s="95"/>
      <c r="Z286" s="95"/>
    </row>
    <row r="287" ht="15.75" customHeight="1">
      <c r="A287" s="258"/>
      <c r="B287" s="312"/>
      <c r="C287" s="313"/>
      <c r="D287" s="299"/>
      <c r="E287" s="299"/>
      <c r="F287" s="299"/>
      <c r="G287" s="299"/>
      <c r="H287" s="299"/>
      <c r="I287" s="299"/>
      <c r="J287" s="95"/>
      <c r="K287" s="95"/>
      <c r="L287" s="95"/>
      <c r="M287" s="95"/>
      <c r="N287" s="95"/>
      <c r="O287" s="95"/>
      <c r="P287" s="95"/>
      <c r="Q287" s="95"/>
      <c r="R287" s="95"/>
      <c r="S287" s="95"/>
      <c r="T287" s="95"/>
      <c r="U287" s="95"/>
      <c r="V287" s="95"/>
      <c r="W287" s="95"/>
      <c r="X287" s="95"/>
      <c r="Y287" s="95"/>
      <c r="Z287" s="95"/>
    </row>
    <row r="288" ht="15.75" customHeight="1">
      <c r="A288" s="258"/>
      <c r="B288" s="312"/>
      <c r="C288" s="313"/>
      <c r="D288" s="299"/>
      <c r="E288" s="299"/>
      <c r="F288" s="299"/>
      <c r="G288" s="299"/>
      <c r="H288" s="299"/>
      <c r="I288" s="299"/>
      <c r="J288" s="95"/>
      <c r="K288" s="95"/>
      <c r="L288" s="95"/>
      <c r="M288" s="95"/>
      <c r="N288" s="95"/>
      <c r="O288" s="95"/>
      <c r="P288" s="95"/>
      <c r="Q288" s="95"/>
      <c r="R288" s="95"/>
      <c r="S288" s="95"/>
      <c r="T288" s="95"/>
      <c r="U288" s="95"/>
      <c r="V288" s="95"/>
      <c r="W288" s="95"/>
      <c r="X288" s="95"/>
      <c r="Y288" s="95"/>
      <c r="Z288" s="95"/>
    </row>
    <row r="289" ht="15.75" customHeight="1">
      <c r="A289" s="258"/>
      <c r="B289" s="312"/>
      <c r="C289" s="313"/>
      <c r="D289" s="299"/>
      <c r="E289" s="299"/>
      <c r="F289" s="299"/>
      <c r="G289" s="299"/>
      <c r="H289" s="299"/>
      <c r="I289" s="299"/>
      <c r="J289" s="95"/>
      <c r="K289" s="95"/>
      <c r="L289" s="95"/>
      <c r="M289" s="95"/>
      <c r="N289" s="95"/>
      <c r="O289" s="95"/>
      <c r="P289" s="95"/>
      <c r="Q289" s="95"/>
      <c r="R289" s="95"/>
      <c r="S289" s="95"/>
      <c r="T289" s="95"/>
      <c r="U289" s="95"/>
      <c r="V289" s="95"/>
      <c r="W289" s="95"/>
      <c r="X289" s="95"/>
      <c r="Y289" s="95"/>
      <c r="Z289" s="95"/>
    </row>
    <row r="290" ht="15.75" customHeight="1">
      <c r="A290" s="258"/>
      <c r="B290" s="312"/>
      <c r="C290" s="313"/>
      <c r="D290" s="299"/>
      <c r="E290" s="299"/>
      <c r="F290" s="299"/>
      <c r="G290" s="299"/>
      <c r="H290" s="299"/>
      <c r="I290" s="299"/>
      <c r="J290" s="95"/>
      <c r="K290" s="95"/>
      <c r="L290" s="95"/>
      <c r="M290" s="95"/>
      <c r="N290" s="95"/>
      <c r="O290" s="95"/>
      <c r="P290" s="95"/>
      <c r="Q290" s="95"/>
      <c r="R290" s="95"/>
      <c r="S290" s="95"/>
      <c r="T290" s="95"/>
      <c r="U290" s="95"/>
      <c r="V290" s="95"/>
      <c r="W290" s="95"/>
      <c r="X290" s="95"/>
      <c r="Y290" s="95"/>
      <c r="Z290" s="95"/>
    </row>
    <row r="291" ht="15.75" customHeight="1">
      <c r="A291" s="258"/>
      <c r="B291" s="312"/>
      <c r="C291" s="313"/>
      <c r="D291" s="299"/>
      <c r="E291" s="299"/>
      <c r="F291" s="299"/>
      <c r="G291" s="299"/>
      <c r="H291" s="299"/>
      <c r="I291" s="299"/>
      <c r="J291" s="95"/>
      <c r="K291" s="95"/>
      <c r="L291" s="95"/>
      <c r="M291" s="95"/>
      <c r="N291" s="95"/>
      <c r="O291" s="95"/>
      <c r="P291" s="95"/>
      <c r="Q291" s="95"/>
      <c r="R291" s="95"/>
      <c r="S291" s="95"/>
      <c r="T291" s="95"/>
      <c r="U291" s="95"/>
      <c r="V291" s="95"/>
      <c r="W291" s="95"/>
      <c r="X291" s="95"/>
      <c r="Y291" s="95"/>
      <c r="Z291" s="95"/>
    </row>
    <row r="292" ht="15.75" customHeight="1">
      <c r="A292" s="258"/>
      <c r="B292" s="312"/>
      <c r="C292" s="313"/>
      <c r="D292" s="299"/>
      <c r="E292" s="299"/>
      <c r="F292" s="299"/>
      <c r="G292" s="299"/>
      <c r="H292" s="299"/>
      <c r="I292" s="299"/>
      <c r="J292" s="95"/>
      <c r="K292" s="95"/>
      <c r="L292" s="95"/>
      <c r="M292" s="95"/>
      <c r="N292" s="95"/>
      <c r="O292" s="95"/>
      <c r="P292" s="95"/>
      <c r="Q292" s="95"/>
      <c r="R292" s="95"/>
      <c r="S292" s="95"/>
      <c r="T292" s="95"/>
      <c r="U292" s="95"/>
      <c r="V292" s="95"/>
      <c r="W292" s="95"/>
      <c r="X292" s="95"/>
      <c r="Y292" s="95"/>
      <c r="Z292" s="95"/>
    </row>
    <row r="293" ht="15.75" customHeight="1">
      <c r="A293" s="258"/>
      <c r="B293" s="312"/>
      <c r="C293" s="313"/>
      <c r="D293" s="299"/>
      <c r="E293" s="299"/>
      <c r="F293" s="299"/>
      <c r="G293" s="299"/>
      <c r="H293" s="299"/>
      <c r="I293" s="299"/>
      <c r="J293" s="95"/>
      <c r="K293" s="95"/>
      <c r="L293" s="95"/>
      <c r="M293" s="95"/>
      <c r="N293" s="95"/>
      <c r="O293" s="95"/>
      <c r="P293" s="95"/>
      <c r="Q293" s="95"/>
      <c r="R293" s="95"/>
      <c r="S293" s="95"/>
      <c r="T293" s="95"/>
      <c r="U293" s="95"/>
      <c r="V293" s="95"/>
      <c r="W293" s="95"/>
      <c r="X293" s="95"/>
      <c r="Y293" s="95"/>
      <c r="Z293" s="95"/>
    </row>
    <row r="294" ht="15.75" customHeight="1">
      <c r="A294" s="258"/>
      <c r="B294" s="312"/>
      <c r="C294" s="313"/>
      <c r="D294" s="299"/>
      <c r="E294" s="299"/>
      <c r="F294" s="299"/>
      <c r="G294" s="299"/>
      <c r="H294" s="299"/>
      <c r="I294" s="299"/>
      <c r="J294" s="95"/>
      <c r="K294" s="95"/>
      <c r="L294" s="95"/>
      <c r="M294" s="95"/>
      <c r="N294" s="95"/>
      <c r="O294" s="95"/>
      <c r="P294" s="95"/>
      <c r="Q294" s="95"/>
      <c r="R294" s="95"/>
      <c r="S294" s="95"/>
      <c r="T294" s="95"/>
      <c r="U294" s="95"/>
      <c r="V294" s="95"/>
      <c r="W294" s="95"/>
      <c r="X294" s="95"/>
      <c r="Y294" s="95"/>
      <c r="Z294" s="95"/>
    </row>
    <row r="295" ht="15.75" customHeight="1">
      <c r="A295" s="258"/>
      <c r="B295" s="312"/>
      <c r="C295" s="313"/>
      <c r="D295" s="299"/>
      <c r="E295" s="299"/>
      <c r="F295" s="299"/>
      <c r="G295" s="299"/>
      <c r="H295" s="299"/>
      <c r="I295" s="299"/>
      <c r="J295" s="95"/>
      <c r="K295" s="95"/>
      <c r="L295" s="95"/>
      <c r="M295" s="95"/>
      <c r="N295" s="95"/>
      <c r="O295" s="95"/>
      <c r="P295" s="95"/>
      <c r="Q295" s="95"/>
      <c r="R295" s="95"/>
      <c r="S295" s="95"/>
      <c r="T295" s="95"/>
      <c r="U295" s="95"/>
      <c r="V295" s="95"/>
      <c r="W295" s="95"/>
      <c r="X295" s="95"/>
      <c r="Y295" s="95"/>
      <c r="Z295" s="95"/>
    </row>
    <row r="296" ht="15.75" customHeight="1">
      <c r="A296" s="258"/>
      <c r="B296" s="312"/>
      <c r="C296" s="313"/>
      <c r="D296" s="299"/>
      <c r="E296" s="299"/>
      <c r="F296" s="299"/>
      <c r="G296" s="299"/>
      <c r="H296" s="299"/>
      <c r="I296" s="299"/>
      <c r="J296" s="95"/>
      <c r="K296" s="95"/>
      <c r="L296" s="95"/>
      <c r="M296" s="95"/>
      <c r="N296" s="95"/>
      <c r="O296" s="95"/>
      <c r="P296" s="95"/>
      <c r="Q296" s="95"/>
      <c r="R296" s="95"/>
      <c r="S296" s="95"/>
      <c r="T296" s="95"/>
      <c r="U296" s="95"/>
      <c r="V296" s="95"/>
      <c r="W296" s="95"/>
      <c r="X296" s="95"/>
      <c r="Y296" s="95"/>
      <c r="Z296" s="95"/>
    </row>
    <row r="297" ht="15.75" customHeight="1">
      <c r="A297" s="258"/>
      <c r="B297" s="312"/>
      <c r="C297" s="313"/>
      <c r="D297" s="299"/>
      <c r="E297" s="299"/>
      <c r="F297" s="299"/>
      <c r="G297" s="299"/>
      <c r="H297" s="299"/>
      <c r="I297" s="299"/>
      <c r="J297" s="95"/>
      <c r="K297" s="95"/>
      <c r="L297" s="95"/>
      <c r="M297" s="95"/>
      <c r="N297" s="95"/>
      <c r="O297" s="95"/>
      <c r="P297" s="95"/>
      <c r="Q297" s="95"/>
      <c r="R297" s="95"/>
      <c r="S297" s="95"/>
      <c r="T297" s="95"/>
      <c r="U297" s="95"/>
      <c r="V297" s="95"/>
      <c r="W297" s="95"/>
      <c r="X297" s="95"/>
      <c r="Y297" s="95"/>
      <c r="Z297" s="95"/>
    </row>
    <row r="298" ht="15.75" customHeight="1">
      <c r="A298" s="258"/>
      <c r="B298" s="312"/>
      <c r="C298" s="313"/>
      <c r="D298" s="299"/>
      <c r="E298" s="299"/>
      <c r="F298" s="299"/>
      <c r="G298" s="299"/>
      <c r="H298" s="299"/>
      <c r="I298" s="299"/>
      <c r="J298" s="95"/>
      <c r="K298" s="95"/>
      <c r="L298" s="95"/>
      <c r="M298" s="95"/>
      <c r="N298" s="95"/>
      <c r="O298" s="95"/>
      <c r="P298" s="95"/>
      <c r="Q298" s="95"/>
      <c r="R298" s="95"/>
      <c r="S298" s="95"/>
      <c r="T298" s="95"/>
      <c r="U298" s="95"/>
      <c r="V298" s="95"/>
      <c r="W298" s="95"/>
      <c r="X298" s="95"/>
      <c r="Y298" s="95"/>
      <c r="Z298" s="95"/>
    </row>
    <row r="299" ht="15.75" customHeight="1">
      <c r="A299" s="258"/>
      <c r="B299" s="312"/>
      <c r="C299" s="313"/>
      <c r="D299" s="299"/>
      <c r="E299" s="299"/>
      <c r="F299" s="299"/>
      <c r="G299" s="299"/>
      <c r="H299" s="299"/>
      <c r="I299" s="299"/>
      <c r="J299" s="95"/>
      <c r="K299" s="95"/>
      <c r="L299" s="95"/>
      <c r="M299" s="95"/>
      <c r="N299" s="95"/>
      <c r="O299" s="95"/>
      <c r="P299" s="95"/>
      <c r="Q299" s="95"/>
      <c r="R299" s="95"/>
      <c r="S299" s="95"/>
      <c r="T299" s="95"/>
      <c r="U299" s="95"/>
      <c r="V299" s="95"/>
      <c r="W299" s="95"/>
      <c r="X299" s="95"/>
      <c r="Y299" s="95"/>
      <c r="Z299" s="95"/>
    </row>
    <row r="300" ht="15.75" customHeight="1">
      <c r="A300" s="258"/>
      <c r="B300" s="312"/>
      <c r="C300" s="313"/>
      <c r="D300" s="299"/>
      <c r="E300" s="299"/>
      <c r="F300" s="299"/>
      <c r="G300" s="299"/>
      <c r="H300" s="299"/>
      <c r="I300" s="299"/>
      <c r="J300" s="95"/>
      <c r="K300" s="95"/>
      <c r="L300" s="95"/>
      <c r="M300" s="95"/>
      <c r="N300" s="95"/>
      <c r="O300" s="95"/>
      <c r="P300" s="95"/>
      <c r="Q300" s="95"/>
      <c r="R300" s="95"/>
      <c r="S300" s="95"/>
      <c r="T300" s="95"/>
      <c r="U300" s="95"/>
      <c r="V300" s="95"/>
      <c r="W300" s="95"/>
      <c r="X300" s="95"/>
      <c r="Y300" s="95"/>
      <c r="Z300" s="95"/>
    </row>
    <row r="301" ht="15.75" customHeight="1">
      <c r="A301" s="258"/>
      <c r="B301" s="312"/>
      <c r="C301" s="313"/>
      <c r="D301" s="299"/>
      <c r="E301" s="299"/>
      <c r="F301" s="299"/>
      <c r="G301" s="299"/>
      <c r="H301" s="299"/>
      <c r="I301" s="299"/>
      <c r="J301" s="95"/>
      <c r="K301" s="95"/>
      <c r="L301" s="95"/>
      <c r="M301" s="95"/>
      <c r="N301" s="95"/>
      <c r="O301" s="95"/>
      <c r="P301" s="95"/>
      <c r="Q301" s="95"/>
      <c r="R301" s="95"/>
      <c r="S301" s="95"/>
      <c r="T301" s="95"/>
      <c r="U301" s="95"/>
      <c r="V301" s="95"/>
      <c r="W301" s="95"/>
      <c r="X301" s="95"/>
      <c r="Y301" s="95"/>
      <c r="Z301" s="95"/>
    </row>
    <row r="302" ht="15.75" customHeight="1">
      <c r="A302" s="258"/>
      <c r="B302" s="312"/>
      <c r="C302" s="313"/>
      <c r="D302" s="299"/>
      <c r="E302" s="299"/>
      <c r="F302" s="299"/>
      <c r="G302" s="299"/>
      <c r="H302" s="299"/>
      <c r="I302" s="299"/>
      <c r="J302" s="95"/>
      <c r="K302" s="95"/>
      <c r="L302" s="95"/>
      <c r="M302" s="95"/>
      <c r="N302" s="95"/>
      <c r="O302" s="95"/>
      <c r="P302" s="95"/>
      <c r="Q302" s="95"/>
      <c r="R302" s="95"/>
      <c r="S302" s="95"/>
      <c r="T302" s="95"/>
      <c r="U302" s="95"/>
      <c r="V302" s="95"/>
      <c r="W302" s="95"/>
      <c r="X302" s="95"/>
      <c r="Y302" s="95"/>
      <c r="Z302" s="95"/>
    </row>
    <row r="303" ht="15.75" customHeight="1">
      <c r="A303" s="258"/>
      <c r="B303" s="312"/>
      <c r="C303" s="313"/>
      <c r="D303" s="299"/>
      <c r="E303" s="299"/>
      <c r="F303" s="299"/>
      <c r="G303" s="299"/>
      <c r="H303" s="299"/>
      <c r="I303" s="299"/>
      <c r="J303" s="95"/>
      <c r="K303" s="95"/>
      <c r="L303" s="95"/>
      <c r="M303" s="95"/>
      <c r="N303" s="95"/>
      <c r="O303" s="95"/>
      <c r="P303" s="95"/>
      <c r="Q303" s="95"/>
      <c r="R303" s="95"/>
      <c r="S303" s="95"/>
      <c r="T303" s="95"/>
      <c r="U303" s="95"/>
      <c r="V303" s="95"/>
      <c r="W303" s="95"/>
      <c r="X303" s="95"/>
      <c r="Y303" s="95"/>
      <c r="Z303" s="95"/>
    </row>
    <row r="304" ht="15.75" customHeight="1">
      <c r="A304" s="258"/>
      <c r="B304" s="312"/>
      <c r="C304" s="313"/>
      <c r="D304" s="299"/>
      <c r="E304" s="299"/>
      <c r="F304" s="299"/>
      <c r="G304" s="299"/>
      <c r="H304" s="299"/>
      <c r="I304" s="299"/>
      <c r="J304" s="95"/>
      <c r="K304" s="95"/>
      <c r="L304" s="95"/>
      <c r="M304" s="95"/>
      <c r="N304" s="95"/>
      <c r="O304" s="95"/>
      <c r="P304" s="95"/>
      <c r="Q304" s="95"/>
      <c r="R304" s="95"/>
      <c r="S304" s="95"/>
      <c r="T304" s="95"/>
      <c r="U304" s="95"/>
      <c r="V304" s="95"/>
      <c r="W304" s="95"/>
      <c r="X304" s="95"/>
      <c r="Y304" s="95"/>
      <c r="Z304" s="95"/>
    </row>
    <row r="305" ht="15.75" customHeight="1">
      <c r="A305" s="258"/>
      <c r="B305" s="312"/>
      <c r="C305" s="313"/>
      <c r="D305" s="299"/>
      <c r="E305" s="299"/>
      <c r="F305" s="299"/>
      <c r="G305" s="299"/>
      <c r="H305" s="299"/>
      <c r="I305" s="299"/>
      <c r="J305" s="95"/>
      <c r="K305" s="95"/>
      <c r="L305" s="95"/>
      <c r="M305" s="95"/>
      <c r="N305" s="95"/>
      <c r="O305" s="95"/>
      <c r="P305" s="95"/>
      <c r="Q305" s="95"/>
      <c r="R305" s="95"/>
      <c r="S305" s="95"/>
      <c r="T305" s="95"/>
      <c r="U305" s="95"/>
      <c r="V305" s="95"/>
      <c r="W305" s="95"/>
      <c r="X305" s="95"/>
      <c r="Y305" s="95"/>
      <c r="Z305" s="95"/>
    </row>
    <row r="306" ht="15.75" customHeight="1">
      <c r="A306" s="258"/>
      <c r="B306" s="312"/>
      <c r="C306" s="313"/>
      <c r="D306" s="299"/>
      <c r="E306" s="299"/>
      <c r="F306" s="299"/>
      <c r="G306" s="299"/>
      <c r="H306" s="299"/>
      <c r="I306" s="299"/>
      <c r="J306" s="95"/>
      <c r="K306" s="95"/>
      <c r="L306" s="95"/>
      <c r="M306" s="95"/>
      <c r="N306" s="95"/>
      <c r="O306" s="95"/>
      <c r="P306" s="95"/>
      <c r="Q306" s="95"/>
      <c r="R306" s="95"/>
      <c r="S306" s="95"/>
      <c r="T306" s="95"/>
      <c r="U306" s="95"/>
      <c r="V306" s="95"/>
      <c r="W306" s="95"/>
      <c r="X306" s="95"/>
      <c r="Y306" s="95"/>
      <c r="Z306" s="95"/>
    </row>
    <row r="307" ht="15.75" customHeight="1">
      <c r="A307" s="258"/>
      <c r="B307" s="312"/>
      <c r="C307" s="313"/>
      <c r="D307" s="299"/>
      <c r="E307" s="299"/>
      <c r="F307" s="299"/>
      <c r="G307" s="299"/>
      <c r="H307" s="299"/>
      <c r="I307" s="299"/>
      <c r="J307" s="95"/>
      <c r="K307" s="95"/>
      <c r="L307" s="95"/>
      <c r="M307" s="95"/>
      <c r="N307" s="95"/>
      <c r="O307" s="95"/>
      <c r="P307" s="95"/>
      <c r="Q307" s="95"/>
      <c r="R307" s="95"/>
      <c r="S307" s="95"/>
      <c r="T307" s="95"/>
      <c r="U307" s="95"/>
      <c r="V307" s="95"/>
      <c r="W307" s="95"/>
      <c r="X307" s="95"/>
      <c r="Y307" s="95"/>
      <c r="Z307" s="95"/>
    </row>
    <row r="308" ht="15.75" customHeight="1">
      <c r="A308" s="258"/>
      <c r="B308" s="312"/>
      <c r="C308" s="313"/>
      <c r="D308" s="299"/>
      <c r="E308" s="299"/>
      <c r="F308" s="299"/>
      <c r="G308" s="299"/>
      <c r="H308" s="299"/>
      <c r="I308" s="299"/>
      <c r="J308" s="95"/>
      <c r="K308" s="95"/>
      <c r="L308" s="95"/>
      <c r="M308" s="95"/>
      <c r="N308" s="95"/>
      <c r="O308" s="95"/>
      <c r="P308" s="95"/>
      <c r="Q308" s="95"/>
      <c r="R308" s="95"/>
      <c r="S308" s="95"/>
      <c r="T308" s="95"/>
      <c r="U308" s="95"/>
      <c r="V308" s="95"/>
      <c r="W308" s="95"/>
      <c r="X308" s="95"/>
      <c r="Y308" s="95"/>
      <c r="Z308" s="95"/>
    </row>
    <row r="309" ht="15.75" customHeight="1">
      <c r="A309" s="258"/>
      <c r="B309" s="312"/>
      <c r="C309" s="313"/>
      <c r="D309" s="299"/>
      <c r="E309" s="299"/>
      <c r="F309" s="299"/>
      <c r="G309" s="299"/>
      <c r="H309" s="299"/>
      <c r="I309" s="299"/>
      <c r="J309" s="95"/>
      <c r="K309" s="95"/>
      <c r="L309" s="95"/>
      <c r="M309" s="95"/>
      <c r="N309" s="95"/>
      <c r="O309" s="95"/>
      <c r="P309" s="95"/>
      <c r="Q309" s="95"/>
      <c r="R309" s="95"/>
      <c r="S309" s="95"/>
      <c r="T309" s="95"/>
      <c r="U309" s="95"/>
      <c r="V309" s="95"/>
      <c r="W309" s="95"/>
      <c r="X309" s="95"/>
      <c r="Y309" s="95"/>
      <c r="Z309" s="95"/>
    </row>
    <row r="310" ht="15.75" customHeight="1">
      <c r="A310" s="258"/>
      <c r="B310" s="312"/>
      <c r="C310" s="313"/>
      <c r="D310" s="299"/>
      <c r="E310" s="299"/>
      <c r="F310" s="299"/>
      <c r="G310" s="299"/>
      <c r="H310" s="299"/>
      <c r="I310" s="299"/>
      <c r="J310" s="95"/>
      <c r="K310" s="95"/>
      <c r="L310" s="95"/>
      <c r="M310" s="95"/>
      <c r="N310" s="95"/>
      <c r="O310" s="95"/>
      <c r="P310" s="95"/>
      <c r="Q310" s="95"/>
      <c r="R310" s="95"/>
      <c r="S310" s="95"/>
      <c r="T310" s="95"/>
      <c r="U310" s="95"/>
      <c r="V310" s="95"/>
      <c r="W310" s="95"/>
      <c r="X310" s="95"/>
      <c r="Y310" s="95"/>
      <c r="Z310" s="95"/>
    </row>
    <row r="311" ht="15.75" customHeight="1">
      <c r="A311" s="258"/>
      <c r="B311" s="312"/>
      <c r="C311" s="313"/>
      <c r="D311" s="299"/>
      <c r="E311" s="299"/>
      <c r="F311" s="299"/>
      <c r="G311" s="299"/>
      <c r="H311" s="299"/>
      <c r="I311" s="299"/>
      <c r="J311" s="95"/>
      <c r="K311" s="95"/>
      <c r="L311" s="95"/>
      <c r="M311" s="95"/>
      <c r="N311" s="95"/>
      <c r="O311" s="95"/>
      <c r="P311" s="95"/>
      <c r="Q311" s="95"/>
      <c r="R311" s="95"/>
      <c r="S311" s="95"/>
      <c r="T311" s="95"/>
      <c r="U311" s="95"/>
      <c r="V311" s="95"/>
      <c r="W311" s="95"/>
      <c r="X311" s="95"/>
      <c r="Y311" s="95"/>
      <c r="Z311" s="95"/>
    </row>
    <row r="312" ht="15.75" customHeight="1">
      <c r="A312" s="258"/>
      <c r="B312" s="312"/>
      <c r="C312" s="313"/>
      <c r="D312" s="299"/>
      <c r="E312" s="299"/>
      <c r="F312" s="299"/>
      <c r="G312" s="299"/>
      <c r="H312" s="299"/>
      <c r="I312" s="299"/>
      <c r="J312" s="95"/>
      <c r="K312" s="95"/>
      <c r="L312" s="95"/>
      <c r="M312" s="95"/>
      <c r="N312" s="95"/>
      <c r="O312" s="95"/>
      <c r="P312" s="95"/>
      <c r="Q312" s="95"/>
      <c r="R312" s="95"/>
      <c r="S312" s="95"/>
      <c r="T312" s="95"/>
      <c r="U312" s="95"/>
      <c r="V312" s="95"/>
      <c r="W312" s="95"/>
      <c r="X312" s="95"/>
      <c r="Y312" s="95"/>
      <c r="Z312" s="95"/>
    </row>
    <row r="313" ht="15.75" customHeight="1">
      <c r="A313" s="258"/>
      <c r="B313" s="312"/>
      <c r="C313" s="313"/>
      <c r="D313" s="299"/>
      <c r="E313" s="299"/>
      <c r="F313" s="299"/>
      <c r="G313" s="299"/>
      <c r="H313" s="299"/>
      <c r="I313" s="299"/>
      <c r="J313" s="95"/>
      <c r="K313" s="95"/>
      <c r="L313" s="95"/>
      <c r="M313" s="95"/>
      <c r="N313" s="95"/>
      <c r="O313" s="95"/>
      <c r="P313" s="95"/>
      <c r="Q313" s="95"/>
      <c r="R313" s="95"/>
      <c r="S313" s="95"/>
      <c r="T313" s="95"/>
      <c r="U313" s="95"/>
      <c r="V313" s="95"/>
      <c r="W313" s="95"/>
      <c r="X313" s="95"/>
      <c r="Y313" s="95"/>
      <c r="Z313" s="95"/>
    </row>
    <row r="314" ht="15.75" customHeight="1">
      <c r="A314" s="258"/>
      <c r="B314" s="312"/>
      <c r="C314" s="313"/>
      <c r="D314" s="299"/>
      <c r="E314" s="299"/>
      <c r="F314" s="299"/>
      <c r="G314" s="299"/>
      <c r="H314" s="299"/>
      <c r="I314" s="299"/>
      <c r="J314" s="95"/>
      <c r="K314" s="95"/>
      <c r="L314" s="95"/>
      <c r="M314" s="95"/>
      <c r="N314" s="95"/>
      <c r="O314" s="95"/>
      <c r="P314" s="95"/>
      <c r="Q314" s="95"/>
      <c r="R314" s="95"/>
      <c r="S314" s="95"/>
      <c r="T314" s="95"/>
      <c r="U314" s="95"/>
      <c r="V314" s="95"/>
      <c r="W314" s="95"/>
      <c r="X314" s="95"/>
      <c r="Y314" s="95"/>
      <c r="Z314" s="95"/>
    </row>
    <row r="315" ht="15.75" customHeight="1">
      <c r="A315" s="258"/>
      <c r="B315" s="312"/>
      <c r="C315" s="313"/>
      <c r="D315" s="299"/>
      <c r="E315" s="299"/>
      <c r="F315" s="299"/>
      <c r="G315" s="299"/>
      <c r="H315" s="299"/>
      <c r="I315" s="299"/>
      <c r="J315" s="95"/>
      <c r="K315" s="95"/>
      <c r="L315" s="95"/>
      <c r="M315" s="95"/>
      <c r="N315" s="95"/>
      <c r="O315" s="95"/>
      <c r="P315" s="95"/>
      <c r="Q315" s="95"/>
      <c r="R315" s="95"/>
      <c r="S315" s="95"/>
      <c r="T315" s="95"/>
      <c r="U315" s="95"/>
      <c r="V315" s="95"/>
      <c r="W315" s="95"/>
      <c r="X315" s="95"/>
      <c r="Y315" s="95"/>
      <c r="Z315" s="95"/>
    </row>
    <row r="316" ht="15.75" customHeight="1">
      <c r="A316" s="258"/>
      <c r="B316" s="312"/>
      <c r="C316" s="313"/>
      <c r="D316" s="299"/>
      <c r="E316" s="299"/>
      <c r="F316" s="299"/>
      <c r="G316" s="299"/>
      <c r="H316" s="299"/>
      <c r="I316" s="299"/>
      <c r="J316" s="95"/>
      <c r="K316" s="95"/>
      <c r="L316" s="95"/>
      <c r="M316" s="95"/>
      <c r="N316" s="95"/>
      <c r="O316" s="95"/>
      <c r="P316" s="95"/>
      <c r="Q316" s="95"/>
      <c r="R316" s="95"/>
      <c r="S316" s="95"/>
      <c r="T316" s="95"/>
      <c r="U316" s="95"/>
      <c r="V316" s="95"/>
      <c r="W316" s="95"/>
      <c r="X316" s="95"/>
      <c r="Y316" s="95"/>
      <c r="Z316" s="95"/>
    </row>
    <row r="317" ht="15.75" customHeight="1">
      <c r="A317" s="258"/>
      <c r="B317" s="312"/>
      <c r="C317" s="313"/>
      <c r="D317" s="299"/>
      <c r="E317" s="299"/>
      <c r="F317" s="299"/>
      <c r="G317" s="299"/>
      <c r="H317" s="299"/>
      <c r="I317" s="299"/>
      <c r="J317" s="95"/>
      <c r="K317" s="95"/>
      <c r="L317" s="95"/>
      <c r="M317" s="95"/>
      <c r="N317" s="95"/>
      <c r="O317" s="95"/>
      <c r="P317" s="95"/>
      <c r="Q317" s="95"/>
      <c r="R317" s="95"/>
      <c r="S317" s="95"/>
      <c r="T317" s="95"/>
      <c r="U317" s="95"/>
      <c r="V317" s="95"/>
      <c r="W317" s="95"/>
      <c r="X317" s="95"/>
      <c r="Y317" s="95"/>
      <c r="Z317" s="95"/>
    </row>
    <row r="318" ht="15.75" customHeight="1">
      <c r="A318" s="258"/>
      <c r="B318" s="312"/>
      <c r="C318" s="313"/>
      <c r="D318" s="299"/>
      <c r="E318" s="299"/>
      <c r="F318" s="299"/>
      <c r="G318" s="299"/>
      <c r="H318" s="299"/>
      <c r="I318" s="299"/>
      <c r="J318" s="95"/>
      <c r="K318" s="95"/>
      <c r="L318" s="95"/>
      <c r="M318" s="95"/>
      <c r="N318" s="95"/>
      <c r="O318" s="95"/>
      <c r="P318" s="95"/>
      <c r="Q318" s="95"/>
      <c r="R318" s="95"/>
      <c r="S318" s="95"/>
      <c r="T318" s="95"/>
      <c r="U318" s="95"/>
      <c r="V318" s="95"/>
      <c r="W318" s="95"/>
      <c r="X318" s="95"/>
      <c r="Y318" s="95"/>
      <c r="Z318" s="95"/>
    </row>
    <row r="319" ht="15.75" customHeight="1">
      <c r="A319" s="258"/>
      <c r="B319" s="312"/>
      <c r="C319" s="313"/>
      <c r="D319" s="299"/>
      <c r="E319" s="299"/>
      <c r="F319" s="299"/>
      <c r="G319" s="299"/>
      <c r="H319" s="299"/>
      <c r="I319" s="299"/>
      <c r="J319" s="95"/>
      <c r="K319" s="95"/>
      <c r="L319" s="95"/>
      <c r="M319" s="95"/>
      <c r="N319" s="95"/>
      <c r="O319" s="95"/>
      <c r="P319" s="95"/>
      <c r="Q319" s="95"/>
      <c r="R319" s="95"/>
      <c r="S319" s="95"/>
      <c r="T319" s="95"/>
      <c r="U319" s="95"/>
      <c r="V319" s="95"/>
      <c r="W319" s="95"/>
      <c r="X319" s="95"/>
      <c r="Y319" s="95"/>
      <c r="Z319" s="95"/>
    </row>
    <row r="320" ht="15.75" customHeight="1">
      <c r="A320" s="258"/>
      <c r="B320" s="312"/>
      <c r="C320" s="313"/>
      <c r="D320" s="299"/>
      <c r="E320" s="299"/>
      <c r="F320" s="299"/>
      <c r="G320" s="299"/>
      <c r="H320" s="299"/>
      <c r="I320" s="299"/>
      <c r="J320" s="95"/>
      <c r="K320" s="95"/>
      <c r="L320" s="95"/>
      <c r="M320" s="95"/>
      <c r="N320" s="95"/>
      <c r="O320" s="95"/>
      <c r="P320" s="95"/>
      <c r="Q320" s="95"/>
      <c r="R320" s="95"/>
      <c r="S320" s="95"/>
      <c r="T320" s="95"/>
      <c r="U320" s="95"/>
      <c r="V320" s="95"/>
      <c r="W320" s="95"/>
      <c r="X320" s="95"/>
      <c r="Y320" s="95"/>
      <c r="Z320" s="95"/>
    </row>
    <row r="321" ht="15.75" customHeight="1">
      <c r="A321" s="258"/>
      <c r="B321" s="312"/>
      <c r="C321" s="313"/>
      <c r="D321" s="299"/>
      <c r="E321" s="299"/>
      <c r="F321" s="299"/>
      <c r="G321" s="299"/>
      <c r="H321" s="299"/>
      <c r="I321" s="299"/>
      <c r="J321" s="95"/>
      <c r="K321" s="95"/>
      <c r="L321" s="95"/>
      <c r="M321" s="95"/>
      <c r="N321" s="95"/>
      <c r="O321" s="95"/>
      <c r="P321" s="95"/>
      <c r="Q321" s="95"/>
      <c r="R321" s="95"/>
      <c r="S321" s="95"/>
      <c r="T321" s="95"/>
      <c r="U321" s="95"/>
      <c r="V321" s="95"/>
      <c r="W321" s="95"/>
      <c r="X321" s="95"/>
      <c r="Y321" s="95"/>
      <c r="Z321" s="95"/>
    </row>
    <row r="322" ht="15.75" customHeight="1">
      <c r="A322" s="258"/>
      <c r="B322" s="312"/>
      <c r="C322" s="313"/>
      <c r="D322" s="299"/>
      <c r="E322" s="299"/>
      <c r="F322" s="299"/>
      <c r="G322" s="299"/>
      <c r="H322" s="299"/>
      <c r="I322" s="299"/>
      <c r="J322" s="95"/>
      <c r="K322" s="95"/>
      <c r="L322" s="95"/>
      <c r="M322" s="95"/>
      <c r="N322" s="95"/>
      <c r="O322" s="95"/>
      <c r="P322" s="95"/>
      <c r="Q322" s="95"/>
      <c r="R322" s="95"/>
      <c r="S322" s="95"/>
      <c r="T322" s="95"/>
      <c r="U322" s="95"/>
      <c r="V322" s="95"/>
      <c r="W322" s="95"/>
      <c r="X322" s="95"/>
      <c r="Y322" s="95"/>
      <c r="Z322" s="95"/>
    </row>
    <row r="323" ht="15.75" customHeight="1">
      <c r="A323" s="258"/>
      <c r="B323" s="312"/>
      <c r="C323" s="313"/>
      <c r="D323" s="299"/>
      <c r="E323" s="299"/>
      <c r="F323" s="299"/>
      <c r="G323" s="299"/>
      <c r="H323" s="299"/>
      <c r="I323" s="299"/>
      <c r="J323" s="95"/>
      <c r="K323" s="95"/>
      <c r="L323" s="95"/>
      <c r="M323" s="95"/>
      <c r="N323" s="95"/>
      <c r="O323" s="95"/>
      <c r="P323" s="95"/>
      <c r="Q323" s="95"/>
      <c r="R323" s="95"/>
      <c r="S323" s="95"/>
      <c r="T323" s="95"/>
      <c r="U323" s="95"/>
      <c r="V323" s="95"/>
      <c r="W323" s="95"/>
      <c r="X323" s="95"/>
      <c r="Y323" s="95"/>
      <c r="Z323" s="95"/>
    </row>
    <row r="324" ht="15.75" customHeight="1">
      <c r="A324" s="258"/>
      <c r="B324" s="312"/>
      <c r="C324" s="313"/>
      <c r="D324" s="299"/>
      <c r="E324" s="299"/>
      <c r="F324" s="299"/>
      <c r="G324" s="299"/>
      <c r="H324" s="299"/>
      <c r="I324" s="299"/>
      <c r="J324" s="95"/>
      <c r="K324" s="95"/>
      <c r="L324" s="95"/>
      <c r="M324" s="95"/>
      <c r="N324" s="95"/>
      <c r="O324" s="95"/>
      <c r="P324" s="95"/>
      <c r="Q324" s="95"/>
      <c r="R324" s="95"/>
      <c r="S324" s="95"/>
      <c r="T324" s="95"/>
      <c r="U324" s="95"/>
      <c r="V324" s="95"/>
      <c r="W324" s="95"/>
      <c r="X324" s="95"/>
      <c r="Y324" s="95"/>
      <c r="Z324" s="95"/>
    </row>
    <row r="325" ht="15.75" customHeight="1">
      <c r="A325" s="258"/>
      <c r="B325" s="312"/>
      <c r="C325" s="313"/>
      <c r="D325" s="299"/>
      <c r="E325" s="299"/>
      <c r="F325" s="299"/>
      <c r="G325" s="299"/>
      <c r="H325" s="299"/>
      <c r="I325" s="299"/>
      <c r="J325" s="95"/>
      <c r="K325" s="95"/>
      <c r="L325" s="95"/>
      <c r="M325" s="95"/>
      <c r="N325" s="95"/>
      <c r="O325" s="95"/>
      <c r="P325" s="95"/>
      <c r="Q325" s="95"/>
      <c r="R325" s="95"/>
      <c r="S325" s="95"/>
      <c r="T325" s="95"/>
      <c r="U325" s="95"/>
      <c r="V325" s="95"/>
      <c r="W325" s="95"/>
      <c r="X325" s="95"/>
      <c r="Y325" s="95"/>
      <c r="Z325" s="95"/>
    </row>
    <row r="326" ht="15.75" customHeight="1">
      <c r="A326" s="258"/>
      <c r="B326" s="312"/>
      <c r="C326" s="313"/>
      <c r="D326" s="299"/>
      <c r="E326" s="299"/>
      <c r="F326" s="299"/>
      <c r="G326" s="299"/>
      <c r="H326" s="299"/>
      <c r="I326" s="299"/>
      <c r="J326" s="95"/>
      <c r="K326" s="95"/>
      <c r="L326" s="95"/>
      <c r="M326" s="95"/>
      <c r="N326" s="95"/>
      <c r="O326" s="95"/>
      <c r="P326" s="95"/>
      <c r="Q326" s="95"/>
      <c r="R326" s="95"/>
      <c r="S326" s="95"/>
      <c r="T326" s="95"/>
      <c r="U326" s="95"/>
      <c r="V326" s="95"/>
      <c r="W326" s="95"/>
      <c r="X326" s="95"/>
      <c r="Y326" s="95"/>
      <c r="Z326" s="95"/>
    </row>
    <row r="327" ht="15.75" customHeight="1">
      <c r="A327" s="258"/>
      <c r="B327" s="312"/>
      <c r="C327" s="313"/>
      <c r="D327" s="299"/>
      <c r="E327" s="299"/>
      <c r="F327" s="299"/>
      <c r="G327" s="299"/>
      <c r="H327" s="299"/>
      <c r="I327" s="299"/>
      <c r="J327" s="95"/>
      <c r="K327" s="95"/>
      <c r="L327" s="95"/>
      <c r="M327" s="95"/>
      <c r="N327" s="95"/>
      <c r="O327" s="95"/>
      <c r="P327" s="95"/>
      <c r="Q327" s="95"/>
      <c r="R327" s="95"/>
      <c r="S327" s="95"/>
      <c r="T327" s="95"/>
      <c r="U327" s="95"/>
      <c r="V327" s="95"/>
      <c r="W327" s="95"/>
      <c r="X327" s="95"/>
      <c r="Y327" s="95"/>
      <c r="Z327" s="95"/>
    </row>
    <row r="328" ht="15.75" customHeight="1">
      <c r="A328" s="258"/>
      <c r="B328" s="312"/>
      <c r="C328" s="313"/>
      <c r="D328" s="299"/>
      <c r="E328" s="299"/>
      <c r="F328" s="299"/>
      <c r="G328" s="299"/>
      <c r="H328" s="299"/>
      <c r="I328" s="299"/>
      <c r="J328" s="95"/>
      <c r="K328" s="95"/>
      <c r="L328" s="95"/>
      <c r="M328" s="95"/>
      <c r="N328" s="95"/>
      <c r="O328" s="95"/>
      <c r="P328" s="95"/>
      <c r="Q328" s="95"/>
      <c r="R328" s="95"/>
      <c r="S328" s="95"/>
      <c r="T328" s="95"/>
      <c r="U328" s="95"/>
      <c r="V328" s="95"/>
      <c r="W328" s="95"/>
      <c r="X328" s="95"/>
      <c r="Y328" s="95"/>
      <c r="Z328" s="95"/>
    </row>
    <row r="329" ht="15.75" customHeight="1">
      <c r="A329" s="258"/>
      <c r="B329" s="312"/>
      <c r="C329" s="313"/>
      <c r="D329" s="299"/>
      <c r="E329" s="299"/>
      <c r="F329" s="299"/>
      <c r="G329" s="299"/>
      <c r="H329" s="299"/>
      <c r="I329" s="299"/>
      <c r="J329" s="95"/>
      <c r="K329" s="95"/>
      <c r="L329" s="95"/>
      <c r="M329" s="95"/>
      <c r="N329" s="95"/>
      <c r="O329" s="95"/>
      <c r="P329" s="95"/>
      <c r="Q329" s="95"/>
      <c r="R329" s="95"/>
      <c r="S329" s="95"/>
      <c r="T329" s="95"/>
      <c r="U329" s="95"/>
      <c r="V329" s="95"/>
      <c r="W329" s="95"/>
      <c r="X329" s="95"/>
      <c r="Y329" s="95"/>
      <c r="Z329" s="95"/>
    </row>
    <row r="330" ht="15.75" customHeight="1">
      <c r="A330" s="258"/>
      <c r="B330" s="312"/>
      <c r="C330" s="313"/>
      <c r="D330" s="299"/>
      <c r="E330" s="299"/>
      <c r="F330" s="299"/>
      <c r="G330" s="299"/>
      <c r="H330" s="299"/>
      <c r="I330" s="299"/>
      <c r="J330" s="95"/>
      <c r="K330" s="95"/>
      <c r="L330" s="95"/>
      <c r="M330" s="95"/>
      <c r="N330" s="95"/>
      <c r="O330" s="95"/>
      <c r="P330" s="95"/>
      <c r="Q330" s="95"/>
      <c r="R330" s="95"/>
      <c r="S330" s="95"/>
      <c r="T330" s="95"/>
      <c r="U330" s="95"/>
      <c r="V330" s="95"/>
      <c r="W330" s="95"/>
      <c r="X330" s="95"/>
      <c r="Y330" s="95"/>
      <c r="Z330" s="95"/>
    </row>
    <row r="331" ht="15.75" customHeight="1">
      <c r="A331" s="258"/>
      <c r="B331" s="312"/>
      <c r="C331" s="313"/>
      <c r="D331" s="299"/>
      <c r="E331" s="299"/>
      <c r="F331" s="299"/>
      <c r="G331" s="299"/>
      <c r="H331" s="299"/>
      <c r="I331" s="299"/>
      <c r="J331" s="95"/>
      <c r="K331" s="95"/>
      <c r="L331" s="95"/>
      <c r="M331" s="95"/>
      <c r="N331" s="95"/>
      <c r="O331" s="95"/>
      <c r="P331" s="95"/>
      <c r="Q331" s="95"/>
      <c r="R331" s="95"/>
      <c r="S331" s="95"/>
      <c r="T331" s="95"/>
      <c r="U331" s="95"/>
      <c r="V331" s="95"/>
      <c r="W331" s="95"/>
      <c r="X331" s="95"/>
      <c r="Y331" s="95"/>
      <c r="Z331" s="95"/>
    </row>
    <row r="332" ht="15.75" customHeight="1">
      <c r="A332" s="258"/>
      <c r="B332" s="312"/>
      <c r="C332" s="313"/>
      <c r="D332" s="299"/>
      <c r="E332" s="299"/>
      <c r="F332" s="299"/>
      <c r="G332" s="299"/>
      <c r="H332" s="299"/>
      <c r="I332" s="299"/>
      <c r="J332" s="95"/>
      <c r="K332" s="95"/>
      <c r="L332" s="95"/>
      <c r="M332" s="95"/>
      <c r="N332" s="95"/>
      <c r="O332" s="95"/>
      <c r="P332" s="95"/>
      <c r="Q332" s="95"/>
      <c r="R332" s="95"/>
      <c r="S332" s="95"/>
      <c r="T332" s="95"/>
      <c r="U332" s="95"/>
      <c r="V332" s="95"/>
      <c r="W332" s="95"/>
      <c r="X332" s="95"/>
      <c r="Y332" s="95"/>
      <c r="Z332" s="95"/>
    </row>
    <row r="333" ht="15.75" customHeight="1">
      <c r="A333" s="258"/>
      <c r="B333" s="312"/>
      <c r="C333" s="313"/>
      <c r="D333" s="299"/>
      <c r="E333" s="299"/>
      <c r="F333" s="299"/>
      <c r="G333" s="299"/>
      <c r="H333" s="299"/>
      <c r="I333" s="299"/>
      <c r="J333" s="95"/>
      <c r="K333" s="95"/>
      <c r="L333" s="95"/>
      <c r="M333" s="95"/>
      <c r="N333" s="95"/>
      <c r="O333" s="95"/>
      <c r="P333" s="95"/>
      <c r="Q333" s="95"/>
      <c r="R333" s="95"/>
      <c r="S333" s="95"/>
      <c r="T333" s="95"/>
      <c r="U333" s="95"/>
      <c r="V333" s="95"/>
      <c r="W333" s="95"/>
      <c r="X333" s="95"/>
      <c r="Y333" s="95"/>
      <c r="Z333" s="95"/>
    </row>
    <row r="334" ht="15.75" customHeight="1">
      <c r="A334" s="258"/>
      <c r="B334" s="312"/>
      <c r="C334" s="313"/>
      <c r="D334" s="299"/>
      <c r="E334" s="299"/>
      <c r="F334" s="299"/>
      <c r="G334" s="299"/>
      <c r="H334" s="299"/>
      <c r="I334" s="299"/>
      <c r="J334" s="95"/>
      <c r="K334" s="95"/>
      <c r="L334" s="95"/>
      <c r="M334" s="95"/>
      <c r="N334" s="95"/>
      <c r="O334" s="95"/>
      <c r="P334" s="95"/>
      <c r="Q334" s="95"/>
      <c r="R334" s="95"/>
      <c r="S334" s="95"/>
      <c r="T334" s="95"/>
      <c r="U334" s="95"/>
      <c r="V334" s="95"/>
      <c r="W334" s="95"/>
      <c r="X334" s="95"/>
      <c r="Y334" s="95"/>
      <c r="Z334" s="95"/>
    </row>
    <row r="335" ht="15.75" customHeight="1">
      <c r="A335" s="258"/>
      <c r="B335" s="312"/>
      <c r="C335" s="313"/>
      <c r="D335" s="299"/>
      <c r="E335" s="299"/>
      <c r="F335" s="299"/>
      <c r="G335" s="299"/>
      <c r="H335" s="299"/>
      <c r="I335" s="299"/>
      <c r="J335" s="95"/>
      <c r="K335" s="95"/>
      <c r="L335" s="95"/>
      <c r="M335" s="95"/>
      <c r="N335" s="95"/>
      <c r="O335" s="95"/>
      <c r="P335" s="95"/>
      <c r="Q335" s="95"/>
      <c r="R335" s="95"/>
      <c r="S335" s="95"/>
      <c r="T335" s="95"/>
      <c r="U335" s="95"/>
      <c r="V335" s="95"/>
      <c r="W335" s="95"/>
      <c r="X335" s="95"/>
      <c r="Y335" s="95"/>
      <c r="Z335" s="95"/>
    </row>
    <row r="336" ht="15.75" customHeight="1">
      <c r="A336" s="258"/>
      <c r="B336" s="312"/>
      <c r="C336" s="313"/>
      <c r="D336" s="299"/>
      <c r="E336" s="299"/>
      <c r="F336" s="299"/>
      <c r="G336" s="299"/>
      <c r="H336" s="299"/>
      <c r="I336" s="299"/>
      <c r="J336" s="95"/>
      <c r="K336" s="95"/>
      <c r="L336" s="95"/>
      <c r="M336" s="95"/>
      <c r="N336" s="95"/>
      <c r="O336" s="95"/>
      <c r="P336" s="95"/>
      <c r="Q336" s="95"/>
      <c r="R336" s="95"/>
      <c r="S336" s="95"/>
      <c r="T336" s="95"/>
      <c r="U336" s="95"/>
      <c r="V336" s="95"/>
      <c r="W336" s="95"/>
      <c r="X336" s="95"/>
      <c r="Y336" s="95"/>
      <c r="Z336" s="95"/>
    </row>
    <row r="337" ht="15.75" customHeight="1">
      <c r="A337" s="258"/>
      <c r="B337" s="312"/>
      <c r="C337" s="313"/>
      <c r="D337" s="299"/>
      <c r="E337" s="299"/>
      <c r="F337" s="299"/>
      <c r="G337" s="299"/>
      <c r="H337" s="299"/>
      <c r="I337" s="299"/>
      <c r="J337" s="95"/>
      <c r="K337" s="95"/>
      <c r="L337" s="95"/>
      <c r="M337" s="95"/>
      <c r="N337" s="95"/>
      <c r="O337" s="95"/>
      <c r="P337" s="95"/>
      <c r="Q337" s="95"/>
      <c r="R337" s="95"/>
      <c r="S337" s="95"/>
      <c r="T337" s="95"/>
      <c r="U337" s="95"/>
      <c r="V337" s="95"/>
      <c r="W337" s="95"/>
      <c r="X337" s="95"/>
      <c r="Y337" s="95"/>
      <c r="Z337" s="95"/>
    </row>
    <row r="338" ht="15.75" customHeight="1">
      <c r="A338" s="258"/>
      <c r="B338" s="312"/>
      <c r="C338" s="313"/>
      <c r="D338" s="299"/>
      <c r="E338" s="299"/>
      <c r="F338" s="299"/>
      <c r="G338" s="299"/>
      <c r="H338" s="299"/>
      <c r="I338" s="299"/>
      <c r="J338" s="95"/>
      <c r="K338" s="95"/>
      <c r="L338" s="95"/>
      <c r="M338" s="95"/>
      <c r="N338" s="95"/>
      <c r="O338" s="95"/>
      <c r="P338" s="95"/>
      <c r="Q338" s="95"/>
      <c r="R338" s="95"/>
      <c r="S338" s="95"/>
      <c r="T338" s="95"/>
      <c r="U338" s="95"/>
      <c r="V338" s="95"/>
      <c r="W338" s="95"/>
      <c r="X338" s="95"/>
      <c r="Y338" s="95"/>
      <c r="Z338" s="95"/>
    </row>
    <row r="339" ht="15.75" customHeight="1">
      <c r="A339" s="258"/>
      <c r="B339" s="312"/>
      <c r="C339" s="313"/>
      <c r="D339" s="299"/>
      <c r="E339" s="299"/>
      <c r="F339" s="299"/>
      <c r="G339" s="299"/>
      <c r="H339" s="299"/>
      <c r="I339" s="299"/>
      <c r="J339" s="95"/>
      <c r="K339" s="95"/>
      <c r="L339" s="95"/>
      <c r="M339" s="95"/>
      <c r="N339" s="95"/>
      <c r="O339" s="95"/>
      <c r="P339" s="95"/>
      <c r="Q339" s="95"/>
      <c r="R339" s="95"/>
      <c r="S339" s="95"/>
      <c r="T339" s="95"/>
      <c r="U339" s="95"/>
      <c r="V339" s="95"/>
      <c r="W339" s="95"/>
      <c r="X339" s="95"/>
      <c r="Y339" s="95"/>
      <c r="Z339" s="95"/>
    </row>
    <row r="340" ht="15.75" customHeight="1">
      <c r="A340" s="258"/>
      <c r="B340" s="312"/>
      <c r="C340" s="313"/>
      <c r="D340" s="299"/>
      <c r="E340" s="299"/>
      <c r="F340" s="299"/>
      <c r="G340" s="299"/>
      <c r="H340" s="299"/>
      <c r="I340" s="299"/>
      <c r="J340" s="95"/>
      <c r="K340" s="95"/>
      <c r="L340" s="95"/>
      <c r="M340" s="95"/>
      <c r="N340" s="95"/>
      <c r="O340" s="95"/>
      <c r="P340" s="95"/>
      <c r="Q340" s="95"/>
      <c r="R340" s="95"/>
      <c r="S340" s="95"/>
      <c r="T340" s="95"/>
      <c r="U340" s="95"/>
      <c r="V340" s="95"/>
      <c r="W340" s="95"/>
      <c r="X340" s="95"/>
      <c r="Y340" s="95"/>
      <c r="Z340" s="95"/>
    </row>
    <row r="341" ht="15.75" customHeight="1">
      <c r="A341" s="258"/>
      <c r="B341" s="312"/>
      <c r="C341" s="313"/>
      <c r="D341" s="299"/>
      <c r="E341" s="299"/>
      <c r="F341" s="299"/>
      <c r="G341" s="299"/>
      <c r="H341" s="299"/>
      <c r="I341" s="299"/>
      <c r="J341" s="95"/>
      <c r="K341" s="95"/>
      <c r="L341" s="95"/>
      <c r="M341" s="95"/>
      <c r="N341" s="95"/>
      <c r="O341" s="95"/>
      <c r="P341" s="95"/>
      <c r="Q341" s="95"/>
      <c r="R341" s="95"/>
      <c r="S341" s="95"/>
      <c r="T341" s="95"/>
      <c r="U341" s="95"/>
      <c r="V341" s="95"/>
      <c r="W341" s="95"/>
      <c r="X341" s="95"/>
      <c r="Y341" s="95"/>
      <c r="Z341" s="95"/>
    </row>
    <row r="342" ht="15.75" customHeight="1">
      <c r="A342" s="258"/>
      <c r="B342" s="312"/>
      <c r="C342" s="313"/>
      <c r="D342" s="299"/>
      <c r="E342" s="299"/>
      <c r="F342" s="299"/>
      <c r="G342" s="299"/>
      <c r="H342" s="299"/>
      <c r="I342" s="299"/>
      <c r="J342" s="95"/>
      <c r="K342" s="95"/>
      <c r="L342" s="95"/>
      <c r="M342" s="95"/>
      <c r="N342" s="95"/>
      <c r="O342" s="95"/>
      <c r="P342" s="95"/>
      <c r="Q342" s="95"/>
      <c r="R342" s="95"/>
      <c r="S342" s="95"/>
      <c r="T342" s="95"/>
      <c r="U342" s="95"/>
      <c r="V342" s="95"/>
      <c r="W342" s="95"/>
      <c r="X342" s="95"/>
      <c r="Y342" s="95"/>
      <c r="Z342" s="95"/>
    </row>
    <row r="343" ht="15.75" customHeight="1">
      <c r="A343" s="258"/>
      <c r="B343" s="312"/>
      <c r="C343" s="313"/>
      <c r="D343" s="299"/>
      <c r="E343" s="299"/>
      <c r="F343" s="299"/>
      <c r="G343" s="299"/>
      <c r="H343" s="299"/>
      <c r="I343" s="299"/>
      <c r="J343" s="95"/>
      <c r="K343" s="95"/>
      <c r="L343" s="95"/>
      <c r="M343" s="95"/>
      <c r="N343" s="95"/>
      <c r="O343" s="95"/>
      <c r="P343" s="95"/>
      <c r="Q343" s="95"/>
      <c r="R343" s="95"/>
      <c r="S343" s="95"/>
      <c r="T343" s="95"/>
      <c r="U343" s="95"/>
      <c r="V343" s="95"/>
      <c r="W343" s="95"/>
      <c r="X343" s="95"/>
      <c r="Y343" s="95"/>
      <c r="Z343" s="95"/>
    </row>
    <row r="344" ht="15.75" customHeight="1">
      <c r="A344" s="258"/>
      <c r="B344" s="312"/>
      <c r="C344" s="313"/>
      <c r="D344" s="299"/>
      <c r="E344" s="299"/>
      <c r="F344" s="299"/>
      <c r="G344" s="299"/>
      <c r="H344" s="299"/>
      <c r="I344" s="299"/>
      <c r="J344" s="95"/>
      <c r="K344" s="95"/>
      <c r="L344" s="95"/>
      <c r="M344" s="95"/>
      <c r="N344" s="95"/>
      <c r="O344" s="95"/>
      <c r="P344" s="95"/>
      <c r="Q344" s="95"/>
      <c r="R344" s="95"/>
      <c r="S344" s="95"/>
      <c r="T344" s="95"/>
      <c r="U344" s="95"/>
      <c r="V344" s="95"/>
      <c r="W344" s="95"/>
      <c r="X344" s="95"/>
      <c r="Y344" s="95"/>
      <c r="Z344" s="95"/>
    </row>
    <row r="345" ht="15.75" customHeight="1">
      <c r="A345" s="258"/>
      <c r="B345" s="312"/>
      <c r="C345" s="313"/>
      <c r="D345" s="299"/>
      <c r="E345" s="299"/>
      <c r="F345" s="299"/>
      <c r="G345" s="299"/>
      <c r="H345" s="299"/>
      <c r="I345" s="299"/>
      <c r="J345" s="95"/>
      <c r="K345" s="95"/>
      <c r="L345" s="95"/>
      <c r="M345" s="95"/>
      <c r="N345" s="95"/>
      <c r="O345" s="95"/>
      <c r="P345" s="95"/>
      <c r="Q345" s="95"/>
      <c r="R345" s="95"/>
      <c r="S345" s="95"/>
      <c r="T345" s="95"/>
      <c r="U345" s="95"/>
      <c r="V345" s="95"/>
      <c r="W345" s="95"/>
      <c r="X345" s="95"/>
      <c r="Y345" s="95"/>
      <c r="Z345" s="95"/>
    </row>
    <row r="346" ht="15.75" customHeight="1">
      <c r="A346" s="258"/>
      <c r="B346" s="312"/>
      <c r="C346" s="313"/>
      <c r="D346" s="299"/>
      <c r="E346" s="299"/>
      <c r="F346" s="299"/>
      <c r="G346" s="299"/>
      <c r="H346" s="299"/>
      <c r="I346" s="299"/>
      <c r="J346" s="95"/>
      <c r="K346" s="95"/>
      <c r="L346" s="95"/>
      <c r="M346" s="95"/>
      <c r="N346" s="95"/>
      <c r="O346" s="95"/>
      <c r="P346" s="95"/>
      <c r="Q346" s="95"/>
      <c r="R346" s="95"/>
      <c r="S346" s="95"/>
      <c r="T346" s="95"/>
      <c r="U346" s="95"/>
      <c r="V346" s="95"/>
      <c r="W346" s="95"/>
      <c r="X346" s="95"/>
      <c r="Y346" s="95"/>
      <c r="Z346" s="95"/>
    </row>
    <row r="347" ht="15.75" customHeight="1">
      <c r="A347" s="258"/>
      <c r="B347" s="312"/>
      <c r="C347" s="313"/>
      <c r="D347" s="299"/>
      <c r="E347" s="299"/>
      <c r="F347" s="299"/>
      <c r="G347" s="299"/>
      <c r="H347" s="299"/>
      <c r="I347" s="299"/>
      <c r="J347" s="95"/>
      <c r="K347" s="95"/>
      <c r="L347" s="95"/>
      <c r="M347" s="95"/>
      <c r="N347" s="95"/>
      <c r="O347" s="95"/>
      <c r="P347" s="95"/>
      <c r="Q347" s="95"/>
      <c r="R347" s="95"/>
      <c r="S347" s="95"/>
      <c r="T347" s="95"/>
      <c r="U347" s="95"/>
      <c r="V347" s="95"/>
      <c r="W347" s="95"/>
      <c r="X347" s="95"/>
      <c r="Y347" s="95"/>
      <c r="Z347" s="95"/>
    </row>
    <row r="348" ht="15.75" customHeight="1">
      <c r="A348" s="258"/>
      <c r="B348" s="312"/>
      <c r="C348" s="313"/>
      <c r="D348" s="299"/>
      <c r="E348" s="299"/>
      <c r="F348" s="299"/>
      <c r="G348" s="299"/>
      <c r="H348" s="299"/>
      <c r="I348" s="299"/>
      <c r="J348" s="95"/>
      <c r="K348" s="95"/>
      <c r="L348" s="95"/>
      <c r="M348" s="95"/>
      <c r="N348" s="95"/>
      <c r="O348" s="95"/>
      <c r="P348" s="95"/>
      <c r="Q348" s="95"/>
      <c r="R348" s="95"/>
      <c r="S348" s="95"/>
      <c r="T348" s="95"/>
      <c r="U348" s="95"/>
      <c r="V348" s="95"/>
      <c r="W348" s="95"/>
      <c r="X348" s="95"/>
      <c r="Y348" s="95"/>
      <c r="Z348" s="95"/>
    </row>
    <row r="349" ht="15.75" customHeight="1">
      <c r="A349" s="258"/>
      <c r="B349" s="312"/>
      <c r="C349" s="313"/>
      <c r="D349" s="299"/>
      <c r="E349" s="299"/>
      <c r="F349" s="299"/>
      <c r="G349" s="299"/>
      <c r="H349" s="299"/>
      <c r="I349" s="299"/>
      <c r="J349" s="95"/>
      <c r="K349" s="95"/>
      <c r="L349" s="95"/>
      <c r="M349" s="95"/>
      <c r="N349" s="95"/>
      <c r="O349" s="95"/>
      <c r="P349" s="95"/>
      <c r="Q349" s="95"/>
      <c r="R349" s="95"/>
      <c r="S349" s="95"/>
      <c r="T349" s="95"/>
      <c r="U349" s="95"/>
      <c r="V349" s="95"/>
      <c r="W349" s="95"/>
      <c r="X349" s="95"/>
      <c r="Y349" s="95"/>
      <c r="Z349" s="95"/>
    </row>
    <row r="350" ht="15.75" customHeight="1">
      <c r="A350" s="258"/>
      <c r="B350" s="312"/>
      <c r="C350" s="313"/>
      <c r="D350" s="299"/>
      <c r="E350" s="299"/>
      <c r="F350" s="299"/>
      <c r="G350" s="299"/>
      <c r="H350" s="299"/>
      <c r="I350" s="299"/>
      <c r="J350" s="95"/>
      <c r="K350" s="95"/>
      <c r="L350" s="95"/>
      <c r="M350" s="95"/>
      <c r="N350" s="95"/>
      <c r="O350" s="95"/>
      <c r="P350" s="95"/>
      <c r="Q350" s="95"/>
      <c r="R350" s="95"/>
      <c r="S350" s="95"/>
      <c r="T350" s="95"/>
      <c r="U350" s="95"/>
      <c r="V350" s="95"/>
      <c r="W350" s="95"/>
      <c r="X350" s="95"/>
      <c r="Y350" s="95"/>
      <c r="Z350" s="95"/>
    </row>
    <row r="351" ht="15.75" customHeight="1">
      <c r="A351" s="258"/>
      <c r="B351" s="312"/>
      <c r="C351" s="313"/>
      <c r="D351" s="299"/>
      <c r="E351" s="299"/>
      <c r="F351" s="299"/>
      <c r="G351" s="299"/>
      <c r="H351" s="299"/>
      <c r="I351" s="299"/>
      <c r="J351" s="95"/>
      <c r="K351" s="95"/>
      <c r="L351" s="95"/>
      <c r="M351" s="95"/>
      <c r="N351" s="95"/>
      <c r="O351" s="95"/>
      <c r="P351" s="95"/>
      <c r="Q351" s="95"/>
      <c r="R351" s="95"/>
      <c r="S351" s="95"/>
      <c r="T351" s="95"/>
      <c r="U351" s="95"/>
      <c r="V351" s="95"/>
      <c r="W351" s="95"/>
      <c r="X351" s="95"/>
      <c r="Y351" s="95"/>
      <c r="Z351" s="95"/>
    </row>
    <row r="352" ht="15.75" customHeight="1">
      <c r="A352" s="258"/>
      <c r="B352" s="312"/>
      <c r="C352" s="313"/>
      <c r="D352" s="299"/>
      <c r="E352" s="299"/>
      <c r="F352" s="299"/>
      <c r="G352" s="299"/>
      <c r="H352" s="299"/>
      <c r="I352" s="299"/>
      <c r="J352" s="95"/>
      <c r="K352" s="95"/>
      <c r="L352" s="95"/>
      <c r="M352" s="95"/>
      <c r="N352" s="95"/>
      <c r="O352" s="95"/>
      <c r="P352" s="95"/>
      <c r="Q352" s="95"/>
      <c r="R352" s="95"/>
      <c r="S352" s="95"/>
      <c r="T352" s="95"/>
      <c r="U352" s="95"/>
      <c r="V352" s="95"/>
      <c r="W352" s="95"/>
      <c r="X352" s="95"/>
      <c r="Y352" s="95"/>
      <c r="Z352" s="95"/>
    </row>
    <row r="353" ht="15.75" customHeight="1">
      <c r="A353" s="258"/>
      <c r="B353" s="312"/>
      <c r="C353" s="313"/>
      <c r="D353" s="299"/>
      <c r="E353" s="299"/>
      <c r="F353" s="299"/>
      <c r="G353" s="299"/>
      <c r="H353" s="299"/>
      <c r="I353" s="299"/>
      <c r="J353" s="95"/>
      <c r="K353" s="95"/>
      <c r="L353" s="95"/>
      <c r="M353" s="95"/>
      <c r="N353" s="95"/>
      <c r="O353" s="95"/>
      <c r="P353" s="95"/>
      <c r="Q353" s="95"/>
      <c r="R353" s="95"/>
      <c r="S353" s="95"/>
      <c r="T353" s="95"/>
      <c r="U353" s="95"/>
      <c r="V353" s="95"/>
      <c r="W353" s="95"/>
      <c r="X353" s="95"/>
      <c r="Y353" s="95"/>
      <c r="Z353" s="95"/>
    </row>
    <row r="354" ht="15.75" customHeight="1">
      <c r="A354" s="258"/>
      <c r="B354" s="312"/>
      <c r="C354" s="313"/>
      <c r="D354" s="299"/>
      <c r="E354" s="299"/>
      <c r="F354" s="299"/>
      <c r="G354" s="299"/>
      <c r="H354" s="299"/>
      <c r="I354" s="299"/>
      <c r="J354" s="95"/>
      <c r="K354" s="95"/>
      <c r="L354" s="95"/>
      <c r="M354" s="95"/>
      <c r="N354" s="95"/>
      <c r="O354" s="95"/>
      <c r="P354" s="95"/>
      <c r="Q354" s="95"/>
      <c r="R354" s="95"/>
      <c r="S354" s="95"/>
      <c r="T354" s="95"/>
      <c r="U354" s="95"/>
      <c r="V354" s="95"/>
      <c r="W354" s="95"/>
      <c r="X354" s="95"/>
      <c r="Y354" s="95"/>
      <c r="Z354" s="95"/>
    </row>
    <row r="355" ht="15.75" customHeight="1">
      <c r="A355" s="258"/>
      <c r="B355" s="312"/>
      <c r="C355" s="313"/>
      <c r="D355" s="299"/>
      <c r="E355" s="299"/>
      <c r="F355" s="299"/>
      <c r="G355" s="299"/>
      <c r="H355" s="299"/>
      <c r="I355" s="299"/>
      <c r="J355" s="95"/>
      <c r="K355" s="95"/>
      <c r="L355" s="95"/>
      <c r="M355" s="95"/>
      <c r="N355" s="95"/>
      <c r="O355" s="95"/>
      <c r="P355" s="95"/>
      <c r="Q355" s="95"/>
      <c r="R355" s="95"/>
      <c r="S355" s="95"/>
      <c r="T355" s="95"/>
      <c r="U355" s="95"/>
      <c r="V355" s="95"/>
      <c r="W355" s="95"/>
      <c r="X355" s="95"/>
      <c r="Y355" s="95"/>
      <c r="Z355" s="95"/>
    </row>
    <row r="356" ht="15.75" customHeight="1">
      <c r="A356" s="258"/>
      <c r="B356" s="312"/>
      <c r="C356" s="313"/>
      <c r="D356" s="299"/>
      <c r="E356" s="299"/>
      <c r="F356" s="299"/>
      <c r="G356" s="299"/>
      <c r="H356" s="299"/>
      <c r="I356" s="299"/>
      <c r="J356" s="95"/>
      <c r="K356" s="95"/>
      <c r="L356" s="95"/>
      <c r="M356" s="95"/>
      <c r="N356" s="95"/>
      <c r="O356" s="95"/>
      <c r="P356" s="95"/>
      <c r="Q356" s="95"/>
      <c r="R356" s="95"/>
      <c r="S356" s="95"/>
      <c r="T356" s="95"/>
      <c r="U356" s="95"/>
      <c r="V356" s="95"/>
      <c r="W356" s="95"/>
      <c r="X356" s="95"/>
      <c r="Y356" s="95"/>
      <c r="Z356" s="95"/>
    </row>
    <row r="357" ht="15.75" customHeight="1">
      <c r="A357" s="258"/>
      <c r="B357" s="312"/>
      <c r="C357" s="313"/>
      <c r="D357" s="299"/>
      <c r="E357" s="299"/>
      <c r="F357" s="299"/>
      <c r="G357" s="299"/>
      <c r="H357" s="299"/>
      <c r="I357" s="299"/>
      <c r="J357" s="95"/>
      <c r="K357" s="95"/>
      <c r="L357" s="95"/>
      <c r="M357" s="95"/>
      <c r="N357" s="95"/>
      <c r="O357" s="95"/>
      <c r="P357" s="95"/>
      <c r="Q357" s="95"/>
      <c r="R357" s="95"/>
      <c r="S357" s="95"/>
      <c r="T357" s="95"/>
      <c r="U357" s="95"/>
      <c r="V357" s="95"/>
      <c r="W357" s="95"/>
      <c r="X357" s="95"/>
      <c r="Y357" s="95"/>
      <c r="Z357" s="95"/>
    </row>
    <row r="358" ht="15.75" customHeight="1">
      <c r="A358" s="258"/>
      <c r="B358" s="312"/>
      <c r="C358" s="313"/>
      <c r="D358" s="299"/>
      <c r="E358" s="299"/>
      <c r="F358" s="299"/>
      <c r="G358" s="299"/>
      <c r="H358" s="299"/>
      <c r="I358" s="299"/>
      <c r="J358" s="95"/>
      <c r="K358" s="95"/>
      <c r="L358" s="95"/>
      <c r="M358" s="95"/>
      <c r="N358" s="95"/>
      <c r="O358" s="95"/>
      <c r="P358" s="95"/>
      <c r="Q358" s="95"/>
      <c r="R358" s="95"/>
      <c r="S358" s="95"/>
      <c r="T358" s="95"/>
      <c r="U358" s="95"/>
      <c r="V358" s="95"/>
      <c r="W358" s="95"/>
      <c r="X358" s="95"/>
      <c r="Y358" s="95"/>
      <c r="Z358" s="95"/>
    </row>
    <row r="359" ht="15.75" customHeight="1">
      <c r="A359" s="258"/>
      <c r="B359" s="312"/>
      <c r="C359" s="313"/>
      <c r="D359" s="299"/>
      <c r="E359" s="299"/>
      <c r="F359" s="299"/>
      <c r="G359" s="299"/>
      <c r="H359" s="299"/>
      <c r="I359" s="299"/>
      <c r="J359" s="95"/>
      <c r="K359" s="95"/>
      <c r="L359" s="95"/>
      <c r="M359" s="95"/>
      <c r="N359" s="95"/>
      <c r="O359" s="95"/>
      <c r="P359" s="95"/>
      <c r="Q359" s="95"/>
      <c r="R359" s="95"/>
      <c r="S359" s="95"/>
      <c r="T359" s="95"/>
      <c r="U359" s="95"/>
      <c r="V359" s="95"/>
      <c r="W359" s="95"/>
      <c r="X359" s="95"/>
      <c r="Y359" s="95"/>
      <c r="Z359" s="95"/>
    </row>
    <row r="360" ht="15.75" customHeight="1">
      <c r="A360" s="258"/>
      <c r="B360" s="312"/>
      <c r="C360" s="313"/>
      <c r="D360" s="299"/>
      <c r="E360" s="299"/>
      <c r="F360" s="299"/>
      <c r="G360" s="299"/>
      <c r="H360" s="299"/>
      <c r="I360" s="299"/>
      <c r="J360" s="95"/>
      <c r="K360" s="95"/>
      <c r="L360" s="95"/>
      <c r="M360" s="95"/>
      <c r="N360" s="95"/>
      <c r="O360" s="95"/>
      <c r="P360" s="95"/>
      <c r="Q360" s="95"/>
      <c r="R360" s="95"/>
      <c r="S360" s="95"/>
      <c r="T360" s="95"/>
      <c r="U360" s="95"/>
      <c r="V360" s="95"/>
      <c r="W360" s="95"/>
      <c r="X360" s="95"/>
      <c r="Y360" s="95"/>
      <c r="Z360" s="95"/>
    </row>
    <row r="361" ht="15.75" customHeight="1">
      <c r="A361" s="258"/>
      <c r="B361" s="312"/>
      <c r="C361" s="313"/>
      <c r="D361" s="299"/>
      <c r="E361" s="299"/>
      <c r="F361" s="299"/>
      <c r="G361" s="299"/>
      <c r="H361" s="299"/>
      <c r="I361" s="299"/>
      <c r="J361" s="95"/>
      <c r="K361" s="95"/>
      <c r="L361" s="95"/>
      <c r="M361" s="95"/>
      <c r="N361" s="95"/>
      <c r="O361" s="95"/>
      <c r="P361" s="95"/>
      <c r="Q361" s="95"/>
      <c r="R361" s="95"/>
      <c r="S361" s="95"/>
      <c r="T361" s="95"/>
      <c r="U361" s="95"/>
      <c r="V361" s="95"/>
      <c r="W361" s="95"/>
      <c r="X361" s="95"/>
      <c r="Y361" s="95"/>
      <c r="Z361" s="95"/>
    </row>
    <row r="362" ht="15.75" customHeight="1">
      <c r="A362" s="258"/>
      <c r="B362" s="312"/>
      <c r="C362" s="313"/>
      <c r="D362" s="299"/>
      <c r="E362" s="299"/>
      <c r="F362" s="299"/>
      <c r="G362" s="299"/>
      <c r="H362" s="299"/>
      <c r="I362" s="299"/>
      <c r="J362" s="95"/>
      <c r="K362" s="95"/>
      <c r="L362" s="95"/>
      <c r="M362" s="95"/>
      <c r="N362" s="95"/>
      <c r="O362" s="95"/>
      <c r="P362" s="95"/>
      <c r="Q362" s="95"/>
      <c r="R362" s="95"/>
      <c r="S362" s="95"/>
      <c r="T362" s="95"/>
      <c r="U362" s="95"/>
      <c r="V362" s="95"/>
      <c r="W362" s="95"/>
      <c r="X362" s="95"/>
      <c r="Y362" s="95"/>
      <c r="Z362" s="95"/>
    </row>
    <row r="363" ht="15.75" customHeight="1">
      <c r="A363" s="258"/>
      <c r="B363" s="312"/>
      <c r="C363" s="313"/>
      <c r="D363" s="299"/>
      <c r="E363" s="299"/>
      <c r="F363" s="299"/>
      <c r="G363" s="299"/>
      <c r="H363" s="299"/>
      <c r="I363" s="299"/>
      <c r="J363" s="95"/>
      <c r="K363" s="95"/>
      <c r="L363" s="95"/>
      <c r="M363" s="95"/>
      <c r="N363" s="95"/>
      <c r="O363" s="95"/>
      <c r="P363" s="95"/>
      <c r="Q363" s="95"/>
      <c r="R363" s="95"/>
      <c r="S363" s="95"/>
      <c r="T363" s="95"/>
      <c r="U363" s="95"/>
      <c r="V363" s="95"/>
      <c r="W363" s="95"/>
      <c r="X363" s="95"/>
      <c r="Y363" s="95"/>
      <c r="Z363" s="95"/>
    </row>
    <row r="364" ht="15.75" customHeight="1">
      <c r="A364" s="258"/>
      <c r="B364" s="312"/>
      <c r="C364" s="313"/>
      <c r="D364" s="299"/>
      <c r="E364" s="299"/>
      <c r="F364" s="299"/>
      <c r="G364" s="299"/>
      <c r="H364" s="299"/>
      <c r="I364" s="299"/>
      <c r="J364" s="95"/>
      <c r="K364" s="95"/>
      <c r="L364" s="95"/>
      <c r="M364" s="95"/>
      <c r="N364" s="95"/>
      <c r="O364" s="95"/>
      <c r="P364" s="95"/>
      <c r="Q364" s="95"/>
      <c r="R364" s="95"/>
      <c r="S364" s="95"/>
      <c r="T364" s="95"/>
      <c r="U364" s="95"/>
      <c r="V364" s="95"/>
      <c r="W364" s="95"/>
      <c r="X364" s="95"/>
      <c r="Y364" s="95"/>
      <c r="Z364" s="95"/>
    </row>
    <row r="365" ht="15.75" customHeight="1">
      <c r="A365" s="258"/>
      <c r="B365" s="312"/>
      <c r="C365" s="313"/>
      <c r="D365" s="299"/>
      <c r="E365" s="299"/>
      <c r="F365" s="299"/>
      <c r="G365" s="299"/>
      <c r="H365" s="299"/>
      <c r="I365" s="299"/>
      <c r="J365" s="95"/>
      <c r="K365" s="95"/>
      <c r="L365" s="95"/>
      <c r="M365" s="95"/>
      <c r="N365" s="95"/>
      <c r="O365" s="95"/>
      <c r="P365" s="95"/>
      <c r="Q365" s="95"/>
      <c r="R365" s="95"/>
      <c r="S365" s="95"/>
      <c r="T365" s="95"/>
      <c r="U365" s="95"/>
      <c r="V365" s="95"/>
      <c r="W365" s="95"/>
      <c r="X365" s="95"/>
      <c r="Y365" s="95"/>
      <c r="Z365" s="95"/>
    </row>
    <row r="366" ht="15.75" customHeight="1">
      <c r="A366" s="258"/>
      <c r="B366" s="312"/>
      <c r="C366" s="313"/>
      <c r="D366" s="299"/>
      <c r="E366" s="299"/>
      <c r="F366" s="299"/>
      <c r="G366" s="299"/>
      <c r="H366" s="299"/>
      <c r="I366" s="299"/>
      <c r="J366" s="95"/>
      <c r="K366" s="95"/>
      <c r="L366" s="95"/>
      <c r="M366" s="95"/>
      <c r="N366" s="95"/>
      <c r="O366" s="95"/>
      <c r="P366" s="95"/>
      <c r="Q366" s="95"/>
      <c r="R366" s="95"/>
      <c r="S366" s="95"/>
      <c r="T366" s="95"/>
      <c r="U366" s="95"/>
      <c r="V366" s="95"/>
      <c r="W366" s="95"/>
      <c r="X366" s="95"/>
      <c r="Y366" s="95"/>
      <c r="Z366" s="95"/>
    </row>
    <row r="367" ht="15.75" customHeight="1">
      <c r="A367" s="258"/>
      <c r="B367" s="312"/>
      <c r="C367" s="313"/>
      <c r="D367" s="299"/>
      <c r="E367" s="299"/>
      <c r="F367" s="299"/>
      <c r="G367" s="299"/>
      <c r="H367" s="299"/>
      <c r="I367" s="299"/>
      <c r="J367" s="95"/>
      <c r="K367" s="95"/>
      <c r="L367" s="95"/>
      <c r="M367" s="95"/>
      <c r="N367" s="95"/>
      <c r="O367" s="95"/>
      <c r="P367" s="95"/>
      <c r="Q367" s="95"/>
      <c r="R367" s="95"/>
      <c r="S367" s="95"/>
      <c r="T367" s="95"/>
      <c r="U367" s="95"/>
      <c r="V367" s="95"/>
      <c r="W367" s="95"/>
      <c r="X367" s="95"/>
      <c r="Y367" s="95"/>
      <c r="Z367" s="95"/>
    </row>
    <row r="368" ht="15.75" customHeight="1">
      <c r="A368" s="258"/>
      <c r="B368" s="312"/>
      <c r="C368" s="313"/>
      <c r="D368" s="299"/>
      <c r="E368" s="299"/>
      <c r="F368" s="299"/>
      <c r="G368" s="299"/>
      <c r="H368" s="299"/>
      <c r="I368" s="299"/>
      <c r="J368" s="95"/>
      <c r="K368" s="95"/>
      <c r="L368" s="95"/>
      <c r="M368" s="95"/>
      <c r="N368" s="95"/>
      <c r="O368" s="95"/>
      <c r="P368" s="95"/>
      <c r="Q368" s="95"/>
      <c r="R368" s="95"/>
      <c r="S368" s="95"/>
      <c r="T368" s="95"/>
      <c r="U368" s="95"/>
      <c r="V368" s="95"/>
      <c r="W368" s="95"/>
      <c r="X368" s="95"/>
      <c r="Y368" s="95"/>
      <c r="Z368" s="95"/>
    </row>
    <row r="369" ht="15.75" customHeight="1">
      <c r="A369" s="258"/>
      <c r="B369" s="312"/>
      <c r="C369" s="313"/>
      <c r="D369" s="299"/>
      <c r="E369" s="299"/>
      <c r="F369" s="299"/>
      <c r="G369" s="299"/>
      <c r="H369" s="299"/>
      <c r="I369" s="299"/>
      <c r="J369" s="95"/>
      <c r="K369" s="95"/>
      <c r="L369" s="95"/>
      <c r="M369" s="95"/>
      <c r="N369" s="95"/>
      <c r="O369" s="95"/>
      <c r="P369" s="95"/>
      <c r="Q369" s="95"/>
      <c r="R369" s="95"/>
      <c r="S369" s="95"/>
      <c r="T369" s="95"/>
      <c r="U369" s="95"/>
      <c r="V369" s="95"/>
      <c r="W369" s="95"/>
      <c r="X369" s="95"/>
      <c r="Y369" s="95"/>
      <c r="Z369" s="95"/>
    </row>
    <row r="370" ht="15.75" customHeight="1">
      <c r="A370" s="258"/>
      <c r="B370" s="312"/>
      <c r="C370" s="313"/>
      <c r="D370" s="299"/>
      <c r="E370" s="299"/>
      <c r="F370" s="299"/>
      <c r="G370" s="299"/>
      <c r="H370" s="299"/>
      <c r="I370" s="299"/>
      <c r="J370" s="95"/>
      <c r="K370" s="95"/>
      <c r="L370" s="95"/>
      <c r="M370" s="95"/>
      <c r="N370" s="95"/>
      <c r="O370" s="95"/>
      <c r="P370" s="95"/>
      <c r="Q370" s="95"/>
      <c r="R370" s="95"/>
      <c r="S370" s="95"/>
      <c r="T370" s="95"/>
      <c r="U370" s="95"/>
      <c r="V370" s="95"/>
      <c r="W370" s="95"/>
      <c r="X370" s="95"/>
      <c r="Y370" s="95"/>
      <c r="Z370" s="95"/>
    </row>
    <row r="371" ht="15.75" customHeight="1">
      <c r="A371" s="258"/>
      <c r="B371" s="312"/>
      <c r="C371" s="313"/>
      <c r="D371" s="299"/>
      <c r="E371" s="299"/>
      <c r="F371" s="299"/>
      <c r="G371" s="299"/>
      <c r="H371" s="299"/>
      <c r="I371" s="299"/>
      <c r="J371" s="95"/>
      <c r="K371" s="95"/>
      <c r="L371" s="95"/>
      <c r="M371" s="95"/>
      <c r="N371" s="95"/>
      <c r="O371" s="95"/>
      <c r="P371" s="95"/>
      <c r="Q371" s="95"/>
      <c r="R371" s="95"/>
      <c r="S371" s="95"/>
      <c r="T371" s="95"/>
      <c r="U371" s="95"/>
      <c r="V371" s="95"/>
      <c r="W371" s="95"/>
      <c r="X371" s="95"/>
      <c r="Y371" s="95"/>
      <c r="Z371" s="95"/>
    </row>
    <row r="372" ht="15.75" customHeight="1">
      <c r="A372" s="258"/>
      <c r="B372" s="312"/>
      <c r="C372" s="313"/>
      <c r="D372" s="299"/>
      <c r="E372" s="299"/>
      <c r="F372" s="299"/>
      <c r="G372" s="299"/>
      <c r="H372" s="299"/>
      <c r="I372" s="299"/>
      <c r="J372" s="95"/>
      <c r="K372" s="95"/>
      <c r="L372" s="95"/>
      <c r="M372" s="95"/>
      <c r="N372" s="95"/>
      <c r="O372" s="95"/>
      <c r="P372" s="95"/>
      <c r="Q372" s="95"/>
      <c r="R372" s="95"/>
      <c r="S372" s="95"/>
      <c r="T372" s="95"/>
      <c r="U372" s="95"/>
      <c r="V372" s="95"/>
      <c r="W372" s="95"/>
      <c r="X372" s="95"/>
      <c r="Y372" s="95"/>
      <c r="Z372" s="95"/>
    </row>
    <row r="373" ht="15.75" customHeight="1">
      <c r="A373" s="258"/>
      <c r="B373" s="312"/>
      <c r="C373" s="313"/>
      <c r="D373" s="299"/>
      <c r="E373" s="299"/>
      <c r="F373" s="299"/>
      <c r="G373" s="299"/>
      <c r="H373" s="299"/>
      <c r="I373" s="299"/>
      <c r="J373" s="95"/>
      <c r="K373" s="95"/>
      <c r="L373" s="95"/>
      <c r="M373" s="95"/>
      <c r="N373" s="95"/>
      <c r="O373" s="95"/>
      <c r="P373" s="95"/>
      <c r="Q373" s="95"/>
      <c r="R373" s="95"/>
      <c r="S373" s="95"/>
      <c r="T373" s="95"/>
      <c r="U373" s="95"/>
      <c r="V373" s="95"/>
      <c r="W373" s="95"/>
      <c r="X373" s="95"/>
      <c r="Y373" s="95"/>
      <c r="Z373" s="95"/>
    </row>
    <row r="374" ht="15.75" customHeight="1">
      <c r="A374" s="258"/>
      <c r="B374" s="312"/>
      <c r="C374" s="313"/>
      <c r="D374" s="299"/>
      <c r="E374" s="299"/>
      <c r="F374" s="299"/>
      <c r="G374" s="299"/>
      <c r="H374" s="299"/>
      <c r="I374" s="299"/>
      <c r="J374" s="95"/>
      <c r="K374" s="95"/>
      <c r="L374" s="95"/>
      <c r="M374" s="95"/>
      <c r="N374" s="95"/>
      <c r="O374" s="95"/>
      <c r="P374" s="95"/>
      <c r="Q374" s="95"/>
      <c r="R374" s="95"/>
      <c r="S374" s="95"/>
      <c r="T374" s="95"/>
      <c r="U374" s="95"/>
      <c r="V374" s="95"/>
      <c r="W374" s="95"/>
      <c r="X374" s="95"/>
      <c r="Y374" s="95"/>
      <c r="Z374" s="95"/>
    </row>
    <row r="375" ht="15.75" customHeight="1">
      <c r="A375" s="258"/>
      <c r="B375" s="312"/>
      <c r="C375" s="313"/>
      <c r="D375" s="299"/>
      <c r="E375" s="299"/>
      <c r="F375" s="299"/>
      <c r="G375" s="299"/>
      <c r="H375" s="299"/>
      <c r="I375" s="299"/>
      <c r="J375" s="95"/>
      <c r="K375" s="95"/>
      <c r="L375" s="95"/>
      <c r="M375" s="95"/>
      <c r="N375" s="95"/>
      <c r="O375" s="95"/>
      <c r="P375" s="95"/>
      <c r="Q375" s="95"/>
      <c r="R375" s="95"/>
      <c r="S375" s="95"/>
      <c r="T375" s="95"/>
      <c r="U375" s="95"/>
      <c r="V375" s="95"/>
      <c r="W375" s="95"/>
      <c r="X375" s="95"/>
      <c r="Y375" s="95"/>
      <c r="Z375" s="95"/>
    </row>
    <row r="376" ht="15.75" customHeight="1">
      <c r="A376" s="258"/>
      <c r="B376" s="312"/>
      <c r="C376" s="313"/>
      <c r="D376" s="299"/>
      <c r="E376" s="299"/>
      <c r="F376" s="299"/>
      <c r="G376" s="299"/>
      <c r="H376" s="299"/>
      <c r="I376" s="299"/>
      <c r="J376" s="95"/>
      <c r="K376" s="95"/>
      <c r="L376" s="95"/>
      <c r="M376" s="95"/>
      <c r="N376" s="95"/>
      <c r="O376" s="95"/>
      <c r="P376" s="95"/>
      <c r="Q376" s="95"/>
      <c r="R376" s="95"/>
      <c r="S376" s="95"/>
      <c r="T376" s="95"/>
      <c r="U376" s="95"/>
      <c r="V376" s="95"/>
      <c r="W376" s="95"/>
      <c r="X376" s="95"/>
      <c r="Y376" s="95"/>
      <c r="Z376" s="95"/>
    </row>
    <row r="377" ht="15.75" customHeight="1">
      <c r="A377" s="258"/>
      <c r="B377" s="312"/>
      <c r="C377" s="313"/>
      <c r="D377" s="299"/>
      <c r="E377" s="299"/>
      <c r="F377" s="299"/>
      <c r="G377" s="299"/>
      <c r="H377" s="299"/>
      <c r="I377" s="299"/>
      <c r="J377" s="95"/>
      <c r="K377" s="95"/>
      <c r="L377" s="95"/>
      <c r="M377" s="95"/>
      <c r="N377" s="95"/>
      <c r="O377" s="95"/>
      <c r="P377" s="95"/>
      <c r="Q377" s="95"/>
      <c r="R377" s="95"/>
      <c r="S377" s="95"/>
      <c r="T377" s="95"/>
      <c r="U377" s="95"/>
      <c r="V377" s="95"/>
      <c r="W377" s="95"/>
      <c r="X377" s="95"/>
      <c r="Y377" s="95"/>
      <c r="Z377" s="95"/>
    </row>
    <row r="378" ht="15.75" customHeight="1">
      <c r="A378" s="258"/>
      <c r="B378" s="312"/>
      <c r="C378" s="313"/>
      <c r="D378" s="299"/>
      <c r="E378" s="299"/>
      <c r="F378" s="299"/>
      <c r="G378" s="299"/>
      <c r="H378" s="299"/>
      <c r="I378" s="299"/>
      <c r="J378" s="95"/>
      <c r="K378" s="95"/>
      <c r="L378" s="95"/>
      <c r="M378" s="95"/>
      <c r="N378" s="95"/>
      <c r="O378" s="95"/>
      <c r="P378" s="95"/>
      <c r="Q378" s="95"/>
      <c r="R378" s="95"/>
      <c r="S378" s="95"/>
      <c r="T378" s="95"/>
      <c r="U378" s="95"/>
      <c r="V378" s="95"/>
      <c r="W378" s="95"/>
      <c r="X378" s="95"/>
      <c r="Y378" s="95"/>
      <c r="Z378" s="95"/>
    </row>
    <row r="379" ht="15.75" customHeight="1">
      <c r="A379" s="258"/>
      <c r="B379" s="312"/>
      <c r="C379" s="313"/>
      <c r="D379" s="299"/>
      <c r="E379" s="299"/>
      <c r="F379" s="299"/>
      <c r="G379" s="299"/>
      <c r="H379" s="299"/>
      <c r="I379" s="299"/>
      <c r="J379" s="95"/>
      <c r="K379" s="95"/>
      <c r="L379" s="95"/>
      <c r="M379" s="95"/>
      <c r="N379" s="95"/>
      <c r="O379" s="95"/>
      <c r="P379" s="95"/>
      <c r="Q379" s="95"/>
      <c r="R379" s="95"/>
      <c r="S379" s="95"/>
      <c r="T379" s="95"/>
      <c r="U379" s="95"/>
      <c r="V379" s="95"/>
      <c r="W379" s="95"/>
      <c r="X379" s="95"/>
      <c r="Y379" s="95"/>
      <c r="Z379" s="95"/>
    </row>
    <row r="380" ht="15.75" customHeight="1">
      <c r="A380" s="258"/>
      <c r="B380" s="312"/>
      <c r="C380" s="313"/>
      <c r="D380" s="299"/>
      <c r="E380" s="299"/>
      <c r="F380" s="299"/>
      <c r="G380" s="299"/>
      <c r="H380" s="299"/>
      <c r="I380" s="299"/>
      <c r="J380" s="95"/>
      <c r="K380" s="95"/>
      <c r="L380" s="95"/>
      <c r="M380" s="95"/>
      <c r="N380" s="95"/>
      <c r="O380" s="95"/>
      <c r="P380" s="95"/>
      <c r="Q380" s="95"/>
      <c r="R380" s="95"/>
      <c r="S380" s="95"/>
      <c r="T380" s="95"/>
      <c r="U380" s="95"/>
      <c r="V380" s="95"/>
      <c r="W380" s="95"/>
      <c r="X380" s="95"/>
      <c r="Y380" s="95"/>
      <c r="Z380" s="95"/>
    </row>
    <row r="381" ht="15.75" customHeight="1">
      <c r="A381" s="258"/>
      <c r="B381" s="312"/>
      <c r="C381" s="313"/>
      <c r="D381" s="299"/>
      <c r="E381" s="299"/>
      <c r="F381" s="299"/>
      <c r="G381" s="299"/>
      <c r="H381" s="299"/>
      <c r="I381" s="299"/>
      <c r="J381" s="95"/>
      <c r="K381" s="95"/>
      <c r="L381" s="95"/>
      <c r="M381" s="95"/>
      <c r="N381" s="95"/>
      <c r="O381" s="95"/>
      <c r="P381" s="95"/>
      <c r="Q381" s="95"/>
      <c r="R381" s="95"/>
      <c r="S381" s="95"/>
      <c r="T381" s="95"/>
      <c r="U381" s="95"/>
      <c r="V381" s="95"/>
      <c r="W381" s="95"/>
      <c r="X381" s="95"/>
      <c r="Y381" s="95"/>
      <c r="Z381" s="95"/>
    </row>
    <row r="382" ht="15.75" customHeight="1">
      <c r="A382" s="258"/>
      <c r="B382" s="312"/>
      <c r="C382" s="313"/>
      <c r="D382" s="299"/>
      <c r="E382" s="299"/>
      <c r="F382" s="299"/>
      <c r="G382" s="299"/>
      <c r="H382" s="299"/>
      <c r="I382" s="299"/>
      <c r="J382" s="95"/>
      <c r="K382" s="95"/>
      <c r="L382" s="95"/>
      <c r="M382" s="95"/>
      <c r="N382" s="95"/>
      <c r="O382" s="95"/>
      <c r="P382" s="95"/>
      <c r="Q382" s="95"/>
      <c r="R382" s="95"/>
      <c r="S382" s="95"/>
      <c r="T382" s="95"/>
      <c r="U382" s="95"/>
      <c r="V382" s="95"/>
      <c r="W382" s="95"/>
      <c r="X382" s="95"/>
      <c r="Y382" s="95"/>
      <c r="Z382" s="95"/>
    </row>
    <row r="383" ht="15.75" customHeight="1">
      <c r="A383" s="258"/>
      <c r="B383" s="312"/>
      <c r="C383" s="313"/>
      <c r="D383" s="299"/>
      <c r="E383" s="299"/>
      <c r="F383" s="299"/>
      <c r="G383" s="299"/>
      <c r="H383" s="299"/>
      <c r="I383" s="299"/>
      <c r="J383" s="95"/>
      <c r="K383" s="95"/>
      <c r="L383" s="95"/>
      <c r="M383" s="95"/>
      <c r="N383" s="95"/>
      <c r="O383" s="95"/>
      <c r="P383" s="95"/>
      <c r="Q383" s="95"/>
      <c r="R383" s="95"/>
      <c r="S383" s="95"/>
      <c r="T383" s="95"/>
      <c r="U383" s="95"/>
      <c r="V383" s="95"/>
      <c r="W383" s="95"/>
      <c r="X383" s="95"/>
      <c r="Y383" s="95"/>
      <c r="Z383" s="95"/>
    </row>
    <row r="384" ht="15.75" customHeight="1">
      <c r="A384" s="258"/>
      <c r="B384" s="312"/>
      <c r="C384" s="313"/>
      <c r="D384" s="299"/>
      <c r="E384" s="299"/>
      <c r="F384" s="299"/>
      <c r="G384" s="299"/>
      <c r="H384" s="299"/>
      <c r="I384" s="299"/>
      <c r="J384" s="95"/>
      <c r="K384" s="95"/>
      <c r="L384" s="95"/>
      <c r="M384" s="95"/>
      <c r="N384" s="95"/>
      <c r="O384" s="95"/>
      <c r="P384" s="95"/>
      <c r="Q384" s="95"/>
      <c r="R384" s="95"/>
      <c r="S384" s="95"/>
      <c r="T384" s="95"/>
      <c r="U384" s="95"/>
      <c r="V384" s="95"/>
      <c r="W384" s="95"/>
      <c r="X384" s="95"/>
      <c r="Y384" s="95"/>
      <c r="Z384" s="95"/>
    </row>
    <row r="385" ht="15.75" customHeight="1">
      <c r="A385" s="258"/>
      <c r="B385" s="312"/>
      <c r="C385" s="313"/>
      <c r="D385" s="299"/>
      <c r="E385" s="299"/>
      <c r="F385" s="299"/>
      <c r="G385" s="299"/>
      <c r="H385" s="299"/>
      <c r="I385" s="299"/>
      <c r="J385" s="95"/>
      <c r="K385" s="95"/>
      <c r="L385" s="95"/>
      <c r="M385" s="95"/>
      <c r="N385" s="95"/>
      <c r="O385" s="95"/>
      <c r="P385" s="95"/>
      <c r="Q385" s="95"/>
      <c r="R385" s="95"/>
      <c r="S385" s="95"/>
      <c r="T385" s="95"/>
      <c r="U385" s="95"/>
      <c r="V385" s="95"/>
      <c r="W385" s="95"/>
      <c r="X385" s="95"/>
      <c r="Y385" s="95"/>
      <c r="Z385" s="95"/>
    </row>
    <row r="386" ht="15.75" customHeight="1">
      <c r="A386" s="258"/>
      <c r="B386" s="312"/>
      <c r="C386" s="313"/>
      <c r="D386" s="299"/>
      <c r="E386" s="299"/>
      <c r="F386" s="299"/>
      <c r="G386" s="299"/>
      <c r="H386" s="299"/>
      <c r="I386" s="299"/>
      <c r="J386" s="95"/>
      <c r="K386" s="95"/>
      <c r="L386" s="95"/>
      <c r="M386" s="95"/>
      <c r="N386" s="95"/>
      <c r="O386" s="95"/>
      <c r="P386" s="95"/>
      <c r="Q386" s="95"/>
      <c r="R386" s="95"/>
      <c r="S386" s="95"/>
      <c r="T386" s="95"/>
      <c r="U386" s="95"/>
      <c r="V386" s="95"/>
      <c r="W386" s="95"/>
      <c r="X386" s="95"/>
      <c r="Y386" s="95"/>
      <c r="Z386" s="95"/>
    </row>
    <row r="387" ht="15.75" customHeight="1">
      <c r="A387" s="258"/>
      <c r="B387" s="312"/>
      <c r="C387" s="313"/>
      <c r="D387" s="299"/>
      <c r="E387" s="299"/>
      <c r="F387" s="299"/>
      <c r="G387" s="299"/>
      <c r="H387" s="299"/>
      <c r="I387" s="299"/>
      <c r="J387" s="95"/>
      <c r="K387" s="95"/>
      <c r="L387" s="95"/>
      <c r="M387" s="95"/>
      <c r="N387" s="95"/>
      <c r="O387" s="95"/>
      <c r="P387" s="95"/>
      <c r="Q387" s="95"/>
      <c r="R387" s="95"/>
      <c r="S387" s="95"/>
      <c r="T387" s="95"/>
      <c r="U387" s="95"/>
      <c r="V387" s="95"/>
      <c r="W387" s="95"/>
      <c r="X387" s="95"/>
      <c r="Y387" s="95"/>
      <c r="Z387" s="95"/>
    </row>
    <row r="388" ht="15.75" customHeight="1">
      <c r="A388" s="258"/>
      <c r="B388" s="312"/>
      <c r="C388" s="313"/>
      <c r="D388" s="299"/>
      <c r="E388" s="299"/>
      <c r="F388" s="299"/>
      <c r="G388" s="299"/>
      <c r="H388" s="299"/>
      <c r="I388" s="299"/>
      <c r="J388" s="95"/>
      <c r="K388" s="95"/>
      <c r="L388" s="95"/>
      <c r="M388" s="95"/>
      <c r="N388" s="95"/>
      <c r="O388" s="95"/>
      <c r="P388" s="95"/>
      <c r="Q388" s="95"/>
      <c r="R388" s="95"/>
      <c r="S388" s="95"/>
      <c r="T388" s="95"/>
      <c r="U388" s="95"/>
      <c r="V388" s="95"/>
      <c r="W388" s="95"/>
      <c r="X388" s="95"/>
      <c r="Y388" s="95"/>
      <c r="Z388" s="95"/>
    </row>
    <row r="389" ht="15.75" customHeight="1">
      <c r="A389" s="258"/>
      <c r="B389" s="312"/>
      <c r="C389" s="313"/>
      <c r="D389" s="299"/>
      <c r="E389" s="299"/>
      <c r="F389" s="299"/>
      <c r="G389" s="299"/>
      <c r="H389" s="299"/>
      <c r="I389" s="299"/>
      <c r="J389" s="95"/>
      <c r="K389" s="95"/>
      <c r="L389" s="95"/>
      <c r="M389" s="95"/>
      <c r="N389" s="95"/>
      <c r="O389" s="95"/>
      <c r="P389" s="95"/>
      <c r="Q389" s="95"/>
      <c r="R389" s="95"/>
      <c r="S389" s="95"/>
      <c r="T389" s="95"/>
      <c r="U389" s="95"/>
      <c r="V389" s="95"/>
      <c r="W389" s="95"/>
      <c r="X389" s="95"/>
      <c r="Y389" s="95"/>
      <c r="Z389" s="95"/>
    </row>
    <row r="390" ht="15.75" customHeight="1">
      <c r="A390" s="258"/>
      <c r="B390" s="312"/>
      <c r="C390" s="313"/>
      <c r="D390" s="299"/>
      <c r="E390" s="299"/>
      <c r="F390" s="299"/>
      <c r="G390" s="299"/>
      <c r="H390" s="299"/>
      <c r="I390" s="299"/>
      <c r="J390" s="95"/>
      <c r="K390" s="95"/>
      <c r="L390" s="95"/>
      <c r="M390" s="95"/>
      <c r="N390" s="95"/>
      <c r="O390" s="95"/>
      <c r="P390" s="95"/>
      <c r="Q390" s="95"/>
      <c r="R390" s="95"/>
      <c r="S390" s="95"/>
      <c r="T390" s="95"/>
      <c r="U390" s="95"/>
      <c r="V390" s="95"/>
      <c r="W390" s="95"/>
      <c r="X390" s="95"/>
      <c r="Y390" s="95"/>
      <c r="Z390" s="95"/>
    </row>
    <row r="391" ht="15.75" customHeight="1">
      <c r="A391" s="258"/>
      <c r="B391" s="312"/>
      <c r="C391" s="313"/>
      <c r="D391" s="299"/>
      <c r="E391" s="299"/>
      <c r="F391" s="299"/>
      <c r="G391" s="299"/>
      <c r="H391" s="299"/>
      <c r="I391" s="299"/>
      <c r="J391" s="95"/>
      <c r="K391" s="95"/>
      <c r="L391" s="95"/>
      <c r="M391" s="95"/>
      <c r="N391" s="95"/>
      <c r="O391" s="95"/>
      <c r="P391" s="95"/>
      <c r="Q391" s="95"/>
      <c r="R391" s="95"/>
      <c r="S391" s="95"/>
      <c r="T391" s="95"/>
      <c r="U391" s="95"/>
      <c r="V391" s="95"/>
      <c r="W391" s="95"/>
      <c r="X391" s="95"/>
      <c r="Y391" s="95"/>
      <c r="Z391" s="95"/>
    </row>
    <row r="392" ht="15.75" customHeight="1">
      <c r="A392" s="258"/>
      <c r="B392" s="312"/>
      <c r="C392" s="313"/>
      <c r="D392" s="299"/>
      <c r="E392" s="299"/>
      <c r="F392" s="299"/>
      <c r="G392" s="299"/>
      <c r="H392" s="299"/>
      <c r="I392" s="299"/>
      <c r="J392" s="95"/>
      <c r="K392" s="95"/>
      <c r="L392" s="95"/>
      <c r="M392" s="95"/>
      <c r="N392" s="95"/>
      <c r="O392" s="95"/>
      <c r="P392" s="95"/>
      <c r="Q392" s="95"/>
      <c r="R392" s="95"/>
      <c r="S392" s="95"/>
      <c r="T392" s="95"/>
      <c r="U392" s="95"/>
      <c r="V392" s="95"/>
      <c r="W392" s="95"/>
      <c r="X392" s="95"/>
      <c r="Y392" s="95"/>
      <c r="Z392" s="95"/>
    </row>
    <row r="393" ht="15.75" customHeight="1">
      <c r="A393" s="258"/>
      <c r="B393" s="312"/>
      <c r="C393" s="313"/>
      <c r="D393" s="299"/>
      <c r="E393" s="299"/>
      <c r="F393" s="299"/>
      <c r="G393" s="299"/>
      <c r="H393" s="299"/>
      <c r="I393" s="299"/>
      <c r="J393" s="95"/>
      <c r="K393" s="95"/>
      <c r="L393" s="95"/>
      <c r="M393" s="95"/>
      <c r="N393" s="95"/>
      <c r="O393" s="95"/>
      <c r="P393" s="95"/>
      <c r="Q393" s="95"/>
      <c r="R393" s="95"/>
      <c r="S393" s="95"/>
      <c r="T393" s="95"/>
      <c r="U393" s="95"/>
      <c r="V393" s="95"/>
      <c r="W393" s="95"/>
      <c r="X393" s="95"/>
      <c r="Y393" s="95"/>
      <c r="Z393" s="95"/>
    </row>
    <row r="394" ht="15.75" customHeight="1">
      <c r="A394" s="258"/>
      <c r="B394" s="312"/>
      <c r="C394" s="313"/>
      <c r="D394" s="299"/>
      <c r="E394" s="299"/>
      <c r="F394" s="299"/>
      <c r="G394" s="299"/>
      <c r="H394" s="299"/>
      <c r="I394" s="299"/>
      <c r="J394" s="95"/>
      <c r="K394" s="95"/>
      <c r="L394" s="95"/>
      <c r="M394" s="95"/>
      <c r="N394" s="95"/>
      <c r="O394" s="95"/>
      <c r="P394" s="95"/>
      <c r="Q394" s="95"/>
      <c r="R394" s="95"/>
      <c r="S394" s="95"/>
      <c r="T394" s="95"/>
      <c r="U394" s="95"/>
      <c r="V394" s="95"/>
      <c r="W394" s="95"/>
      <c r="X394" s="95"/>
      <c r="Y394" s="95"/>
      <c r="Z394" s="95"/>
    </row>
    <row r="395" ht="15.75" customHeight="1">
      <c r="A395" s="258"/>
      <c r="B395" s="312"/>
      <c r="C395" s="313"/>
      <c r="D395" s="299"/>
      <c r="E395" s="299"/>
      <c r="F395" s="299"/>
      <c r="G395" s="299"/>
      <c r="H395" s="299"/>
      <c r="I395" s="299"/>
      <c r="J395" s="95"/>
      <c r="K395" s="95"/>
      <c r="L395" s="95"/>
      <c r="M395" s="95"/>
      <c r="N395" s="95"/>
      <c r="O395" s="95"/>
      <c r="P395" s="95"/>
      <c r="Q395" s="95"/>
      <c r="R395" s="95"/>
      <c r="S395" s="95"/>
      <c r="T395" s="95"/>
      <c r="U395" s="95"/>
      <c r="V395" s="95"/>
      <c r="W395" s="95"/>
      <c r="X395" s="95"/>
      <c r="Y395" s="95"/>
      <c r="Z395" s="95"/>
    </row>
    <row r="396" ht="15.75" customHeight="1">
      <c r="A396" s="258"/>
      <c r="B396" s="312"/>
      <c r="C396" s="313"/>
      <c r="D396" s="299"/>
      <c r="E396" s="299"/>
      <c r="F396" s="299"/>
      <c r="G396" s="299"/>
      <c r="H396" s="299"/>
      <c r="I396" s="299"/>
      <c r="J396" s="95"/>
      <c r="K396" s="95"/>
      <c r="L396" s="95"/>
      <c r="M396" s="95"/>
      <c r="N396" s="95"/>
      <c r="O396" s="95"/>
      <c r="P396" s="95"/>
      <c r="Q396" s="95"/>
      <c r="R396" s="95"/>
      <c r="S396" s="95"/>
      <c r="T396" s="95"/>
      <c r="U396" s="95"/>
      <c r="V396" s="95"/>
      <c r="W396" s="95"/>
      <c r="X396" s="95"/>
      <c r="Y396" s="95"/>
      <c r="Z396" s="95"/>
    </row>
    <row r="397" ht="15.75" customHeight="1">
      <c r="A397" s="258"/>
      <c r="B397" s="312"/>
      <c r="C397" s="313"/>
      <c r="D397" s="299"/>
      <c r="E397" s="299"/>
      <c r="F397" s="299"/>
      <c r="G397" s="299"/>
      <c r="H397" s="299"/>
      <c r="I397" s="299"/>
      <c r="J397" s="95"/>
      <c r="K397" s="95"/>
      <c r="L397" s="95"/>
      <c r="M397" s="95"/>
      <c r="N397" s="95"/>
      <c r="O397" s="95"/>
      <c r="P397" s="95"/>
      <c r="Q397" s="95"/>
      <c r="R397" s="95"/>
      <c r="S397" s="95"/>
      <c r="T397" s="95"/>
      <c r="U397" s="95"/>
      <c r="V397" s="95"/>
      <c r="W397" s="95"/>
      <c r="X397" s="95"/>
      <c r="Y397" s="95"/>
      <c r="Z397" s="95"/>
    </row>
    <row r="398" ht="15.75" customHeight="1">
      <c r="A398" s="258"/>
      <c r="B398" s="312"/>
      <c r="C398" s="313"/>
      <c r="D398" s="299"/>
      <c r="E398" s="299"/>
      <c r="F398" s="299"/>
      <c r="G398" s="299"/>
      <c r="H398" s="299"/>
      <c r="I398" s="299"/>
      <c r="J398" s="95"/>
      <c r="K398" s="95"/>
      <c r="L398" s="95"/>
      <c r="M398" s="95"/>
      <c r="N398" s="95"/>
      <c r="O398" s="95"/>
      <c r="P398" s="95"/>
      <c r="Q398" s="95"/>
      <c r="R398" s="95"/>
      <c r="S398" s="95"/>
      <c r="T398" s="95"/>
      <c r="U398" s="95"/>
      <c r="V398" s="95"/>
      <c r="W398" s="95"/>
      <c r="X398" s="95"/>
      <c r="Y398" s="95"/>
      <c r="Z398" s="95"/>
    </row>
    <row r="399" ht="15.75" customHeight="1">
      <c r="A399" s="258"/>
      <c r="B399" s="312"/>
      <c r="C399" s="313"/>
      <c r="D399" s="299"/>
      <c r="E399" s="299"/>
      <c r="F399" s="299"/>
      <c r="G399" s="299"/>
      <c r="H399" s="299"/>
      <c r="I399" s="299"/>
      <c r="J399" s="95"/>
      <c r="K399" s="95"/>
      <c r="L399" s="95"/>
      <c r="M399" s="95"/>
      <c r="N399" s="95"/>
      <c r="O399" s="95"/>
      <c r="P399" s="95"/>
      <c r="Q399" s="95"/>
      <c r="R399" s="95"/>
      <c r="S399" s="95"/>
      <c r="T399" s="95"/>
      <c r="U399" s="95"/>
      <c r="V399" s="95"/>
      <c r="W399" s="95"/>
      <c r="X399" s="95"/>
      <c r="Y399" s="95"/>
      <c r="Z399" s="95"/>
    </row>
    <row r="400" ht="15.75" customHeight="1">
      <c r="A400" s="258"/>
      <c r="B400" s="312"/>
      <c r="C400" s="313"/>
      <c r="D400" s="299"/>
      <c r="E400" s="299"/>
      <c r="F400" s="299"/>
      <c r="G400" s="299"/>
      <c r="H400" s="299"/>
      <c r="I400" s="299"/>
      <c r="J400" s="95"/>
      <c r="K400" s="95"/>
      <c r="L400" s="95"/>
      <c r="M400" s="95"/>
      <c r="N400" s="95"/>
      <c r="O400" s="95"/>
      <c r="P400" s="95"/>
      <c r="Q400" s="95"/>
      <c r="R400" s="95"/>
      <c r="S400" s="95"/>
      <c r="T400" s="95"/>
      <c r="U400" s="95"/>
      <c r="V400" s="95"/>
      <c r="W400" s="95"/>
      <c r="X400" s="95"/>
      <c r="Y400" s="95"/>
      <c r="Z400" s="95"/>
    </row>
    <row r="401" ht="15.75" customHeight="1">
      <c r="A401" s="258"/>
      <c r="B401" s="312"/>
      <c r="C401" s="313"/>
      <c r="D401" s="299"/>
      <c r="E401" s="299"/>
      <c r="F401" s="299"/>
      <c r="G401" s="299"/>
      <c r="H401" s="299"/>
      <c r="I401" s="299"/>
      <c r="J401" s="95"/>
      <c r="K401" s="95"/>
      <c r="L401" s="95"/>
      <c r="M401" s="95"/>
      <c r="N401" s="95"/>
      <c r="O401" s="95"/>
      <c r="P401" s="95"/>
      <c r="Q401" s="95"/>
      <c r="R401" s="95"/>
      <c r="S401" s="95"/>
      <c r="T401" s="95"/>
      <c r="U401" s="95"/>
      <c r="V401" s="95"/>
      <c r="W401" s="95"/>
      <c r="X401" s="95"/>
      <c r="Y401" s="95"/>
      <c r="Z401" s="95"/>
    </row>
    <row r="402" ht="15.75" customHeight="1">
      <c r="A402" s="258"/>
      <c r="B402" s="312"/>
      <c r="C402" s="313"/>
      <c r="D402" s="299"/>
      <c r="E402" s="299"/>
      <c r="F402" s="299"/>
      <c r="G402" s="299"/>
      <c r="H402" s="299"/>
      <c r="I402" s="299"/>
      <c r="J402" s="95"/>
      <c r="K402" s="95"/>
      <c r="L402" s="95"/>
      <c r="M402" s="95"/>
      <c r="N402" s="95"/>
      <c r="O402" s="95"/>
      <c r="P402" s="95"/>
      <c r="Q402" s="95"/>
      <c r="R402" s="95"/>
      <c r="S402" s="95"/>
      <c r="T402" s="95"/>
      <c r="U402" s="95"/>
      <c r="V402" s="95"/>
      <c r="W402" s="95"/>
      <c r="X402" s="95"/>
      <c r="Y402" s="95"/>
      <c r="Z402" s="95"/>
    </row>
    <row r="403" ht="15.75" customHeight="1">
      <c r="A403" s="258"/>
      <c r="B403" s="312"/>
      <c r="C403" s="313"/>
      <c r="D403" s="299"/>
      <c r="E403" s="299"/>
      <c r="F403" s="299"/>
      <c r="G403" s="299"/>
      <c r="H403" s="299"/>
      <c r="I403" s="299"/>
      <c r="J403" s="95"/>
      <c r="K403" s="95"/>
      <c r="L403" s="95"/>
      <c r="M403" s="95"/>
      <c r="N403" s="95"/>
      <c r="O403" s="95"/>
      <c r="P403" s="95"/>
      <c r="Q403" s="95"/>
      <c r="R403" s="95"/>
      <c r="S403" s="95"/>
      <c r="T403" s="95"/>
      <c r="U403" s="95"/>
      <c r="V403" s="95"/>
      <c r="W403" s="95"/>
      <c r="X403" s="95"/>
      <c r="Y403" s="95"/>
      <c r="Z403" s="95"/>
    </row>
    <row r="404" ht="15.75" customHeight="1">
      <c r="A404" s="258"/>
      <c r="B404" s="312"/>
      <c r="C404" s="313"/>
      <c r="D404" s="299"/>
      <c r="E404" s="299"/>
      <c r="F404" s="299"/>
      <c r="G404" s="299"/>
      <c r="H404" s="299"/>
      <c r="I404" s="299"/>
      <c r="J404" s="95"/>
      <c r="K404" s="95"/>
      <c r="L404" s="95"/>
      <c r="M404" s="95"/>
      <c r="N404" s="95"/>
      <c r="O404" s="95"/>
      <c r="P404" s="95"/>
      <c r="Q404" s="95"/>
      <c r="R404" s="95"/>
      <c r="S404" s="95"/>
      <c r="T404" s="95"/>
      <c r="U404" s="95"/>
      <c r="V404" s="95"/>
      <c r="W404" s="95"/>
      <c r="X404" s="95"/>
      <c r="Y404" s="95"/>
      <c r="Z404" s="95"/>
    </row>
    <row r="405" ht="15.75" customHeight="1">
      <c r="A405" s="258"/>
      <c r="B405" s="312"/>
      <c r="C405" s="313"/>
      <c r="D405" s="299"/>
      <c r="E405" s="299"/>
      <c r="F405" s="299"/>
      <c r="G405" s="299"/>
      <c r="H405" s="299"/>
      <c r="I405" s="299"/>
      <c r="J405" s="95"/>
      <c r="K405" s="95"/>
      <c r="L405" s="95"/>
      <c r="M405" s="95"/>
      <c r="N405" s="95"/>
      <c r="O405" s="95"/>
      <c r="P405" s="95"/>
      <c r="Q405" s="95"/>
      <c r="R405" s="95"/>
      <c r="S405" s="95"/>
      <c r="T405" s="95"/>
      <c r="U405" s="95"/>
      <c r="V405" s="95"/>
      <c r="W405" s="95"/>
      <c r="X405" s="95"/>
      <c r="Y405" s="95"/>
      <c r="Z405" s="95"/>
    </row>
    <row r="406" ht="15.75" customHeight="1">
      <c r="A406" s="258"/>
      <c r="B406" s="312"/>
      <c r="C406" s="313"/>
      <c r="D406" s="299"/>
      <c r="E406" s="299"/>
      <c r="F406" s="299"/>
      <c r="G406" s="299"/>
      <c r="H406" s="299"/>
      <c r="I406" s="299"/>
      <c r="J406" s="95"/>
      <c r="K406" s="95"/>
      <c r="L406" s="95"/>
      <c r="M406" s="95"/>
      <c r="N406" s="95"/>
      <c r="O406" s="95"/>
      <c r="P406" s="95"/>
      <c r="Q406" s="95"/>
      <c r="R406" s="95"/>
      <c r="S406" s="95"/>
      <c r="T406" s="95"/>
      <c r="U406" s="95"/>
      <c r="V406" s="95"/>
      <c r="W406" s="95"/>
      <c r="X406" s="95"/>
      <c r="Y406" s="95"/>
      <c r="Z406" s="95"/>
    </row>
    <row r="407" ht="15.75" customHeight="1">
      <c r="A407" s="258"/>
      <c r="B407" s="312"/>
      <c r="C407" s="313"/>
      <c r="D407" s="299"/>
      <c r="E407" s="299"/>
      <c r="F407" s="299"/>
      <c r="G407" s="299"/>
      <c r="H407" s="299"/>
      <c r="I407" s="299"/>
      <c r="J407" s="95"/>
      <c r="K407" s="95"/>
      <c r="L407" s="95"/>
      <c r="M407" s="95"/>
      <c r="N407" s="95"/>
      <c r="O407" s="95"/>
      <c r="P407" s="95"/>
      <c r="Q407" s="95"/>
      <c r="R407" s="95"/>
      <c r="S407" s="95"/>
      <c r="T407" s="95"/>
      <c r="U407" s="95"/>
      <c r="V407" s="95"/>
      <c r="W407" s="95"/>
      <c r="X407" s="95"/>
      <c r="Y407" s="95"/>
      <c r="Z407" s="95"/>
    </row>
    <row r="408" ht="15.75" customHeight="1">
      <c r="A408" s="258"/>
      <c r="B408" s="312"/>
      <c r="C408" s="313"/>
      <c r="D408" s="299"/>
      <c r="E408" s="299"/>
      <c r="F408" s="299"/>
      <c r="G408" s="299"/>
      <c r="H408" s="299"/>
      <c r="I408" s="299"/>
      <c r="J408" s="95"/>
      <c r="K408" s="95"/>
      <c r="L408" s="95"/>
      <c r="M408" s="95"/>
      <c r="N408" s="95"/>
      <c r="O408" s="95"/>
      <c r="P408" s="95"/>
      <c r="Q408" s="95"/>
      <c r="R408" s="95"/>
      <c r="S408" s="95"/>
      <c r="T408" s="95"/>
      <c r="U408" s="95"/>
      <c r="V408" s="95"/>
      <c r="W408" s="95"/>
      <c r="X408" s="95"/>
      <c r="Y408" s="95"/>
      <c r="Z408" s="95"/>
    </row>
    <row r="409" ht="15.75" customHeight="1">
      <c r="A409" s="258"/>
      <c r="B409" s="312"/>
      <c r="C409" s="313"/>
      <c r="D409" s="299"/>
      <c r="E409" s="299"/>
      <c r="F409" s="299"/>
      <c r="G409" s="299"/>
      <c r="H409" s="299"/>
      <c r="I409" s="299"/>
      <c r="J409" s="95"/>
      <c r="K409" s="95"/>
      <c r="L409" s="95"/>
      <c r="M409" s="95"/>
      <c r="N409" s="95"/>
      <c r="O409" s="95"/>
      <c r="P409" s="95"/>
      <c r="Q409" s="95"/>
      <c r="R409" s="95"/>
      <c r="S409" s="95"/>
      <c r="T409" s="95"/>
      <c r="U409" s="95"/>
      <c r="V409" s="95"/>
      <c r="W409" s="95"/>
      <c r="X409" s="95"/>
      <c r="Y409" s="95"/>
      <c r="Z409" s="95"/>
    </row>
    <row r="410" ht="15.75" customHeight="1">
      <c r="A410" s="258"/>
      <c r="B410" s="312"/>
      <c r="C410" s="313"/>
      <c r="D410" s="299"/>
      <c r="E410" s="299"/>
      <c r="F410" s="299"/>
      <c r="G410" s="299"/>
      <c r="H410" s="299"/>
      <c r="I410" s="299"/>
      <c r="J410" s="95"/>
      <c r="K410" s="95"/>
      <c r="L410" s="95"/>
      <c r="M410" s="95"/>
      <c r="N410" s="95"/>
      <c r="O410" s="95"/>
      <c r="P410" s="95"/>
      <c r="Q410" s="95"/>
      <c r="R410" s="95"/>
      <c r="S410" s="95"/>
      <c r="T410" s="95"/>
      <c r="U410" s="95"/>
      <c r="V410" s="95"/>
      <c r="W410" s="95"/>
      <c r="X410" s="95"/>
      <c r="Y410" s="95"/>
      <c r="Z410" s="95"/>
    </row>
    <row r="411" ht="15.75" customHeight="1">
      <c r="A411" s="258"/>
      <c r="B411" s="312"/>
      <c r="C411" s="313"/>
      <c r="D411" s="299"/>
      <c r="E411" s="299"/>
      <c r="F411" s="299"/>
      <c r="G411" s="299"/>
      <c r="H411" s="299"/>
      <c r="I411" s="299"/>
      <c r="J411" s="95"/>
      <c r="K411" s="95"/>
      <c r="L411" s="95"/>
      <c r="M411" s="95"/>
      <c r="N411" s="95"/>
      <c r="O411" s="95"/>
      <c r="P411" s="95"/>
      <c r="Q411" s="95"/>
      <c r="R411" s="95"/>
      <c r="S411" s="95"/>
      <c r="T411" s="95"/>
      <c r="U411" s="95"/>
      <c r="V411" s="95"/>
      <c r="W411" s="95"/>
      <c r="X411" s="95"/>
      <c r="Y411" s="95"/>
      <c r="Z411" s="95"/>
    </row>
    <row r="412" ht="15.75" customHeight="1">
      <c r="A412" s="258"/>
      <c r="B412" s="312"/>
      <c r="C412" s="313"/>
      <c r="D412" s="299"/>
      <c r="E412" s="299"/>
      <c r="F412" s="299"/>
      <c r="G412" s="299"/>
      <c r="H412" s="299"/>
      <c r="I412" s="299"/>
      <c r="J412" s="95"/>
      <c r="K412" s="95"/>
      <c r="L412" s="95"/>
      <c r="M412" s="95"/>
      <c r="N412" s="95"/>
      <c r="O412" s="95"/>
      <c r="P412" s="95"/>
      <c r="Q412" s="95"/>
      <c r="R412" s="95"/>
      <c r="S412" s="95"/>
      <c r="T412" s="95"/>
      <c r="U412" s="95"/>
      <c r="V412" s="95"/>
      <c r="W412" s="95"/>
      <c r="X412" s="95"/>
      <c r="Y412" s="95"/>
      <c r="Z412" s="95"/>
    </row>
    <row r="413" ht="15.75" customHeight="1">
      <c r="A413" s="258"/>
      <c r="B413" s="312"/>
      <c r="C413" s="313"/>
      <c r="D413" s="299"/>
      <c r="E413" s="299"/>
      <c r="F413" s="299"/>
      <c r="G413" s="299"/>
      <c r="H413" s="299"/>
      <c r="I413" s="299"/>
      <c r="J413" s="95"/>
      <c r="K413" s="95"/>
      <c r="L413" s="95"/>
      <c r="M413" s="95"/>
      <c r="N413" s="95"/>
      <c r="O413" s="95"/>
      <c r="P413" s="95"/>
      <c r="Q413" s="95"/>
      <c r="R413" s="95"/>
      <c r="S413" s="95"/>
      <c r="T413" s="95"/>
      <c r="U413" s="95"/>
      <c r="V413" s="95"/>
      <c r="W413" s="95"/>
      <c r="X413" s="95"/>
      <c r="Y413" s="95"/>
      <c r="Z413" s="95"/>
    </row>
    <row r="414" ht="15.75" customHeight="1">
      <c r="A414" s="258"/>
      <c r="B414" s="312"/>
      <c r="C414" s="313"/>
      <c r="D414" s="299"/>
      <c r="E414" s="299"/>
      <c r="F414" s="299"/>
      <c r="G414" s="299"/>
      <c r="H414" s="299"/>
      <c r="I414" s="299"/>
      <c r="J414" s="95"/>
      <c r="K414" s="95"/>
      <c r="L414" s="95"/>
      <c r="M414" s="95"/>
      <c r="N414" s="95"/>
      <c r="O414" s="95"/>
      <c r="P414" s="95"/>
      <c r="Q414" s="95"/>
      <c r="R414" s="95"/>
      <c r="S414" s="95"/>
      <c r="T414" s="95"/>
      <c r="U414" s="95"/>
      <c r="V414" s="95"/>
      <c r="W414" s="95"/>
      <c r="X414" s="95"/>
      <c r="Y414" s="95"/>
      <c r="Z414" s="95"/>
    </row>
    <row r="415" ht="15.75" customHeight="1">
      <c r="A415" s="258"/>
      <c r="B415" s="312"/>
      <c r="C415" s="313"/>
      <c r="D415" s="299"/>
      <c r="E415" s="299"/>
      <c r="F415" s="299"/>
      <c r="G415" s="299"/>
      <c r="H415" s="299"/>
      <c r="I415" s="299"/>
      <c r="J415" s="95"/>
      <c r="K415" s="95"/>
      <c r="L415" s="95"/>
      <c r="M415" s="95"/>
      <c r="N415" s="95"/>
      <c r="O415" s="95"/>
      <c r="P415" s="95"/>
      <c r="Q415" s="95"/>
      <c r="R415" s="95"/>
      <c r="S415" s="95"/>
      <c r="T415" s="95"/>
      <c r="U415" s="95"/>
      <c r="V415" s="95"/>
      <c r="W415" s="95"/>
      <c r="X415" s="95"/>
      <c r="Y415" s="95"/>
      <c r="Z415" s="95"/>
    </row>
    <row r="416" ht="15.75" customHeight="1">
      <c r="A416" s="258"/>
      <c r="B416" s="312"/>
      <c r="C416" s="313"/>
      <c r="D416" s="299"/>
      <c r="E416" s="299"/>
      <c r="F416" s="299"/>
      <c r="G416" s="299"/>
      <c r="H416" s="299"/>
      <c r="I416" s="299"/>
      <c r="J416" s="95"/>
      <c r="K416" s="95"/>
      <c r="L416" s="95"/>
      <c r="M416" s="95"/>
      <c r="N416" s="95"/>
      <c r="O416" s="95"/>
      <c r="P416" s="95"/>
      <c r="Q416" s="95"/>
      <c r="R416" s="95"/>
      <c r="S416" s="95"/>
      <c r="T416" s="95"/>
      <c r="U416" s="95"/>
      <c r="V416" s="95"/>
      <c r="W416" s="95"/>
      <c r="X416" s="95"/>
      <c r="Y416" s="95"/>
      <c r="Z416" s="95"/>
    </row>
    <row r="417" ht="15.75" customHeight="1">
      <c r="A417" s="258"/>
      <c r="B417" s="312"/>
      <c r="C417" s="313"/>
      <c r="D417" s="299"/>
      <c r="E417" s="299"/>
      <c r="F417" s="299"/>
      <c r="G417" s="299"/>
      <c r="H417" s="299"/>
      <c r="I417" s="299"/>
      <c r="J417" s="95"/>
      <c r="K417" s="95"/>
      <c r="L417" s="95"/>
      <c r="M417" s="95"/>
      <c r="N417" s="95"/>
      <c r="O417" s="95"/>
      <c r="P417" s="95"/>
      <c r="Q417" s="95"/>
      <c r="R417" s="95"/>
      <c r="S417" s="95"/>
      <c r="T417" s="95"/>
      <c r="U417" s="95"/>
      <c r="V417" s="95"/>
      <c r="W417" s="95"/>
      <c r="X417" s="95"/>
      <c r="Y417" s="95"/>
      <c r="Z417" s="95"/>
    </row>
    <row r="418" ht="15.75" customHeight="1">
      <c r="A418" s="258"/>
      <c r="B418" s="312"/>
      <c r="C418" s="313"/>
      <c r="D418" s="299"/>
      <c r="E418" s="299"/>
      <c r="F418" s="299"/>
      <c r="G418" s="299"/>
      <c r="H418" s="299"/>
      <c r="I418" s="299"/>
      <c r="J418" s="95"/>
      <c r="K418" s="95"/>
      <c r="L418" s="95"/>
      <c r="M418" s="95"/>
      <c r="N418" s="95"/>
      <c r="O418" s="95"/>
      <c r="P418" s="95"/>
      <c r="Q418" s="95"/>
      <c r="R418" s="95"/>
      <c r="S418" s="95"/>
      <c r="T418" s="95"/>
      <c r="U418" s="95"/>
      <c r="V418" s="95"/>
      <c r="W418" s="95"/>
      <c r="X418" s="95"/>
      <c r="Y418" s="95"/>
      <c r="Z418" s="95"/>
    </row>
    <row r="419" ht="15.75" customHeight="1">
      <c r="A419" s="258"/>
      <c r="B419" s="312"/>
      <c r="C419" s="313"/>
      <c r="D419" s="299"/>
      <c r="E419" s="299"/>
      <c r="F419" s="299"/>
      <c r="G419" s="299"/>
      <c r="H419" s="299"/>
      <c r="I419" s="299"/>
      <c r="J419" s="95"/>
      <c r="K419" s="95"/>
      <c r="L419" s="95"/>
      <c r="M419" s="95"/>
      <c r="N419" s="95"/>
      <c r="O419" s="95"/>
      <c r="P419" s="95"/>
      <c r="Q419" s="95"/>
      <c r="R419" s="95"/>
      <c r="S419" s="95"/>
      <c r="T419" s="95"/>
      <c r="U419" s="95"/>
      <c r="V419" s="95"/>
      <c r="W419" s="95"/>
      <c r="X419" s="95"/>
      <c r="Y419" s="95"/>
      <c r="Z419" s="95"/>
    </row>
    <row r="420" ht="15.75" customHeight="1">
      <c r="A420" s="258"/>
      <c r="B420" s="312"/>
      <c r="C420" s="313"/>
      <c r="D420" s="299"/>
      <c r="E420" s="299"/>
      <c r="F420" s="299"/>
      <c r="G420" s="299"/>
      <c r="H420" s="299"/>
      <c r="I420" s="299"/>
      <c r="J420" s="95"/>
      <c r="K420" s="95"/>
      <c r="L420" s="95"/>
      <c r="M420" s="95"/>
      <c r="N420" s="95"/>
      <c r="O420" s="95"/>
      <c r="P420" s="95"/>
      <c r="Q420" s="95"/>
      <c r="R420" s="95"/>
      <c r="S420" s="95"/>
      <c r="T420" s="95"/>
      <c r="U420" s="95"/>
      <c r="V420" s="95"/>
      <c r="W420" s="95"/>
      <c r="X420" s="95"/>
      <c r="Y420" s="95"/>
      <c r="Z420" s="95"/>
    </row>
    <row r="421" ht="15.75" customHeight="1">
      <c r="A421" s="258"/>
      <c r="B421" s="312"/>
      <c r="C421" s="313"/>
      <c r="D421" s="299"/>
      <c r="E421" s="299"/>
      <c r="F421" s="299"/>
      <c r="G421" s="299"/>
      <c r="H421" s="299"/>
      <c r="I421" s="299"/>
      <c r="J421" s="95"/>
      <c r="K421" s="95"/>
      <c r="L421" s="95"/>
      <c r="M421" s="95"/>
      <c r="N421" s="95"/>
      <c r="O421" s="95"/>
      <c r="P421" s="95"/>
      <c r="Q421" s="95"/>
      <c r="R421" s="95"/>
      <c r="S421" s="95"/>
      <c r="T421" s="95"/>
      <c r="U421" s="95"/>
      <c r="V421" s="95"/>
      <c r="W421" s="95"/>
      <c r="X421" s="95"/>
      <c r="Y421" s="95"/>
      <c r="Z421" s="95"/>
    </row>
    <row r="422" ht="15.75" customHeight="1">
      <c r="A422" s="258"/>
      <c r="B422" s="312"/>
      <c r="C422" s="313"/>
      <c r="D422" s="299"/>
      <c r="E422" s="299"/>
      <c r="F422" s="299"/>
      <c r="G422" s="299"/>
      <c r="H422" s="299"/>
      <c r="I422" s="299"/>
      <c r="J422" s="95"/>
      <c r="K422" s="95"/>
      <c r="L422" s="95"/>
      <c r="M422" s="95"/>
      <c r="N422" s="95"/>
      <c r="O422" s="95"/>
      <c r="P422" s="95"/>
      <c r="Q422" s="95"/>
      <c r="R422" s="95"/>
      <c r="S422" s="95"/>
      <c r="T422" s="95"/>
      <c r="U422" s="95"/>
      <c r="V422" s="95"/>
      <c r="W422" s="95"/>
      <c r="X422" s="95"/>
      <c r="Y422" s="95"/>
      <c r="Z422" s="95"/>
    </row>
    <row r="423" ht="15.75" customHeight="1">
      <c r="A423" s="258"/>
      <c r="B423" s="312"/>
      <c r="C423" s="313"/>
      <c r="D423" s="299"/>
      <c r="E423" s="299"/>
      <c r="F423" s="299"/>
      <c r="G423" s="299"/>
      <c r="H423" s="299"/>
      <c r="I423" s="299"/>
      <c r="J423" s="95"/>
      <c r="K423" s="95"/>
      <c r="L423" s="95"/>
      <c r="M423" s="95"/>
      <c r="N423" s="95"/>
      <c r="O423" s="95"/>
      <c r="P423" s="95"/>
      <c r="Q423" s="95"/>
      <c r="R423" s="95"/>
      <c r="S423" s="95"/>
      <c r="T423" s="95"/>
      <c r="U423" s="95"/>
      <c r="V423" s="95"/>
      <c r="W423" s="95"/>
      <c r="X423" s="95"/>
      <c r="Y423" s="95"/>
      <c r="Z423" s="95"/>
    </row>
    <row r="424" ht="15.75" customHeight="1">
      <c r="A424" s="258"/>
      <c r="B424" s="312"/>
      <c r="C424" s="313"/>
      <c r="D424" s="299"/>
      <c r="E424" s="299"/>
      <c r="F424" s="299"/>
      <c r="G424" s="299"/>
      <c r="H424" s="299"/>
      <c r="I424" s="299"/>
      <c r="J424" s="95"/>
      <c r="K424" s="95"/>
      <c r="L424" s="95"/>
      <c r="M424" s="95"/>
      <c r="N424" s="95"/>
      <c r="O424" s="95"/>
      <c r="P424" s="95"/>
      <c r="Q424" s="95"/>
      <c r="R424" s="95"/>
      <c r="S424" s="95"/>
      <c r="T424" s="95"/>
      <c r="U424" s="95"/>
      <c r="V424" s="95"/>
      <c r="W424" s="95"/>
      <c r="X424" s="95"/>
      <c r="Y424" s="95"/>
      <c r="Z424" s="95"/>
    </row>
    <row r="425" ht="15.75" customHeight="1">
      <c r="A425" s="258"/>
      <c r="B425" s="312"/>
      <c r="C425" s="313"/>
      <c r="D425" s="299"/>
      <c r="E425" s="299"/>
      <c r="F425" s="299"/>
      <c r="G425" s="299"/>
      <c r="H425" s="299"/>
      <c r="I425" s="299"/>
      <c r="J425" s="95"/>
      <c r="K425" s="95"/>
      <c r="L425" s="95"/>
      <c r="M425" s="95"/>
      <c r="N425" s="95"/>
      <c r="O425" s="95"/>
      <c r="P425" s="95"/>
      <c r="Q425" s="95"/>
      <c r="R425" s="95"/>
      <c r="S425" s="95"/>
      <c r="T425" s="95"/>
      <c r="U425" s="95"/>
      <c r="V425" s="95"/>
      <c r="W425" s="95"/>
      <c r="X425" s="95"/>
      <c r="Y425" s="95"/>
      <c r="Z425" s="95"/>
    </row>
    <row r="426" ht="15.75" customHeight="1">
      <c r="A426" s="258"/>
      <c r="B426" s="312"/>
      <c r="C426" s="313"/>
      <c r="D426" s="299"/>
      <c r="E426" s="299"/>
      <c r="F426" s="299"/>
      <c r="G426" s="299"/>
      <c r="H426" s="299"/>
      <c r="I426" s="299"/>
      <c r="J426" s="95"/>
      <c r="K426" s="95"/>
      <c r="L426" s="95"/>
      <c r="M426" s="95"/>
      <c r="N426" s="95"/>
      <c r="O426" s="95"/>
      <c r="P426" s="95"/>
      <c r="Q426" s="95"/>
      <c r="R426" s="95"/>
      <c r="S426" s="95"/>
      <c r="T426" s="95"/>
      <c r="U426" s="95"/>
      <c r="V426" s="95"/>
      <c r="W426" s="95"/>
      <c r="X426" s="95"/>
      <c r="Y426" s="95"/>
      <c r="Z426" s="95"/>
    </row>
    <row r="427" ht="15.75" customHeight="1">
      <c r="A427" s="258"/>
      <c r="B427" s="312"/>
      <c r="C427" s="313"/>
      <c r="D427" s="299"/>
      <c r="E427" s="299"/>
      <c r="F427" s="299"/>
      <c r="G427" s="299"/>
      <c r="H427" s="299"/>
      <c r="I427" s="299"/>
      <c r="J427" s="95"/>
      <c r="K427" s="95"/>
      <c r="L427" s="95"/>
      <c r="M427" s="95"/>
      <c r="N427" s="95"/>
      <c r="O427" s="95"/>
      <c r="P427" s="95"/>
      <c r="Q427" s="95"/>
      <c r="R427" s="95"/>
      <c r="S427" s="95"/>
      <c r="T427" s="95"/>
      <c r="U427" s="95"/>
      <c r="V427" s="95"/>
      <c r="W427" s="95"/>
      <c r="X427" s="95"/>
      <c r="Y427" s="95"/>
      <c r="Z427" s="95"/>
    </row>
    <row r="428" ht="15.75" customHeight="1">
      <c r="A428" s="258"/>
      <c r="B428" s="312"/>
      <c r="C428" s="313"/>
      <c r="D428" s="299"/>
      <c r="E428" s="299"/>
      <c r="F428" s="299"/>
      <c r="G428" s="299"/>
      <c r="H428" s="299"/>
      <c r="I428" s="299"/>
      <c r="J428" s="95"/>
      <c r="K428" s="95"/>
      <c r="L428" s="95"/>
      <c r="M428" s="95"/>
      <c r="N428" s="95"/>
      <c r="O428" s="95"/>
      <c r="P428" s="95"/>
      <c r="Q428" s="95"/>
      <c r="R428" s="95"/>
      <c r="S428" s="95"/>
      <c r="T428" s="95"/>
      <c r="U428" s="95"/>
      <c r="V428" s="95"/>
      <c r="W428" s="95"/>
      <c r="X428" s="95"/>
      <c r="Y428" s="95"/>
      <c r="Z428" s="95"/>
    </row>
    <row r="429" ht="15.75" customHeight="1">
      <c r="A429" s="258"/>
      <c r="B429" s="312"/>
      <c r="C429" s="313"/>
      <c r="D429" s="299"/>
      <c r="E429" s="299"/>
      <c r="F429" s="299"/>
      <c r="G429" s="299"/>
      <c r="H429" s="299"/>
      <c r="I429" s="299"/>
      <c r="J429" s="95"/>
      <c r="K429" s="95"/>
      <c r="L429" s="95"/>
      <c r="M429" s="95"/>
      <c r="N429" s="95"/>
      <c r="O429" s="95"/>
      <c r="P429" s="95"/>
      <c r="Q429" s="95"/>
      <c r="R429" s="95"/>
      <c r="S429" s="95"/>
      <c r="T429" s="95"/>
      <c r="U429" s="95"/>
      <c r="V429" s="95"/>
      <c r="W429" s="95"/>
      <c r="X429" s="95"/>
      <c r="Y429" s="95"/>
      <c r="Z429" s="95"/>
    </row>
    <row r="430" ht="15.75" customHeight="1">
      <c r="A430" s="258"/>
      <c r="B430" s="312"/>
      <c r="C430" s="313"/>
      <c r="D430" s="299"/>
      <c r="E430" s="299"/>
      <c r="F430" s="299"/>
      <c r="G430" s="299"/>
      <c r="H430" s="299"/>
      <c r="I430" s="299"/>
      <c r="J430" s="95"/>
      <c r="K430" s="95"/>
      <c r="L430" s="95"/>
      <c r="M430" s="95"/>
      <c r="N430" s="95"/>
      <c r="O430" s="95"/>
      <c r="P430" s="95"/>
      <c r="Q430" s="95"/>
      <c r="R430" s="95"/>
      <c r="S430" s="95"/>
      <c r="T430" s="95"/>
      <c r="U430" s="95"/>
      <c r="V430" s="95"/>
      <c r="W430" s="95"/>
      <c r="X430" s="95"/>
      <c r="Y430" s="95"/>
      <c r="Z430" s="95"/>
    </row>
    <row r="431" ht="15.75" customHeight="1">
      <c r="A431" s="258"/>
      <c r="B431" s="312"/>
      <c r="C431" s="313"/>
      <c r="D431" s="299"/>
      <c r="E431" s="299"/>
      <c r="F431" s="299"/>
      <c r="G431" s="299"/>
      <c r="H431" s="299"/>
      <c r="I431" s="299"/>
      <c r="J431" s="95"/>
      <c r="K431" s="95"/>
      <c r="L431" s="95"/>
      <c r="M431" s="95"/>
      <c r="N431" s="95"/>
      <c r="O431" s="95"/>
      <c r="P431" s="95"/>
      <c r="Q431" s="95"/>
      <c r="R431" s="95"/>
      <c r="S431" s="95"/>
      <c r="T431" s="95"/>
      <c r="U431" s="95"/>
      <c r="V431" s="95"/>
      <c r="W431" s="95"/>
      <c r="X431" s="95"/>
      <c r="Y431" s="95"/>
      <c r="Z431" s="95"/>
    </row>
    <row r="432" ht="15.75" customHeight="1">
      <c r="A432" s="258"/>
      <c r="B432" s="312"/>
      <c r="C432" s="313"/>
      <c r="D432" s="299"/>
      <c r="E432" s="299"/>
      <c r="F432" s="299"/>
      <c r="G432" s="299"/>
      <c r="H432" s="299"/>
      <c r="I432" s="299"/>
      <c r="J432" s="95"/>
      <c r="K432" s="95"/>
      <c r="L432" s="95"/>
      <c r="M432" s="95"/>
      <c r="N432" s="95"/>
      <c r="O432" s="95"/>
      <c r="P432" s="95"/>
      <c r="Q432" s="95"/>
      <c r="R432" s="95"/>
      <c r="S432" s="95"/>
      <c r="T432" s="95"/>
      <c r="U432" s="95"/>
      <c r="V432" s="95"/>
      <c r="W432" s="95"/>
      <c r="X432" s="95"/>
      <c r="Y432" s="95"/>
      <c r="Z432" s="95"/>
    </row>
    <row r="433" ht="15.75" customHeight="1">
      <c r="A433" s="258"/>
      <c r="B433" s="312"/>
      <c r="C433" s="313"/>
      <c r="D433" s="299"/>
      <c r="E433" s="299"/>
      <c r="F433" s="299"/>
      <c r="G433" s="299"/>
      <c r="H433" s="299"/>
      <c r="I433" s="299"/>
      <c r="J433" s="95"/>
      <c r="K433" s="95"/>
      <c r="L433" s="95"/>
      <c r="M433" s="95"/>
      <c r="N433" s="95"/>
      <c r="O433" s="95"/>
      <c r="P433" s="95"/>
      <c r="Q433" s="95"/>
      <c r="R433" s="95"/>
      <c r="S433" s="95"/>
      <c r="T433" s="95"/>
      <c r="U433" s="95"/>
      <c r="V433" s="95"/>
      <c r="W433" s="95"/>
      <c r="X433" s="95"/>
      <c r="Y433" s="95"/>
      <c r="Z433" s="95"/>
    </row>
    <row r="434" ht="15.75" customHeight="1">
      <c r="A434" s="258"/>
      <c r="B434" s="312"/>
      <c r="C434" s="313"/>
      <c r="D434" s="299"/>
      <c r="E434" s="299"/>
      <c r="F434" s="299"/>
      <c r="G434" s="299"/>
      <c r="H434" s="299"/>
      <c r="I434" s="299"/>
      <c r="J434" s="95"/>
      <c r="K434" s="95"/>
      <c r="L434" s="95"/>
      <c r="M434" s="95"/>
      <c r="N434" s="95"/>
      <c r="O434" s="95"/>
      <c r="P434" s="95"/>
      <c r="Q434" s="95"/>
      <c r="R434" s="95"/>
      <c r="S434" s="95"/>
      <c r="T434" s="95"/>
      <c r="U434" s="95"/>
      <c r="V434" s="95"/>
      <c r="W434" s="95"/>
      <c r="X434" s="95"/>
      <c r="Y434" s="95"/>
      <c r="Z434" s="95"/>
    </row>
    <row r="435" ht="15.75" customHeight="1">
      <c r="A435" s="258"/>
      <c r="B435" s="312"/>
      <c r="C435" s="313"/>
      <c r="D435" s="299"/>
      <c r="E435" s="299"/>
      <c r="F435" s="299"/>
      <c r="G435" s="299"/>
      <c r="H435" s="299"/>
      <c r="I435" s="299"/>
      <c r="J435" s="95"/>
      <c r="K435" s="95"/>
      <c r="L435" s="95"/>
      <c r="M435" s="95"/>
      <c r="N435" s="95"/>
      <c r="O435" s="95"/>
      <c r="P435" s="95"/>
      <c r="Q435" s="95"/>
      <c r="R435" s="95"/>
      <c r="S435" s="95"/>
      <c r="T435" s="95"/>
      <c r="U435" s="95"/>
      <c r="V435" s="95"/>
      <c r="W435" s="95"/>
      <c r="X435" s="95"/>
      <c r="Y435" s="95"/>
      <c r="Z435" s="95"/>
    </row>
    <row r="436" ht="15.75" customHeight="1">
      <c r="A436" s="258"/>
      <c r="B436" s="312"/>
      <c r="C436" s="313"/>
      <c r="D436" s="299"/>
      <c r="E436" s="299"/>
      <c r="F436" s="299"/>
      <c r="G436" s="299"/>
      <c r="H436" s="299"/>
      <c r="I436" s="299"/>
      <c r="J436" s="95"/>
      <c r="K436" s="95"/>
      <c r="L436" s="95"/>
      <c r="M436" s="95"/>
      <c r="N436" s="95"/>
      <c r="O436" s="95"/>
      <c r="P436" s="95"/>
      <c r="Q436" s="95"/>
      <c r="R436" s="95"/>
      <c r="S436" s="95"/>
      <c r="T436" s="95"/>
      <c r="U436" s="95"/>
      <c r="V436" s="95"/>
      <c r="W436" s="95"/>
      <c r="X436" s="95"/>
      <c r="Y436" s="95"/>
      <c r="Z436" s="95"/>
    </row>
    <row r="437" ht="15.75" customHeight="1">
      <c r="A437" s="258"/>
      <c r="B437" s="312"/>
      <c r="C437" s="313"/>
      <c r="D437" s="299"/>
      <c r="E437" s="299"/>
      <c r="F437" s="299"/>
      <c r="G437" s="299"/>
      <c r="H437" s="299"/>
      <c r="I437" s="299"/>
      <c r="J437" s="95"/>
      <c r="K437" s="95"/>
      <c r="L437" s="95"/>
      <c r="M437" s="95"/>
      <c r="N437" s="95"/>
      <c r="O437" s="95"/>
      <c r="P437" s="95"/>
      <c r="Q437" s="95"/>
      <c r="R437" s="95"/>
      <c r="S437" s="95"/>
      <c r="T437" s="95"/>
      <c r="U437" s="95"/>
      <c r="V437" s="95"/>
      <c r="W437" s="95"/>
      <c r="X437" s="95"/>
      <c r="Y437" s="95"/>
      <c r="Z437" s="95"/>
    </row>
    <row r="438" ht="15.75" customHeight="1">
      <c r="A438" s="258"/>
      <c r="B438" s="312"/>
      <c r="C438" s="313"/>
      <c r="D438" s="299"/>
      <c r="E438" s="299"/>
      <c r="F438" s="299"/>
      <c r="G438" s="299"/>
      <c r="H438" s="299"/>
      <c r="I438" s="299"/>
      <c r="J438" s="95"/>
      <c r="K438" s="95"/>
      <c r="L438" s="95"/>
      <c r="M438" s="95"/>
      <c r="N438" s="95"/>
      <c r="O438" s="95"/>
      <c r="P438" s="95"/>
      <c r="Q438" s="95"/>
      <c r="R438" s="95"/>
      <c r="S438" s="95"/>
      <c r="T438" s="95"/>
      <c r="U438" s="95"/>
      <c r="V438" s="95"/>
      <c r="W438" s="95"/>
      <c r="X438" s="95"/>
      <c r="Y438" s="95"/>
      <c r="Z438" s="95"/>
    </row>
    <row r="439" ht="15.75" customHeight="1">
      <c r="A439" s="258"/>
      <c r="B439" s="312"/>
      <c r="C439" s="313"/>
      <c r="D439" s="299"/>
      <c r="E439" s="299"/>
      <c r="F439" s="299"/>
      <c r="G439" s="299"/>
      <c r="H439" s="299"/>
      <c r="I439" s="299"/>
      <c r="J439" s="95"/>
      <c r="K439" s="95"/>
      <c r="L439" s="95"/>
      <c r="M439" s="95"/>
      <c r="N439" s="95"/>
      <c r="O439" s="95"/>
      <c r="P439" s="95"/>
      <c r="Q439" s="95"/>
      <c r="R439" s="95"/>
      <c r="S439" s="95"/>
      <c r="T439" s="95"/>
      <c r="U439" s="95"/>
      <c r="V439" s="95"/>
      <c r="W439" s="95"/>
      <c r="X439" s="95"/>
      <c r="Y439" s="95"/>
      <c r="Z439" s="95"/>
    </row>
    <row r="440" ht="15.75" customHeight="1">
      <c r="A440" s="258"/>
      <c r="B440" s="312"/>
      <c r="C440" s="313"/>
      <c r="D440" s="299"/>
      <c r="E440" s="299"/>
      <c r="F440" s="299"/>
      <c r="G440" s="299"/>
      <c r="H440" s="299"/>
      <c r="I440" s="299"/>
      <c r="J440" s="95"/>
      <c r="K440" s="95"/>
      <c r="L440" s="95"/>
      <c r="M440" s="95"/>
      <c r="N440" s="95"/>
      <c r="O440" s="95"/>
      <c r="P440" s="95"/>
      <c r="Q440" s="95"/>
      <c r="R440" s="95"/>
      <c r="S440" s="95"/>
      <c r="T440" s="95"/>
      <c r="U440" s="95"/>
      <c r="V440" s="95"/>
      <c r="W440" s="95"/>
      <c r="X440" s="95"/>
      <c r="Y440" s="95"/>
      <c r="Z440" s="95"/>
    </row>
    <row r="441" ht="15.75" customHeight="1">
      <c r="A441" s="258"/>
      <c r="B441" s="312"/>
      <c r="C441" s="313"/>
      <c r="D441" s="299"/>
      <c r="E441" s="299"/>
      <c r="F441" s="299"/>
      <c r="G441" s="299"/>
      <c r="H441" s="299"/>
      <c r="I441" s="299"/>
      <c r="J441" s="95"/>
      <c r="K441" s="95"/>
      <c r="L441" s="95"/>
      <c r="M441" s="95"/>
      <c r="N441" s="95"/>
      <c r="O441" s="95"/>
      <c r="P441" s="95"/>
      <c r="Q441" s="95"/>
      <c r="R441" s="95"/>
      <c r="S441" s="95"/>
      <c r="T441" s="95"/>
      <c r="U441" s="95"/>
      <c r="V441" s="95"/>
      <c r="W441" s="95"/>
      <c r="X441" s="95"/>
      <c r="Y441" s="95"/>
      <c r="Z441" s="95"/>
    </row>
    <row r="442" ht="15.75" customHeight="1">
      <c r="A442" s="258"/>
      <c r="B442" s="312"/>
      <c r="C442" s="313"/>
      <c r="D442" s="299"/>
      <c r="E442" s="299"/>
      <c r="F442" s="299"/>
      <c r="G442" s="299"/>
      <c r="H442" s="299"/>
      <c r="I442" s="299"/>
      <c r="J442" s="95"/>
      <c r="K442" s="95"/>
      <c r="L442" s="95"/>
      <c r="M442" s="95"/>
      <c r="N442" s="95"/>
      <c r="O442" s="95"/>
      <c r="P442" s="95"/>
      <c r="Q442" s="95"/>
      <c r="R442" s="95"/>
      <c r="S442" s="95"/>
      <c r="T442" s="95"/>
      <c r="U442" s="95"/>
      <c r="V442" s="95"/>
      <c r="W442" s="95"/>
      <c r="X442" s="95"/>
      <c r="Y442" s="95"/>
      <c r="Z442" s="95"/>
    </row>
    <row r="443" ht="15.75" customHeight="1">
      <c r="A443" s="258"/>
      <c r="B443" s="312"/>
      <c r="C443" s="313"/>
      <c r="D443" s="299"/>
      <c r="E443" s="299"/>
      <c r="F443" s="299"/>
      <c r="G443" s="299"/>
      <c r="H443" s="299"/>
      <c r="I443" s="299"/>
      <c r="J443" s="95"/>
      <c r="K443" s="95"/>
      <c r="L443" s="95"/>
      <c r="M443" s="95"/>
      <c r="N443" s="95"/>
      <c r="O443" s="95"/>
      <c r="P443" s="95"/>
      <c r="Q443" s="95"/>
      <c r="R443" s="95"/>
      <c r="S443" s="95"/>
      <c r="T443" s="95"/>
      <c r="U443" s="95"/>
      <c r="V443" s="95"/>
      <c r="W443" s="95"/>
      <c r="X443" s="95"/>
      <c r="Y443" s="95"/>
      <c r="Z443" s="95"/>
    </row>
    <row r="444" ht="15.75" customHeight="1">
      <c r="A444" s="258"/>
      <c r="B444" s="312"/>
      <c r="C444" s="313"/>
      <c r="D444" s="299"/>
      <c r="E444" s="299"/>
      <c r="F444" s="299"/>
      <c r="G444" s="299"/>
      <c r="H444" s="299"/>
      <c r="I444" s="299"/>
      <c r="J444" s="95"/>
      <c r="K444" s="95"/>
      <c r="L444" s="95"/>
      <c r="M444" s="95"/>
      <c r="N444" s="95"/>
      <c r="O444" s="95"/>
      <c r="P444" s="95"/>
      <c r="Q444" s="95"/>
      <c r="R444" s="95"/>
      <c r="S444" s="95"/>
      <c r="T444" s="95"/>
      <c r="U444" s="95"/>
      <c r="V444" s="95"/>
      <c r="W444" s="95"/>
      <c r="X444" s="95"/>
      <c r="Y444" s="95"/>
      <c r="Z444" s="95"/>
    </row>
    <row r="445" ht="15.75" customHeight="1">
      <c r="A445" s="258"/>
      <c r="B445" s="312"/>
      <c r="C445" s="313"/>
      <c r="D445" s="299"/>
      <c r="E445" s="299"/>
      <c r="F445" s="299"/>
      <c r="G445" s="299"/>
      <c r="H445" s="299"/>
      <c r="I445" s="299"/>
      <c r="J445" s="95"/>
      <c r="K445" s="95"/>
      <c r="L445" s="95"/>
      <c r="M445" s="95"/>
      <c r="N445" s="95"/>
      <c r="O445" s="95"/>
      <c r="P445" s="95"/>
      <c r="Q445" s="95"/>
      <c r="R445" s="95"/>
      <c r="S445" s="95"/>
      <c r="T445" s="95"/>
      <c r="U445" s="95"/>
      <c r="V445" s="95"/>
      <c r="W445" s="95"/>
      <c r="X445" s="95"/>
      <c r="Y445" s="95"/>
      <c r="Z445" s="95"/>
    </row>
    <row r="446" ht="15.75" customHeight="1">
      <c r="A446" s="258"/>
      <c r="B446" s="312"/>
      <c r="C446" s="313"/>
      <c r="D446" s="299"/>
      <c r="E446" s="299"/>
      <c r="F446" s="299"/>
      <c r="G446" s="299"/>
      <c r="H446" s="299"/>
      <c r="I446" s="299"/>
      <c r="J446" s="95"/>
      <c r="K446" s="95"/>
      <c r="L446" s="95"/>
      <c r="M446" s="95"/>
      <c r="N446" s="95"/>
      <c r="O446" s="95"/>
      <c r="P446" s="95"/>
      <c r="Q446" s="95"/>
      <c r="R446" s="95"/>
      <c r="S446" s="95"/>
      <c r="T446" s="95"/>
      <c r="U446" s="95"/>
      <c r="V446" s="95"/>
      <c r="W446" s="95"/>
      <c r="X446" s="95"/>
      <c r="Y446" s="95"/>
      <c r="Z446" s="95"/>
    </row>
    <row r="447" ht="15.75" customHeight="1">
      <c r="A447" s="258"/>
      <c r="B447" s="312"/>
      <c r="C447" s="313"/>
      <c r="D447" s="299"/>
      <c r="E447" s="299"/>
      <c r="F447" s="299"/>
      <c r="G447" s="299"/>
      <c r="H447" s="299"/>
      <c r="I447" s="299"/>
      <c r="J447" s="95"/>
      <c r="K447" s="95"/>
      <c r="L447" s="95"/>
      <c r="M447" s="95"/>
      <c r="N447" s="95"/>
      <c r="O447" s="95"/>
      <c r="P447" s="95"/>
      <c r="Q447" s="95"/>
      <c r="R447" s="95"/>
      <c r="S447" s="95"/>
      <c r="T447" s="95"/>
      <c r="U447" s="95"/>
      <c r="V447" s="95"/>
      <c r="W447" s="95"/>
      <c r="X447" s="95"/>
      <c r="Y447" s="95"/>
      <c r="Z447" s="95"/>
    </row>
    <row r="448" ht="15.75" customHeight="1">
      <c r="A448" s="258"/>
      <c r="B448" s="312"/>
      <c r="C448" s="313"/>
      <c r="D448" s="299"/>
      <c r="E448" s="299"/>
      <c r="F448" s="299"/>
      <c r="G448" s="299"/>
      <c r="H448" s="299"/>
      <c r="I448" s="299"/>
      <c r="J448" s="95"/>
      <c r="K448" s="95"/>
      <c r="L448" s="95"/>
      <c r="M448" s="95"/>
      <c r="N448" s="95"/>
      <c r="O448" s="95"/>
      <c r="P448" s="95"/>
      <c r="Q448" s="95"/>
      <c r="R448" s="95"/>
      <c r="S448" s="95"/>
      <c r="T448" s="95"/>
      <c r="U448" s="95"/>
      <c r="V448" s="95"/>
      <c r="W448" s="95"/>
      <c r="X448" s="95"/>
      <c r="Y448" s="95"/>
      <c r="Z448" s="95"/>
    </row>
    <row r="449" ht="15.75" customHeight="1">
      <c r="A449" s="258"/>
      <c r="B449" s="312"/>
      <c r="C449" s="313"/>
      <c r="D449" s="299"/>
      <c r="E449" s="299"/>
      <c r="F449" s="299"/>
      <c r="G449" s="299"/>
      <c r="H449" s="299"/>
      <c r="I449" s="299"/>
      <c r="J449" s="95"/>
      <c r="K449" s="95"/>
      <c r="L449" s="95"/>
      <c r="M449" s="95"/>
      <c r="N449" s="95"/>
      <c r="O449" s="95"/>
      <c r="P449" s="95"/>
      <c r="Q449" s="95"/>
      <c r="R449" s="95"/>
      <c r="S449" s="95"/>
      <c r="T449" s="95"/>
      <c r="U449" s="95"/>
      <c r="V449" s="95"/>
      <c r="W449" s="95"/>
      <c r="X449" s="95"/>
      <c r="Y449" s="95"/>
      <c r="Z449" s="95"/>
    </row>
    <row r="450" ht="15.75" customHeight="1">
      <c r="A450" s="258"/>
      <c r="B450" s="312"/>
      <c r="C450" s="313"/>
      <c r="D450" s="299"/>
      <c r="E450" s="299"/>
      <c r="F450" s="299"/>
      <c r="G450" s="299"/>
      <c r="H450" s="299"/>
      <c r="I450" s="299"/>
      <c r="J450" s="95"/>
      <c r="K450" s="95"/>
      <c r="L450" s="95"/>
      <c r="M450" s="95"/>
      <c r="N450" s="95"/>
      <c r="O450" s="95"/>
      <c r="P450" s="95"/>
      <c r="Q450" s="95"/>
      <c r="R450" s="95"/>
      <c r="S450" s="95"/>
      <c r="T450" s="95"/>
      <c r="U450" s="95"/>
      <c r="V450" s="95"/>
      <c r="W450" s="95"/>
      <c r="X450" s="95"/>
      <c r="Y450" s="95"/>
      <c r="Z450" s="95"/>
    </row>
    <row r="451" ht="15.75" customHeight="1">
      <c r="A451" s="258"/>
      <c r="B451" s="312"/>
      <c r="C451" s="313"/>
      <c r="D451" s="299"/>
      <c r="E451" s="299"/>
      <c r="F451" s="299"/>
      <c r="G451" s="299"/>
      <c r="H451" s="299"/>
      <c r="I451" s="299"/>
      <c r="J451" s="95"/>
      <c r="K451" s="95"/>
      <c r="L451" s="95"/>
      <c r="M451" s="95"/>
      <c r="N451" s="95"/>
      <c r="O451" s="95"/>
      <c r="P451" s="95"/>
      <c r="Q451" s="95"/>
      <c r="R451" s="95"/>
      <c r="S451" s="95"/>
      <c r="T451" s="95"/>
      <c r="U451" s="95"/>
      <c r="V451" s="95"/>
      <c r="W451" s="95"/>
      <c r="X451" s="95"/>
      <c r="Y451" s="95"/>
      <c r="Z451" s="95"/>
    </row>
    <row r="452" ht="15.75" customHeight="1">
      <c r="A452" s="258"/>
      <c r="B452" s="312"/>
      <c r="C452" s="313"/>
      <c r="D452" s="299"/>
      <c r="E452" s="299"/>
      <c r="F452" s="299"/>
      <c r="G452" s="299"/>
      <c r="H452" s="299"/>
      <c r="I452" s="299"/>
      <c r="J452" s="95"/>
      <c r="K452" s="95"/>
      <c r="L452" s="95"/>
      <c r="M452" s="95"/>
      <c r="N452" s="95"/>
      <c r="O452" s="95"/>
      <c r="P452" s="95"/>
      <c r="Q452" s="95"/>
      <c r="R452" s="95"/>
      <c r="S452" s="95"/>
      <c r="T452" s="95"/>
      <c r="U452" s="95"/>
      <c r="V452" s="95"/>
      <c r="W452" s="95"/>
      <c r="X452" s="95"/>
      <c r="Y452" s="95"/>
      <c r="Z452" s="95"/>
    </row>
    <row r="453" ht="15.75" customHeight="1">
      <c r="A453" s="258"/>
      <c r="B453" s="312"/>
      <c r="C453" s="313"/>
      <c r="D453" s="299"/>
      <c r="E453" s="299"/>
      <c r="F453" s="299"/>
      <c r="G453" s="299"/>
      <c r="H453" s="299"/>
      <c r="I453" s="299"/>
      <c r="J453" s="95"/>
      <c r="K453" s="95"/>
      <c r="L453" s="95"/>
      <c r="M453" s="95"/>
      <c r="N453" s="95"/>
      <c r="O453" s="95"/>
      <c r="P453" s="95"/>
      <c r="Q453" s="95"/>
      <c r="R453" s="95"/>
      <c r="S453" s="95"/>
      <c r="T453" s="95"/>
      <c r="U453" s="95"/>
      <c r="V453" s="95"/>
      <c r="W453" s="95"/>
      <c r="X453" s="95"/>
      <c r="Y453" s="95"/>
      <c r="Z453" s="95"/>
    </row>
    <row r="454" ht="15.75" customHeight="1">
      <c r="A454" s="258"/>
      <c r="B454" s="312"/>
      <c r="C454" s="313"/>
      <c r="D454" s="299"/>
      <c r="E454" s="299"/>
      <c r="F454" s="299"/>
      <c r="G454" s="299"/>
      <c r="H454" s="299"/>
      <c r="I454" s="299"/>
      <c r="J454" s="95"/>
      <c r="K454" s="95"/>
      <c r="L454" s="95"/>
      <c r="M454" s="95"/>
      <c r="N454" s="95"/>
      <c r="O454" s="95"/>
      <c r="P454" s="95"/>
      <c r="Q454" s="95"/>
      <c r="R454" s="95"/>
      <c r="S454" s="95"/>
      <c r="T454" s="95"/>
      <c r="U454" s="95"/>
      <c r="V454" s="95"/>
      <c r="W454" s="95"/>
      <c r="X454" s="95"/>
      <c r="Y454" s="95"/>
      <c r="Z454" s="95"/>
    </row>
    <row r="455" ht="15.75" customHeight="1">
      <c r="A455" s="258"/>
      <c r="B455" s="312"/>
      <c r="C455" s="313"/>
      <c r="D455" s="299"/>
      <c r="E455" s="299"/>
      <c r="F455" s="299"/>
      <c r="G455" s="299"/>
      <c r="H455" s="299"/>
      <c r="I455" s="299"/>
      <c r="J455" s="95"/>
      <c r="K455" s="95"/>
      <c r="L455" s="95"/>
      <c r="M455" s="95"/>
      <c r="N455" s="95"/>
      <c r="O455" s="95"/>
      <c r="P455" s="95"/>
      <c r="Q455" s="95"/>
      <c r="R455" s="95"/>
      <c r="S455" s="95"/>
      <c r="T455" s="95"/>
      <c r="U455" s="95"/>
      <c r="V455" s="95"/>
      <c r="W455" s="95"/>
      <c r="X455" s="95"/>
      <c r="Y455" s="95"/>
      <c r="Z455" s="95"/>
    </row>
    <row r="456" ht="15.75" customHeight="1">
      <c r="A456" s="258"/>
      <c r="B456" s="312"/>
      <c r="C456" s="313"/>
      <c r="D456" s="299"/>
      <c r="E456" s="299"/>
      <c r="F456" s="299"/>
      <c r="G456" s="299"/>
      <c r="H456" s="299"/>
      <c r="I456" s="299"/>
      <c r="J456" s="95"/>
      <c r="K456" s="95"/>
      <c r="L456" s="95"/>
      <c r="M456" s="95"/>
      <c r="N456" s="95"/>
      <c r="O456" s="95"/>
      <c r="P456" s="95"/>
      <c r="Q456" s="95"/>
      <c r="R456" s="95"/>
      <c r="S456" s="95"/>
      <c r="T456" s="95"/>
      <c r="U456" s="95"/>
      <c r="V456" s="95"/>
      <c r="W456" s="95"/>
      <c r="X456" s="95"/>
      <c r="Y456" s="95"/>
      <c r="Z456" s="95"/>
    </row>
    <row r="457" ht="15.75" customHeight="1">
      <c r="A457" s="258"/>
      <c r="B457" s="312"/>
      <c r="C457" s="313"/>
      <c r="D457" s="299"/>
      <c r="E457" s="299"/>
      <c r="F457" s="299"/>
      <c r="G457" s="299"/>
      <c r="H457" s="299"/>
      <c r="I457" s="299"/>
      <c r="J457" s="95"/>
      <c r="K457" s="95"/>
      <c r="L457" s="95"/>
      <c r="M457" s="95"/>
      <c r="N457" s="95"/>
      <c r="O457" s="95"/>
      <c r="P457" s="95"/>
      <c r="Q457" s="95"/>
      <c r="R457" s="95"/>
      <c r="S457" s="95"/>
      <c r="T457" s="95"/>
      <c r="U457" s="95"/>
      <c r="V457" s="95"/>
      <c r="W457" s="95"/>
      <c r="X457" s="95"/>
      <c r="Y457" s="95"/>
      <c r="Z457" s="95"/>
    </row>
    <row r="458" ht="15.75" customHeight="1">
      <c r="A458" s="258"/>
      <c r="B458" s="312"/>
      <c r="C458" s="313"/>
      <c r="D458" s="299"/>
      <c r="E458" s="299"/>
      <c r="F458" s="299"/>
      <c r="G458" s="299"/>
      <c r="H458" s="299"/>
      <c r="I458" s="299"/>
      <c r="J458" s="95"/>
      <c r="K458" s="95"/>
      <c r="L458" s="95"/>
      <c r="M458" s="95"/>
      <c r="N458" s="95"/>
      <c r="O458" s="95"/>
      <c r="P458" s="95"/>
      <c r="Q458" s="95"/>
      <c r="R458" s="95"/>
      <c r="S458" s="95"/>
      <c r="T458" s="95"/>
      <c r="U458" s="95"/>
      <c r="V458" s="95"/>
      <c r="W458" s="95"/>
      <c r="X458" s="95"/>
      <c r="Y458" s="95"/>
      <c r="Z458" s="95"/>
    </row>
    <row r="459" ht="15.75" customHeight="1">
      <c r="A459" s="258"/>
      <c r="B459" s="312"/>
      <c r="C459" s="313"/>
      <c r="D459" s="299"/>
      <c r="E459" s="299"/>
      <c r="F459" s="299"/>
      <c r="G459" s="299"/>
      <c r="H459" s="299"/>
      <c r="I459" s="299"/>
      <c r="J459" s="95"/>
      <c r="K459" s="95"/>
      <c r="L459" s="95"/>
      <c r="M459" s="95"/>
      <c r="N459" s="95"/>
      <c r="O459" s="95"/>
      <c r="P459" s="95"/>
      <c r="Q459" s="95"/>
      <c r="R459" s="95"/>
      <c r="S459" s="95"/>
      <c r="T459" s="95"/>
      <c r="U459" s="95"/>
      <c r="V459" s="95"/>
      <c r="W459" s="95"/>
      <c r="X459" s="95"/>
      <c r="Y459" s="95"/>
      <c r="Z459" s="95"/>
    </row>
    <row r="460" ht="15.75" customHeight="1">
      <c r="A460" s="258"/>
      <c r="B460" s="312"/>
      <c r="C460" s="313"/>
      <c r="D460" s="299"/>
      <c r="E460" s="299"/>
      <c r="F460" s="299"/>
      <c r="G460" s="299"/>
      <c r="H460" s="299"/>
      <c r="I460" s="299"/>
      <c r="J460" s="95"/>
      <c r="K460" s="95"/>
      <c r="L460" s="95"/>
      <c r="M460" s="95"/>
      <c r="N460" s="95"/>
      <c r="O460" s="95"/>
      <c r="P460" s="95"/>
      <c r="Q460" s="95"/>
      <c r="R460" s="95"/>
      <c r="S460" s="95"/>
      <c r="T460" s="95"/>
      <c r="U460" s="95"/>
      <c r="V460" s="95"/>
      <c r="W460" s="95"/>
      <c r="X460" s="95"/>
      <c r="Y460" s="95"/>
      <c r="Z460" s="95"/>
    </row>
    <row r="461" ht="15.75" customHeight="1">
      <c r="A461" s="258"/>
      <c r="B461" s="312"/>
      <c r="C461" s="313"/>
      <c r="D461" s="299"/>
      <c r="E461" s="299"/>
      <c r="F461" s="299"/>
      <c r="G461" s="299"/>
      <c r="H461" s="299"/>
      <c r="I461" s="299"/>
      <c r="J461" s="95"/>
      <c r="K461" s="95"/>
      <c r="L461" s="95"/>
      <c r="M461" s="95"/>
      <c r="N461" s="95"/>
      <c r="O461" s="95"/>
      <c r="P461" s="95"/>
      <c r="Q461" s="95"/>
      <c r="R461" s="95"/>
      <c r="S461" s="95"/>
      <c r="T461" s="95"/>
      <c r="U461" s="95"/>
      <c r="V461" s="95"/>
      <c r="W461" s="95"/>
      <c r="X461" s="95"/>
      <c r="Y461" s="95"/>
      <c r="Z461" s="95"/>
    </row>
    <row r="462" ht="15.75" customHeight="1">
      <c r="A462" s="258"/>
      <c r="B462" s="312"/>
      <c r="C462" s="313"/>
      <c r="D462" s="299"/>
      <c r="E462" s="299"/>
      <c r="F462" s="299"/>
      <c r="G462" s="299"/>
      <c r="H462" s="299"/>
      <c r="I462" s="299"/>
      <c r="J462" s="95"/>
      <c r="K462" s="95"/>
      <c r="L462" s="95"/>
      <c r="M462" s="95"/>
      <c r="N462" s="95"/>
      <c r="O462" s="95"/>
      <c r="P462" s="95"/>
      <c r="Q462" s="95"/>
      <c r="R462" s="95"/>
      <c r="S462" s="95"/>
      <c r="T462" s="95"/>
      <c r="U462" s="95"/>
      <c r="V462" s="95"/>
      <c r="W462" s="95"/>
      <c r="X462" s="95"/>
      <c r="Y462" s="95"/>
      <c r="Z462" s="95"/>
    </row>
    <row r="463" ht="15.75" customHeight="1">
      <c r="A463" s="258"/>
      <c r="B463" s="312"/>
      <c r="C463" s="313"/>
      <c r="D463" s="299"/>
      <c r="E463" s="299"/>
      <c r="F463" s="299"/>
      <c r="G463" s="299"/>
      <c r="H463" s="299"/>
      <c r="I463" s="299"/>
      <c r="J463" s="95"/>
      <c r="K463" s="95"/>
      <c r="L463" s="95"/>
      <c r="M463" s="95"/>
      <c r="N463" s="95"/>
      <c r="O463" s="95"/>
      <c r="P463" s="95"/>
      <c r="Q463" s="95"/>
      <c r="R463" s="95"/>
      <c r="S463" s="95"/>
      <c r="T463" s="95"/>
      <c r="U463" s="95"/>
      <c r="V463" s="95"/>
      <c r="W463" s="95"/>
      <c r="X463" s="95"/>
      <c r="Y463" s="95"/>
      <c r="Z463" s="95"/>
    </row>
    <row r="464" ht="15.75" customHeight="1">
      <c r="A464" s="258"/>
      <c r="B464" s="312"/>
      <c r="C464" s="313"/>
      <c r="D464" s="299"/>
      <c r="E464" s="299"/>
      <c r="F464" s="299"/>
      <c r="G464" s="299"/>
      <c r="H464" s="299"/>
      <c r="I464" s="299"/>
      <c r="J464" s="95"/>
      <c r="K464" s="95"/>
      <c r="L464" s="95"/>
      <c r="M464" s="95"/>
      <c r="N464" s="95"/>
      <c r="O464" s="95"/>
      <c r="P464" s="95"/>
      <c r="Q464" s="95"/>
      <c r="R464" s="95"/>
      <c r="S464" s="95"/>
      <c r="T464" s="95"/>
      <c r="U464" s="95"/>
      <c r="V464" s="95"/>
      <c r="W464" s="95"/>
      <c r="X464" s="95"/>
      <c r="Y464" s="95"/>
      <c r="Z464" s="95"/>
    </row>
    <row r="465" ht="15.75" customHeight="1">
      <c r="A465" s="258"/>
      <c r="B465" s="312"/>
      <c r="C465" s="313"/>
      <c r="D465" s="299"/>
      <c r="E465" s="299"/>
      <c r="F465" s="299"/>
      <c r="G465" s="299"/>
      <c r="H465" s="299"/>
      <c r="I465" s="299"/>
      <c r="J465" s="95"/>
      <c r="K465" s="95"/>
      <c r="L465" s="95"/>
      <c r="M465" s="95"/>
      <c r="N465" s="95"/>
      <c r="O465" s="95"/>
      <c r="P465" s="95"/>
      <c r="Q465" s="95"/>
      <c r="R465" s="95"/>
      <c r="S465" s="95"/>
      <c r="T465" s="95"/>
      <c r="U465" s="95"/>
      <c r="V465" s="95"/>
      <c r="W465" s="95"/>
      <c r="X465" s="95"/>
      <c r="Y465" s="95"/>
      <c r="Z465" s="95"/>
    </row>
    <row r="466" ht="15.75" customHeight="1">
      <c r="A466" s="258"/>
      <c r="B466" s="312"/>
      <c r="C466" s="313"/>
      <c r="D466" s="299"/>
      <c r="E466" s="299"/>
      <c r="F466" s="299"/>
      <c r="G466" s="299"/>
      <c r="H466" s="299"/>
      <c r="I466" s="299"/>
      <c r="J466" s="95"/>
      <c r="K466" s="95"/>
      <c r="L466" s="95"/>
      <c r="M466" s="95"/>
      <c r="N466" s="95"/>
      <c r="O466" s="95"/>
      <c r="P466" s="95"/>
      <c r="Q466" s="95"/>
      <c r="R466" s="95"/>
      <c r="S466" s="95"/>
      <c r="T466" s="95"/>
      <c r="U466" s="95"/>
      <c r="V466" s="95"/>
      <c r="W466" s="95"/>
      <c r="X466" s="95"/>
      <c r="Y466" s="95"/>
      <c r="Z466" s="95"/>
    </row>
    <row r="467" ht="15.75" customHeight="1">
      <c r="A467" s="258"/>
      <c r="B467" s="312"/>
      <c r="C467" s="313"/>
      <c r="D467" s="299"/>
      <c r="E467" s="299"/>
      <c r="F467" s="299"/>
      <c r="G467" s="299"/>
      <c r="H467" s="299"/>
      <c r="I467" s="299"/>
      <c r="J467" s="95"/>
      <c r="K467" s="95"/>
      <c r="L467" s="95"/>
      <c r="M467" s="95"/>
      <c r="N467" s="95"/>
      <c r="O467" s="95"/>
      <c r="P467" s="95"/>
      <c r="Q467" s="95"/>
      <c r="R467" s="95"/>
      <c r="S467" s="95"/>
      <c r="T467" s="95"/>
      <c r="U467" s="95"/>
      <c r="V467" s="95"/>
      <c r="W467" s="95"/>
      <c r="X467" s="95"/>
      <c r="Y467" s="95"/>
      <c r="Z467" s="95"/>
    </row>
    <row r="468" ht="15.75" customHeight="1">
      <c r="A468" s="258"/>
      <c r="B468" s="312"/>
      <c r="C468" s="313"/>
      <c r="D468" s="299"/>
      <c r="E468" s="299"/>
      <c r="F468" s="299"/>
      <c r="G468" s="299"/>
      <c r="H468" s="299"/>
      <c r="I468" s="299"/>
      <c r="J468" s="95"/>
      <c r="K468" s="95"/>
      <c r="L468" s="95"/>
      <c r="M468" s="95"/>
      <c r="N468" s="95"/>
      <c r="O468" s="95"/>
      <c r="P468" s="95"/>
      <c r="Q468" s="95"/>
      <c r="R468" s="95"/>
      <c r="S468" s="95"/>
      <c r="T468" s="95"/>
      <c r="U468" s="95"/>
      <c r="V468" s="95"/>
      <c r="W468" s="95"/>
      <c r="X468" s="95"/>
      <c r="Y468" s="95"/>
      <c r="Z468" s="95"/>
    </row>
    <row r="469" ht="15.75" customHeight="1">
      <c r="A469" s="258"/>
      <c r="B469" s="312"/>
      <c r="C469" s="313"/>
      <c r="D469" s="299"/>
      <c r="E469" s="299"/>
      <c r="F469" s="299"/>
      <c r="G469" s="299"/>
      <c r="H469" s="299"/>
      <c r="I469" s="299"/>
      <c r="J469" s="95"/>
      <c r="K469" s="95"/>
      <c r="L469" s="95"/>
      <c r="M469" s="95"/>
      <c r="N469" s="95"/>
      <c r="O469" s="95"/>
      <c r="P469" s="95"/>
      <c r="Q469" s="95"/>
      <c r="R469" s="95"/>
      <c r="S469" s="95"/>
      <c r="T469" s="95"/>
      <c r="U469" s="95"/>
      <c r="V469" s="95"/>
      <c r="W469" s="95"/>
      <c r="X469" s="95"/>
      <c r="Y469" s="95"/>
      <c r="Z469" s="95"/>
    </row>
    <row r="470" ht="15.75" customHeight="1">
      <c r="A470" s="258"/>
      <c r="B470" s="312"/>
      <c r="C470" s="313"/>
      <c r="D470" s="299"/>
      <c r="E470" s="299"/>
      <c r="F470" s="299"/>
      <c r="G470" s="299"/>
      <c r="H470" s="299"/>
      <c r="I470" s="299"/>
      <c r="J470" s="95"/>
      <c r="K470" s="95"/>
      <c r="L470" s="95"/>
      <c r="M470" s="95"/>
      <c r="N470" s="95"/>
      <c r="O470" s="95"/>
      <c r="P470" s="95"/>
      <c r="Q470" s="95"/>
      <c r="R470" s="95"/>
      <c r="S470" s="95"/>
      <c r="T470" s="95"/>
      <c r="U470" s="95"/>
      <c r="V470" s="95"/>
      <c r="W470" s="95"/>
      <c r="X470" s="95"/>
      <c r="Y470" s="95"/>
      <c r="Z470" s="95"/>
    </row>
    <row r="471" ht="15.75" customHeight="1">
      <c r="A471" s="258"/>
      <c r="B471" s="312"/>
      <c r="C471" s="313"/>
      <c r="D471" s="299"/>
      <c r="E471" s="299"/>
      <c r="F471" s="299"/>
      <c r="G471" s="299"/>
      <c r="H471" s="299"/>
      <c r="I471" s="299"/>
      <c r="J471" s="95"/>
      <c r="K471" s="95"/>
      <c r="L471" s="95"/>
      <c r="M471" s="95"/>
      <c r="N471" s="95"/>
      <c r="O471" s="95"/>
      <c r="P471" s="95"/>
      <c r="Q471" s="95"/>
      <c r="R471" s="95"/>
      <c r="S471" s="95"/>
      <c r="T471" s="95"/>
      <c r="U471" s="95"/>
      <c r="V471" s="95"/>
      <c r="W471" s="95"/>
      <c r="X471" s="95"/>
      <c r="Y471" s="95"/>
      <c r="Z471" s="95"/>
    </row>
    <row r="472" ht="15.75" customHeight="1">
      <c r="A472" s="258"/>
      <c r="B472" s="312"/>
      <c r="C472" s="313"/>
      <c r="D472" s="299"/>
      <c r="E472" s="299"/>
      <c r="F472" s="299"/>
      <c r="G472" s="299"/>
      <c r="H472" s="299"/>
      <c r="I472" s="299"/>
      <c r="J472" s="95"/>
      <c r="K472" s="95"/>
      <c r="L472" s="95"/>
      <c r="M472" s="95"/>
      <c r="N472" s="95"/>
      <c r="O472" s="95"/>
      <c r="P472" s="95"/>
      <c r="Q472" s="95"/>
      <c r="R472" s="95"/>
      <c r="S472" s="95"/>
      <c r="T472" s="95"/>
      <c r="U472" s="95"/>
      <c r="V472" s="95"/>
      <c r="W472" s="95"/>
      <c r="X472" s="95"/>
      <c r="Y472" s="95"/>
      <c r="Z472" s="95"/>
    </row>
    <row r="473" ht="15.75" customHeight="1">
      <c r="A473" s="258"/>
      <c r="B473" s="312"/>
      <c r="C473" s="313"/>
      <c r="D473" s="299"/>
      <c r="E473" s="299"/>
      <c r="F473" s="299"/>
      <c r="G473" s="299"/>
      <c r="H473" s="299"/>
      <c r="I473" s="299"/>
      <c r="J473" s="95"/>
      <c r="K473" s="95"/>
      <c r="L473" s="95"/>
      <c r="M473" s="95"/>
      <c r="N473" s="95"/>
      <c r="O473" s="95"/>
      <c r="P473" s="95"/>
      <c r="Q473" s="95"/>
      <c r="R473" s="95"/>
      <c r="S473" s="95"/>
      <c r="T473" s="95"/>
      <c r="U473" s="95"/>
      <c r="V473" s="95"/>
      <c r="W473" s="95"/>
      <c r="X473" s="95"/>
      <c r="Y473" s="95"/>
      <c r="Z473" s="95"/>
    </row>
    <row r="474" ht="15.75" customHeight="1">
      <c r="A474" s="258"/>
      <c r="B474" s="312"/>
      <c r="C474" s="313"/>
      <c r="D474" s="299"/>
      <c r="E474" s="299"/>
      <c r="F474" s="299"/>
      <c r="G474" s="299"/>
      <c r="H474" s="299"/>
      <c r="I474" s="299"/>
      <c r="J474" s="95"/>
      <c r="K474" s="95"/>
      <c r="L474" s="95"/>
      <c r="M474" s="95"/>
      <c r="N474" s="95"/>
      <c r="O474" s="95"/>
      <c r="P474" s="95"/>
      <c r="Q474" s="95"/>
      <c r="R474" s="95"/>
      <c r="S474" s="95"/>
      <c r="T474" s="95"/>
      <c r="U474" s="95"/>
      <c r="V474" s="95"/>
      <c r="W474" s="95"/>
      <c r="X474" s="95"/>
      <c r="Y474" s="95"/>
      <c r="Z474" s="95"/>
    </row>
    <row r="475" ht="15.75" customHeight="1">
      <c r="A475" s="258"/>
      <c r="B475" s="312"/>
      <c r="C475" s="313"/>
      <c r="D475" s="299"/>
      <c r="E475" s="299"/>
      <c r="F475" s="299"/>
      <c r="G475" s="299"/>
      <c r="H475" s="299"/>
      <c r="I475" s="299"/>
      <c r="J475" s="95"/>
      <c r="K475" s="95"/>
      <c r="L475" s="95"/>
      <c r="M475" s="95"/>
      <c r="N475" s="95"/>
      <c r="O475" s="95"/>
      <c r="P475" s="95"/>
      <c r="Q475" s="95"/>
      <c r="R475" s="95"/>
      <c r="S475" s="95"/>
      <c r="T475" s="95"/>
      <c r="U475" s="95"/>
      <c r="V475" s="95"/>
      <c r="W475" s="95"/>
      <c r="X475" s="95"/>
      <c r="Y475" s="95"/>
      <c r="Z475" s="95"/>
    </row>
    <row r="476" ht="15.75" customHeight="1">
      <c r="A476" s="258"/>
      <c r="B476" s="312"/>
      <c r="C476" s="313"/>
      <c r="D476" s="299"/>
      <c r="E476" s="299"/>
      <c r="F476" s="299"/>
      <c r="G476" s="299"/>
      <c r="H476" s="299"/>
      <c r="I476" s="299"/>
      <c r="J476" s="95"/>
      <c r="K476" s="95"/>
      <c r="L476" s="95"/>
      <c r="M476" s="95"/>
      <c r="N476" s="95"/>
      <c r="O476" s="95"/>
      <c r="P476" s="95"/>
      <c r="Q476" s="95"/>
      <c r="R476" s="95"/>
      <c r="S476" s="95"/>
      <c r="T476" s="95"/>
      <c r="U476" s="95"/>
      <c r="V476" s="95"/>
      <c r="W476" s="95"/>
      <c r="X476" s="95"/>
      <c r="Y476" s="95"/>
      <c r="Z476" s="95"/>
    </row>
    <row r="477" ht="15.75" customHeight="1">
      <c r="A477" s="258"/>
      <c r="B477" s="312"/>
      <c r="C477" s="313"/>
      <c r="D477" s="299"/>
      <c r="E477" s="299"/>
      <c r="F477" s="299"/>
      <c r="G477" s="299"/>
      <c r="H477" s="299"/>
      <c r="I477" s="299"/>
      <c r="J477" s="95"/>
      <c r="K477" s="95"/>
      <c r="L477" s="95"/>
      <c r="M477" s="95"/>
      <c r="N477" s="95"/>
      <c r="O477" s="95"/>
      <c r="P477" s="95"/>
      <c r="Q477" s="95"/>
      <c r="R477" s="95"/>
      <c r="S477" s="95"/>
      <c r="T477" s="95"/>
      <c r="U477" s="95"/>
      <c r="V477" s="95"/>
      <c r="W477" s="95"/>
      <c r="X477" s="95"/>
      <c r="Y477" s="95"/>
      <c r="Z477" s="95"/>
    </row>
    <row r="478" ht="15.75" customHeight="1">
      <c r="A478" s="258"/>
      <c r="B478" s="312"/>
      <c r="C478" s="313"/>
      <c r="D478" s="299"/>
      <c r="E478" s="299"/>
      <c r="F478" s="299"/>
      <c r="G478" s="299"/>
      <c r="H478" s="299"/>
      <c r="I478" s="299"/>
      <c r="J478" s="95"/>
      <c r="K478" s="95"/>
      <c r="L478" s="95"/>
      <c r="M478" s="95"/>
      <c r="N478" s="95"/>
      <c r="O478" s="95"/>
      <c r="P478" s="95"/>
      <c r="Q478" s="95"/>
      <c r="R478" s="95"/>
      <c r="S478" s="95"/>
      <c r="T478" s="95"/>
      <c r="U478" s="95"/>
      <c r="V478" s="95"/>
      <c r="W478" s="95"/>
      <c r="X478" s="95"/>
      <c r="Y478" s="95"/>
      <c r="Z478" s="95"/>
    </row>
    <row r="479" ht="15.75" customHeight="1">
      <c r="A479" s="258"/>
      <c r="B479" s="312"/>
      <c r="C479" s="313"/>
      <c r="D479" s="299"/>
      <c r="E479" s="299"/>
      <c r="F479" s="299"/>
      <c r="G479" s="299"/>
      <c r="H479" s="299"/>
      <c r="I479" s="299"/>
      <c r="J479" s="95"/>
      <c r="K479" s="95"/>
      <c r="L479" s="95"/>
      <c r="M479" s="95"/>
      <c r="N479" s="95"/>
      <c r="O479" s="95"/>
      <c r="P479" s="95"/>
      <c r="Q479" s="95"/>
      <c r="R479" s="95"/>
      <c r="S479" s="95"/>
      <c r="T479" s="95"/>
      <c r="U479" s="95"/>
      <c r="V479" s="95"/>
      <c r="W479" s="95"/>
      <c r="X479" s="95"/>
      <c r="Y479" s="95"/>
      <c r="Z479" s="95"/>
    </row>
    <row r="480" ht="15.75" customHeight="1">
      <c r="A480" s="258"/>
      <c r="B480" s="312"/>
      <c r="C480" s="313"/>
      <c r="D480" s="299"/>
      <c r="E480" s="299"/>
      <c r="F480" s="299"/>
      <c r="G480" s="299"/>
      <c r="H480" s="299"/>
      <c r="I480" s="299"/>
      <c r="J480" s="95"/>
      <c r="K480" s="95"/>
      <c r="L480" s="95"/>
      <c r="M480" s="95"/>
      <c r="N480" s="95"/>
      <c r="O480" s="95"/>
      <c r="P480" s="95"/>
      <c r="Q480" s="95"/>
      <c r="R480" s="95"/>
      <c r="S480" s="95"/>
      <c r="T480" s="95"/>
      <c r="U480" s="95"/>
      <c r="V480" s="95"/>
      <c r="W480" s="95"/>
      <c r="X480" s="95"/>
      <c r="Y480" s="95"/>
      <c r="Z480" s="95"/>
    </row>
    <row r="481" ht="15.75" customHeight="1">
      <c r="A481" s="258"/>
      <c r="B481" s="312"/>
      <c r="C481" s="313"/>
      <c r="D481" s="299"/>
      <c r="E481" s="299"/>
      <c r="F481" s="299"/>
      <c r="G481" s="299"/>
      <c r="H481" s="299"/>
      <c r="I481" s="299"/>
      <c r="J481" s="95"/>
      <c r="K481" s="95"/>
      <c r="L481" s="95"/>
      <c r="M481" s="95"/>
      <c r="N481" s="95"/>
      <c r="O481" s="95"/>
      <c r="P481" s="95"/>
      <c r="Q481" s="95"/>
      <c r="R481" s="95"/>
      <c r="S481" s="95"/>
      <c r="T481" s="95"/>
      <c r="U481" s="95"/>
      <c r="V481" s="95"/>
      <c r="W481" s="95"/>
      <c r="X481" s="95"/>
      <c r="Y481" s="95"/>
      <c r="Z481" s="95"/>
    </row>
    <row r="482" ht="15.75" customHeight="1">
      <c r="A482" s="258"/>
      <c r="B482" s="312"/>
      <c r="C482" s="313"/>
      <c r="D482" s="299"/>
      <c r="E482" s="299"/>
      <c r="F482" s="299"/>
      <c r="G482" s="299"/>
      <c r="H482" s="299"/>
      <c r="I482" s="299"/>
      <c r="J482" s="95"/>
      <c r="K482" s="95"/>
      <c r="L482" s="95"/>
      <c r="M482" s="95"/>
      <c r="N482" s="95"/>
      <c r="O482" s="95"/>
      <c r="P482" s="95"/>
      <c r="Q482" s="95"/>
      <c r="R482" s="95"/>
      <c r="S482" s="95"/>
      <c r="T482" s="95"/>
      <c r="U482" s="95"/>
      <c r="V482" s="95"/>
      <c r="W482" s="95"/>
      <c r="X482" s="95"/>
      <c r="Y482" s="95"/>
      <c r="Z482" s="95"/>
    </row>
    <row r="483" ht="15.75" customHeight="1">
      <c r="A483" s="258"/>
      <c r="B483" s="312"/>
      <c r="C483" s="313"/>
      <c r="D483" s="299"/>
      <c r="E483" s="299"/>
      <c r="F483" s="299"/>
      <c r="G483" s="299"/>
      <c r="H483" s="299"/>
      <c r="I483" s="299"/>
      <c r="J483" s="95"/>
      <c r="K483" s="95"/>
      <c r="L483" s="95"/>
      <c r="M483" s="95"/>
      <c r="N483" s="95"/>
      <c r="O483" s="95"/>
      <c r="P483" s="95"/>
      <c r="Q483" s="95"/>
      <c r="R483" s="95"/>
      <c r="S483" s="95"/>
      <c r="T483" s="95"/>
      <c r="U483" s="95"/>
      <c r="V483" s="95"/>
      <c r="W483" s="95"/>
      <c r="X483" s="95"/>
      <c r="Y483" s="95"/>
      <c r="Z483" s="95"/>
    </row>
    <row r="484" ht="15.75" customHeight="1">
      <c r="A484" s="258"/>
      <c r="B484" s="312"/>
      <c r="C484" s="313"/>
      <c r="D484" s="299"/>
      <c r="E484" s="299"/>
      <c r="F484" s="299"/>
      <c r="G484" s="299"/>
      <c r="H484" s="299"/>
      <c r="I484" s="299"/>
      <c r="J484" s="95"/>
      <c r="K484" s="95"/>
      <c r="L484" s="95"/>
      <c r="M484" s="95"/>
      <c r="N484" s="95"/>
      <c r="O484" s="95"/>
      <c r="P484" s="95"/>
      <c r="Q484" s="95"/>
      <c r="R484" s="95"/>
      <c r="S484" s="95"/>
      <c r="T484" s="95"/>
      <c r="U484" s="95"/>
      <c r="V484" s="95"/>
      <c r="W484" s="95"/>
      <c r="X484" s="95"/>
      <c r="Y484" s="95"/>
      <c r="Z484" s="95"/>
    </row>
    <row r="485" ht="15.75" customHeight="1">
      <c r="A485" s="258"/>
      <c r="B485" s="312"/>
      <c r="C485" s="313"/>
      <c r="D485" s="299"/>
      <c r="E485" s="299"/>
      <c r="F485" s="299"/>
      <c r="G485" s="299"/>
      <c r="H485" s="299"/>
      <c r="I485" s="299"/>
      <c r="J485" s="95"/>
      <c r="K485" s="95"/>
      <c r="L485" s="95"/>
      <c r="M485" s="95"/>
      <c r="N485" s="95"/>
      <c r="O485" s="95"/>
      <c r="P485" s="95"/>
      <c r="Q485" s="95"/>
      <c r="R485" s="95"/>
      <c r="S485" s="95"/>
      <c r="T485" s="95"/>
      <c r="U485" s="95"/>
      <c r="V485" s="95"/>
      <c r="W485" s="95"/>
      <c r="X485" s="95"/>
      <c r="Y485" s="95"/>
      <c r="Z485" s="95"/>
    </row>
    <row r="486" ht="15.75" customHeight="1">
      <c r="A486" s="258"/>
      <c r="B486" s="312"/>
      <c r="C486" s="313"/>
      <c r="D486" s="299"/>
      <c r="E486" s="299"/>
      <c r="F486" s="299"/>
      <c r="G486" s="299"/>
      <c r="H486" s="299"/>
      <c r="I486" s="299"/>
      <c r="J486" s="95"/>
      <c r="K486" s="95"/>
      <c r="L486" s="95"/>
      <c r="M486" s="95"/>
      <c r="N486" s="95"/>
      <c r="O486" s="95"/>
      <c r="P486" s="95"/>
      <c r="Q486" s="95"/>
      <c r="R486" s="95"/>
      <c r="S486" s="95"/>
      <c r="T486" s="95"/>
      <c r="U486" s="95"/>
      <c r="V486" s="95"/>
      <c r="W486" s="95"/>
      <c r="X486" s="95"/>
      <c r="Y486" s="95"/>
      <c r="Z486" s="95"/>
    </row>
    <row r="487" ht="15.75" customHeight="1">
      <c r="A487" s="258"/>
      <c r="B487" s="312"/>
      <c r="C487" s="313"/>
      <c r="D487" s="299"/>
      <c r="E487" s="299"/>
      <c r="F487" s="299"/>
      <c r="G487" s="299"/>
      <c r="H487" s="299"/>
      <c r="I487" s="299"/>
      <c r="J487" s="95"/>
      <c r="K487" s="95"/>
      <c r="L487" s="95"/>
      <c r="M487" s="95"/>
      <c r="N487" s="95"/>
      <c r="O487" s="95"/>
      <c r="P487" s="95"/>
      <c r="Q487" s="95"/>
      <c r="R487" s="95"/>
      <c r="S487" s="95"/>
      <c r="T487" s="95"/>
      <c r="U487" s="95"/>
      <c r="V487" s="95"/>
      <c r="W487" s="95"/>
      <c r="X487" s="95"/>
      <c r="Y487" s="95"/>
      <c r="Z487" s="95"/>
    </row>
    <row r="488" ht="15.75" customHeight="1">
      <c r="A488" s="258"/>
      <c r="B488" s="312"/>
      <c r="C488" s="313"/>
      <c r="D488" s="299"/>
      <c r="E488" s="299"/>
      <c r="F488" s="299"/>
      <c r="G488" s="299"/>
      <c r="H488" s="299"/>
      <c r="I488" s="299"/>
      <c r="J488" s="95"/>
      <c r="K488" s="95"/>
      <c r="L488" s="95"/>
      <c r="M488" s="95"/>
      <c r="N488" s="95"/>
      <c r="O488" s="95"/>
      <c r="P488" s="95"/>
      <c r="Q488" s="95"/>
      <c r="R488" s="95"/>
      <c r="S488" s="95"/>
      <c r="T488" s="95"/>
      <c r="U488" s="95"/>
      <c r="V488" s="95"/>
      <c r="W488" s="95"/>
      <c r="X488" s="95"/>
      <c r="Y488" s="95"/>
      <c r="Z488" s="95"/>
    </row>
    <row r="489" ht="15.75" customHeight="1">
      <c r="A489" s="258"/>
      <c r="B489" s="312"/>
      <c r="C489" s="313"/>
      <c r="D489" s="299"/>
      <c r="E489" s="299"/>
      <c r="F489" s="299"/>
      <c r="G489" s="299"/>
      <c r="H489" s="299"/>
      <c r="I489" s="299"/>
      <c r="J489" s="95"/>
      <c r="K489" s="95"/>
      <c r="L489" s="95"/>
      <c r="M489" s="95"/>
      <c r="N489" s="95"/>
      <c r="O489" s="95"/>
      <c r="P489" s="95"/>
      <c r="Q489" s="95"/>
      <c r="R489" s="95"/>
      <c r="S489" s="95"/>
      <c r="T489" s="95"/>
      <c r="U489" s="95"/>
      <c r="V489" s="95"/>
      <c r="W489" s="95"/>
      <c r="X489" s="95"/>
      <c r="Y489" s="95"/>
      <c r="Z489" s="95"/>
    </row>
    <row r="490" ht="15.75" customHeight="1">
      <c r="A490" s="258"/>
      <c r="B490" s="312"/>
      <c r="C490" s="313"/>
      <c r="D490" s="299"/>
      <c r="E490" s="299"/>
      <c r="F490" s="299"/>
      <c r="G490" s="299"/>
      <c r="H490" s="299"/>
      <c r="I490" s="299"/>
      <c r="J490" s="95"/>
      <c r="K490" s="95"/>
      <c r="L490" s="95"/>
      <c r="M490" s="95"/>
      <c r="N490" s="95"/>
      <c r="O490" s="95"/>
      <c r="P490" s="95"/>
      <c r="Q490" s="95"/>
      <c r="R490" s="95"/>
      <c r="S490" s="95"/>
      <c r="T490" s="95"/>
      <c r="U490" s="95"/>
      <c r="V490" s="95"/>
      <c r="W490" s="95"/>
      <c r="X490" s="95"/>
      <c r="Y490" s="95"/>
      <c r="Z490" s="95"/>
    </row>
    <row r="491" ht="15.75" customHeight="1">
      <c r="A491" s="258"/>
      <c r="B491" s="312"/>
      <c r="C491" s="313"/>
      <c r="D491" s="299"/>
      <c r="E491" s="299"/>
      <c r="F491" s="299"/>
      <c r="G491" s="299"/>
      <c r="H491" s="299"/>
      <c r="I491" s="299"/>
      <c r="J491" s="95"/>
      <c r="K491" s="95"/>
      <c r="L491" s="95"/>
      <c r="M491" s="95"/>
      <c r="N491" s="95"/>
      <c r="O491" s="95"/>
      <c r="P491" s="95"/>
      <c r="Q491" s="95"/>
      <c r="R491" s="95"/>
      <c r="S491" s="95"/>
      <c r="T491" s="95"/>
      <c r="U491" s="95"/>
      <c r="V491" s="95"/>
      <c r="W491" s="95"/>
      <c r="X491" s="95"/>
      <c r="Y491" s="95"/>
      <c r="Z491" s="95"/>
    </row>
    <row r="492" ht="15.75" customHeight="1">
      <c r="A492" s="258"/>
      <c r="B492" s="312"/>
      <c r="C492" s="313"/>
      <c r="D492" s="299"/>
      <c r="E492" s="299"/>
      <c r="F492" s="299"/>
      <c r="G492" s="299"/>
      <c r="H492" s="299"/>
      <c r="I492" s="299"/>
      <c r="J492" s="95"/>
      <c r="K492" s="95"/>
      <c r="L492" s="95"/>
      <c r="M492" s="95"/>
      <c r="N492" s="95"/>
      <c r="O492" s="95"/>
      <c r="P492" s="95"/>
      <c r="Q492" s="95"/>
      <c r="R492" s="95"/>
      <c r="S492" s="95"/>
      <c r="T492" s="95"/>
      <c r="U492" s="95"/>
      <c r="V492" s="95"/>
      <c r="W492" s="95"/>
      <c r="X492" s="95"/>
      <c r="Y492" s="95"/>
      <c r="Z492" s="95"/>
    </row>
    <row r="493" ht="15.75" customHeight="1">
      <c r="A493" s="258"/>
      <c r="B493" s="312"/>
      <c r="C493" s="313"/>
      <c r="D493" s="299"/>
      <c r="E493" s="299"/>
      <c r="F493" s="299"/>
      <c r="G493" s="299"/>
      <c r="H493" s="299"/>
      <c r="I493" s="299"/>
      <c r="J493" s="95"/>
      <c r="K493" s="95"/>
      <c r="L493" s="95"/>
      <c r="M493" s="95"/>
      <c r="N493" s="95"/>
      <c r="O493" s="95"/>
      <c r="P493" s="95"/>
      <c r="Q493" s="95"/>
      <c r="R493" s="95"/>
      <c r="S493" s="95"/>
      <c r="T493" s="95"/>
      <c r="U493" s="95"/>
      <c r="V493" s="95"/>
      <c r="W493" s="95"/>
      <c r="X493" s="95"/>
      <c r="Y493" s="95"/>
      <c r="Z493" s="95"/>
    </row>
    <row r="494" ht="15.75" customHeight="1">
      <c r="A494" s="258"/>
      <c r="B494" s="312"/>
      <c r="C494" s="313"/>
      <c r="D494" s="299"/>
      <c r="E494" s="299"/>
      <c r="F494" s="299"/>
      <c r="G494" s="299"/>
      <c r="H494" s="299"/>
      <c r="I494" s="299"/>
      <c r="J494" s="95"/>
      <c r="K494" s="95"/>
      <c r="L494" s="95"/>
      <c r="M494" s="95"/>
      <c r="N494" s="95"/>
      <c r="O494" s="95"/>
      <c r="P494" s="95"/>
      <c r="Q494" s="95"/>
      <c r="R494" s="95"/>
      <c r="S494" s="95"/>
      <c r="T494" s="95"/>
      <c r="U494" s="95"/>
      <c r="V494" s="95"/>
      <c r="W494" s="95"/>
      <c r="X494" s="95"/>
      <c r="Y494" s="95"/>
      <c r="Z494" s="95"/>
    </row>
    <row r="495" ht="15.75" customHeight="1">
      <c r="A495" s="258"/>
      <c r="B495" s="312"/>
      <c r="C495" s="313"/>
      <c r="D495" s="299"/>
      <c r="E495" s="299"/>
      <c r="F495" s="299"/>
      <c r="G495" s="299"/>
      <c r="H495" s="299"/>
      <c r="I495" s="299"/>
      <c r="J495" s="95"/>
      <c r="K495" s="95"/>
      <c r="L495" s="95"/>
      <c r="M495" s="95"/>
      <c r="N495" s="95"/>
      <c r="O495" s="95"/>
      <c r="P495" s="95"/>
      <c r="Q495" s="95"/>
      <c r="R495" s="95"/>
      <c r="S495" s="95"/>
      <c r="T495" s="95"/>
      <c r="U495" s="95"/>
      <c r="V495" s="95"/>
      <c r="W495" s="95"/>
      <c r="X495" s="95"/>
      <c r="Y495" s="95"/>
      <c r="Z495" s="95"/>
    </row>
    <row r="496" ht="15.75" customHeight="1">
      <c r="A496" s="258"/>
      <c r="B496" s="312"/>
      <c r="C496" s="313"/>
      <c r="D496" s="299"/>
      <c r="E496" s="299"/>
      <c r="F496" s="299"/>
      <c r="G496" s="299"/>
      <c r="H496" s="299"/>
      <c r="I496" s="299"/>
      <c r="J496" s="95"/>
      <c r="K496" s="95"/>
      <c r="L496" s="95"/>
      <c r="M496" s="95"/>
      <c r="N496" s="95"/>
      <c r="O496" s="95"/>
      <c r="P496" s="95"/>
      <c r="Q496" s="95"/>
      <c r="R496" s="95"/>
      <c r="S496" s="95"/>
      <c r="T496" s="95"/>
      <c r="U496" s="95"/>
      <c r="V496" s="95"/>
      <c r="W496" s="95"/>
      <c r="X496" s="95"/>
      <c r="Y496" s="95"/>
      <c r="Z496" s="95"/>
    </row>
    <row r="497" ht="15.75" customHeight="1">
      <c r="A497" s="258"/>
      <c r="B497" s="312"/>
      <c r="C497" s="313"/>
      <c r="D497" s="299"/>
      <c r="E497" s="299"/>
      <c r="F497" s="299"/>
      <c r="G497" s="299"/>
      <c r="H497" s="299"/>
      <c r="I497" s="299"/>
      <c r="J497" s="95"/>
      <c r="K497" s="95"/>
      <c r="L497" s="95"/>
      <c r="M497" s="95"/>
      <c r="N497" s="95"/>
      <c r="O497" s="95"/>
      <c r="P497" s="95"/>
      <c r="Q497" s="95"/>
      <c r="R497" s="95"/>
      <c r="S497" s="95"/>
      <c r="T497" s="95"/>
      <c r="U497" s="95"/>
      <c r="V497" s="95"/>
      <c r="W497" s="95"/>
      <c r="X497" s="95"/>
      <c r="Y497" s="95"/>
      <c r="Z497" s="95"/>
    </row>
    <row r="498" ht="15.75" customHeight="1">
      <c r="A498" s="258"/>
      <c r="B498" s="312"/>
      <c r="C498" s="313"/>
      <c r="D498" s="299"/>
      <c r="E498" s="299"/>
      <c r="F498" s="299"/>
      <c r="G498" s="299"/>
      <c r="H498" s="299"/>
      <c r="I498" s="299"/>
      <c r="J498" s="95"/>
      <c r="K498" s="95"/>
      <c r="L498" s="95"/>
      <c r="M498" s="95"/>
      <c r="N498" s="95"/>
      <c r="O498" s="95"/>
      <c r="P498" s="95"/>
      <c r="Q498" s="95"/>
      <c r="R498" s="95"/>
      <c r="S498" s="95"/>
      <c r="T498" s="95"/>
      <c r="U498" s="95"/>
      <c r="V498" s="95"/>
      <c r="W498" s="95"/>
      <c r="X498" s="95"/>
      <c r="Y498" s="95"/>
      <c r="Z498" s="95"/>
    </row>
    <row r="499" ht="15.75" customHeight="1">
      <c r="A499" s="258"/>
      <c r="B499" s="312"/>
      <c r="C499" s="313"/>
      <c r="D499" s="299"/>
      <c r="E499" s="299"/>
      <c r="F499" s="299"/>
      <c r="G499" s="299"/>
      <c r="H499" s="299"/>
      <c r="I499" s="299"/>
      <c r="J499" s="95"/>
      <c r="K499" s="95"/>
      <c r="L499" s="95"/>
      <c r="M499" s="95"/>
      <c r="N499" s="95"/>
      <c r="O499" s="95"/>
      <c r="P499" s="95"/>
      <c r="Q499" s="95"/>
      <c r="R499" s="95"/>
      <c r="S499" s="95"/>
      <c r="T499" s="95"/>
      <c r="U499" s="95"/>
      <c r="V499" s="95"/>
      <c r="W499" s="95"/>
      <c r="X499" s="95"/>
      <c r="Y499" s="95"/>
      <c r="Z499" s="95"/>
    </row>
    <row r="500" ht="15.75" customHeight="1">
      <c r="A500" s="258"/>
      <c r="B500" s="312"/>
      <c r="C500" s="313"/>
      <c r="D500" s="299"/>
      <c r="E500" s="299"/>
      <c r="F500" s="299"/>
      <c r="G500" s="299"/>
      <c r="H500" s="299"/>
      <c r="I500" s="299"/>
      <c r="J500" s="95"/>
      <c r="K500" s="95"/>
      <c r="L500" s="95"/>
      <c r="M500" s="95"/>
      <c r="N500" s="95"/>
      <c r="O500" s="95"/>
      <c r="P500" s="95"/>
      <c r="Q500" s="95"/>
      <c r="R500" s="95"/>
      <c r="S500" s="95"/>
      <c r="T500" s="95"/>
      <c r="U500" s="95"/>
      <c r="V500" s="95"/>
      <c r="W500" s="95"/>
      <c r="X500" s="95"/>
      <c r="Y500" s="95"/>
      <c r="Z500" s="95"/>
    </row>
    <row r="501" ht="15.75" customHeight="1">
      <c r="A501" s="258"/>
      <c r="B501" s="312"/>
      <c r="C501" s="313"/>
      <c r="D501" s="299"/>
      <c r="E501" s="299"/>
      <c r="F501" s="299"/>
      <c r="G501" s="299"/>
      <c r="H501" s="299"/>
      <c r="I501" s="299"/>
      <c r="J501" s="95"/>
      <c r="K501" s="95"/>
      <c r="L501" s="95"/>
      <c r="M501" s="95"/>
      <c r="N501" s="95"/>
      <c r="O501" s="95"/>
      <c r="P501" s="95"/>
      <c r="Q501" s="95"/>
      <c r="R501" s="95"/>
      <c r="S501" s="95"/>
      <c r="T501" s="95"/>
      <c r="U501" s="95"/>
      <c r="V501" s="95"/>
      <c r="W501" s="95"/>
      <c r="X501" s="95"/>
      <c r="Y501" s="95"/>
      <c r="Z501" s="95"/>
    </row>
    <row r="502" ht="15.75" customHeight="1">
      <c r="A502" s="258"/>
      <c r="B502" s="312"/>
      <c r="C502" s="313"/>
      <c r="D502" s="299"/>
      <c r="E502" s="299"/>
      <c r="F502" s="299"/>
      <c r="G502" s="299"/>
      <c r="H502" s="299"/>
      <c r="I502" s="299"/>
      <c r="J502" s="95"/>
      <c r="K502" s="95"/>
      <c r="L502" s="95"/>
      <c r="M502" s="95"/>
      <c r="N502" s="95"/>
      <c r="O502" s="95"/>
      <c r="P502" s="95"/>
      <c r="Q502" s="95"/>
      <c r="R502" s="95"/>
      <c r="S502" s="95"/>
      <c r="T502" s="95"/>
      <c r="U502" s="95"/>
      <c r="V502" s="95"/>
      <c r="W502" s="95"/>
      <c r="X502" s="95"/>
      <c r="Y502" s="95"/>
      <c r="Z502" s="95"/>
    </row>
    <row r="503" ht="15.75" customHeight="1">
      <c r="A503" s="258"/>
      <c r="B503" s="312"/>
      <c r="C503" s="313"/>
      <c r="D503" s="299"/>
      <c r="E503" s="299"/>
      <c r="F503" s="299"/>
      <c r="G503" s="299"/>
      <c r="H503" s="299"/>
      <c r="I503" s="299"/>
      <c r="J503" s="95"/>
      <c r="K503" s="95"/>
      <c r="L503" s="95"/>
      <c r="M503" s="95"/>
      <c r="N503" s="95"/>
      <c r="O503" s="95"/>
      <c r="P503" s="95"/>
      <c r="Q503" s="95"/>
      <c r="R503" s="95"/>
      <c r="S503" s="95"/>
      <c r="T503" s="95"/>
      <c r="U503" s="95"/>
      <c r="V503" s="95"/>
      <c r="W503" s="95"/>
      <c r="X503" s="95"/>
      <c r="Y503" s="95"/>
      <c r="Z503" s="95"/>
    </row>
    <row r="504" ht="15.75" customHeight="1">
      <c r="A504" s="258"/>
      <c r="B504" s="312"/>
      <c r="C504" s="313"/>
      <c r="D504" s="299"/>
      <c r="E504" s="299"/>
      <c r="F504" s="299"/>
      <c r="G504" s="299"/>
      <c r="H504" s="299"/>
      <c r="I504" s="299"/>
      <c r="J504" s="95"/>
      <c r="K504" s="95"/>
      <c r="L504" s="95"/>
      <c r="M504" s="95"/>
      <c r="N504" s="95"/>
      <c r="O504" s="95"/>
      <c r="P504" s="95"/>
      <c r="Q504" s="95"/>
      <c r="R504" s="95"/>
      <c r="S504" s="95"/>
      <c r="T504" s="95"/>
      <c r="U504" s="95"/>
      <c r="V504" s="95"/>
      <c r="W504" s="95"/>
      <c r="X504" s="95"/>
      <c r="Y504" s="95"/>
      <c r="Z504" s="95"/>
    </row>
    <row r="505" ht="15.75" customHeight="1">
      <c r="A505" s="258"/>
      <c r="B505" s="312"/>
      <c r="C505" s="313"/>
      <c r="D505" s="299"/>
      <c r="E505" s="299"/>
      <c r="F505" s="299"/>
      <c r="G505" s="299"/>
      <c r="H505" s="299"/>
      <c r="I505" s="299"/>
      <c r="J505" s="95"/>
      <c r="K505" s="95"/>
      <c r="L505" s="95"/>
      <c r="M505" s="95"/>
      <c r="N505" s="95"/>
      <c r="O505" s="95"/>
      <c r="P505" s="95"/>
      <c r="Q505" s="95"/>
      <c r="R505" s="95"/>
      <c r="S505" s="95"/>
      <c r="T505" s="95"/>
      <c r="U505" s="95"/>
      <c r="V505" s="95"/>
      <c r="W505" s="95"/>
      <c r="X505" s="95"/>
      <c r="Y505" s="95"/>
      <c r="Z505" s="95"/>
    </row>
    <row r="506" ht="15.75" customHeight="1">
      <c r="A506" s="258"/>
      <c r="B506" s="312"/>
      <c r="C506" s="313"/>
      <c r="D506" s="299"/>
      <c r="E506" s="299"/>
      <c r="F506" s="299"/>
      <c r="G506" s="299"/>
      <c r="H506" s="299"/>
      <c r="I506" s="299"/>
      <c r="J506" s="95"/>
      <c r="K506" s="95"/>
      <c r="L506" s="95"/>
      <c r="M506" s="95"/>
      <c r="N506" s="95"/>
      <c r="O506" s="95"/>
      <c r="P506" s="95"/>
      <c r="Q506" s="95"/>
      <c r="R506" s="95"/>
      <c r="S506" s="95"/>
      <c r="T506" s="95"/>
      <c r="U506" s="95"/>
      <c r="V506" s="95"/>
      <c r="W506" s="95"/>
      <c r="X506" s="95"/>
      <c r="Y506" s="95"/>
      <c r="Z506" s="95"/>
    </row>
    <row r="507" ht="15.75" customHeight="1">
      <c r="A507" s="258"/>
      <c r="B507" s="312"/>
      <c r="C507" s="313"/>
      <c r="D507" s="299"/>
      <c r="E507" s="299"/>
      <c r="F507" s="299"/>
      <c r="G507" s="299"/>
      <c r="H507" s="299"/>
      <c r="I507" s="299"/>
      <c r="J507" s="95"/>
      <c r="K507" s="95"/>
      <c r="L507" s="95"/>
      <c r="M507" s="95"/>
      <c r="N507" s="95"/>
      <c r="O507" s="95"/>
      <c r="P507" s="95"/>
      <c r="Q507" s="95"/>
      <c r="R507" s="95"/>
      <c r="S507" s="95"/>
      <c r="T507" s="95"/>
      <c r="U507" s="95"/>
      <c r="V507" s="95"/>
      <c r="W507" s="95"/>
      <c r="X507" s="95"/>
      <c r="Y507" s="95"/>
      <c r="Z507" s="95"/>
    </row>
    <row r="508" ht="15.75" customHeight="1">
      <c r="A508" s="258"/>
      <c r="B508" s="312"/>
      <c r="C508" s="313"/>
      <c r="D508" s="299"/>
      <c r="E508" s="299"/>
      <c r="F508" s="299"/>
      <c r="G508" s="299"/>
      <c r="H508" s="299"/>
      <c r="I508" s="299"/>
      <c r="J508" s="95"/>
      <c r="K508" s="95"/>
      <c r="L508" s="95"/>
      <c r="M508" s="95"/>
      <c r="N508" s="95"/>
      <c r="O508" s="95"/>
      <c r="P508" s="95"/>
      <c r="Q508" s="95"/>
      <c r="R508" s="95"/>
      <c r="S508" s="95"/>
      <c r="T508" s="95"/>
      <c r="U508" s="95"/>
      <c r="V508" s="95"/>
      <c r="W508" s="95"/>
      <c r="X508" s="95"/>
      <c r="Y508" s="95"/>
      <c r="Z508" s="95"/>
    </row>
    <row r="509" ht="15.75" customHeight="1">
      <c r="A509" s="258"/>
      <c r="B509" s="312"/>
      <c r="C509" s="313"/>
      <c r="D509" s="299"/>
      <c r="E509" s="299"/>
      <c r="F509" s="299"/>
      <c r="G509" s="299"/>
      <c r="H509" s="299"/>
      <c r="I509" s="299"/>
      <c r="J509" s="95"/>
      <c r="K509" s="95"/>
      <c r="L509" s="95"/>
      <c r="M509" s="95"/>
      <c r="N509" s="95"/>
      <c r="O509" s="95"/>
      <c r="P509" s="95"/>
      <c r="Q509" s="95"/>
      <c r="R509" s="95"/>
      <c r="S509" s="95"/>
      <c r="T509" s="95"/>
      <c r="U509" s="95"/>
      <c r="V509" s="95"/>
      <c r="W509" s="95"/>
      <c r="X509" s="95"/>
      <c r="Y509" s="95"/>
      <c r="Z509" s="95"/>
    </row>
    <row r="510" ht="15.75" customHeight="1">
      <c r="A510" s="258"/>
      <c r="B510" s="312"/>
      <c r="C510" s="313"/>
      <c r="D510" s="299"/>
      <c r="E510" s="299"/>
      <c r="F510" s="299"/>
      <c r="G510" s="299"/>
      <c r="H510" s="299"/>
      <c r="I510" s="299"/>
      <c r="J510" s="95"/>
      <c r="K510" s="95"/>
      <c r="L510" s="95"/>
      <c r="M510" s="95"/>
      <c r="N510" s="95"/>
      <c r="O510" s="95"/>
      <c r="P510" s="95"/>
      <c r="Q510" s="95"/>
      <c r="R510" s="95"/>
      <c r="S510" s="95"/>
      <c r="T510" s="95"/>
      <c r="U510" s="95"/>
      <c r="V510" s="95"/>
      <c r="W510" s="95"/>
      <c r="X510" s="95"/>
      <c r="Y510" s="95"/>
      <c r="Z510" s="95"/>
    </row>
    <row r="511" ht="15.75" customHeight="1">
      <c r="A511" s="258"/>
      <c r="B511" s="312"/>
      <c r="C511" s="313"/>
      <c r="D511" s="299"/>
      <c r="E511" s="299"/>
      <c r="F511" s="299"/>
      <c r="G511" s="299"/>
      <c r="H511" s="299"/>
      <c r="I511" s="299"/>
      <c r="J511" s="95"/>
      <c r="K511" s="95"/>
      <c r="L511" s="95"/>
      <c r="M511" s="95"/>
      <c r="N511" s="95"/>
      <c r="O511" s="95"/>
      <c r="P511" s="95"/>
      <c r="Q511" s="95"/>
      <c r="R511" s="95"/>
      <c r="S511" s="95"/>
      <c r="T511" s="95"/>
      <c r="U511" s="95"/>
      <c r="V511" s="95"/>
      <c r="W511" s="95"/>
      <c r="X511" s="95"/>
      <c r="Y511" s="95"/>
      <c r="Z511" s="95"/>
    </row>
    <row r="512" ht="15.75" customHeight="1">
      <c r="A512" s="258"/>
      <c r="B512" s="312"/>
      <c r="C512" s="313"/>
      <c r="D512" s="299"/>
      <c r="E512" s="299"/>
      <c r="F512" s="299"/>
      <c r="G512" s="299"/>
      <c r="H512" s="299"/>
      <c r="I512" s="299"/>
      <c r="J512" s="95"/>
      <c r="K512" s="95"/>
      <c r="L512" s="95"/>
      <c r="M512" s="95"/>
      <c r="N512" s="95"/>
      <c r="O512" s="95"/>
      <c r="P512" s="95"/>
      <c r="Q512" s="95"/>
      <c r="R512" s="95"/>
      <c r="S512" s="95"/>
      <c r="T512" s="95"/>
      <c r="U512" s="95"/>
      <c r="V512" s="95"/>
      <c r="W512" s="95"/>
      <c r="X512" s="95"/>
      <c r="Y512" s="95"/>
      <c r="Z512" s="95"/>
    </row>
    <row r="513" ht="15.75" customHeight="1">
      <c r="A513" s="258"/>
      <c r="B513" s="312"/>
      <c r="C513" s="313"/>
      <c r="D513" s="299"/>
      <c r="E513" s="299"/>
      <c r="F513" s="299"/>
      <c r="G513" s="299"/>
      <c r="H513" s="299"/>
      <c r="I513" s="299"/>
      <c r="J513" s="95"/>
      <c r="K513" s="95"/>
      <c r="L513" s="95"/>
      <c r="M513" s="95"/>
      <c r="N513" s="95"/>
      <c r="O513" s="95"/>
      <c r="P513" s="95"/>
      <c r="Q513" s="95"/>
      <c r="R513" s="95"/>
      <c r="S513" s="95"/>
      <c r="T513" s="95"/>
      <c r="U513" s="95"/>
      <c r="V513" s="95"/>
      <c r="W513" s="95"/>
      <c r="X513" s="95"/>
      <c r="Y513" s="95"/>
      <c r="Z513" s="95"/>
    </row>
    <row r="514" ht="15.75" customHeight="1">
      <c r="A514" s="258"/>
      <c r="B514" s="312"/>
      <c r="C514" s="313"/>
      <c r="D514" s="299"/>
      <c r="E514" s="299"/>
      <c r="F514" s="299"/>
      <c r="G514" s="299"/>
      <c r="H514" s="299"/>
      <c r="I514" s="299"/>
      <c r="J514" s="95"/>
      <c r="K514" s="95"/>
      <c r="L514" s="95"/>
      <c r="M514" s="95"/>
      <c r="N514" s="95"/>
      <c r="O514" s="95"/>
      <c r="P514" s="95"/>
      <c r="Q514" s="95"/>
      <c r="R514" s="95"/>
      <c r="S514" s="95"/>
      <c r="T514" s="95"/>
      <c r="U514" s="95"/>
      <c r="V514" s="95"/>
      <c r="W514" s="95"/>
      <c r="X514" s="95"/>
      <c r="Y514" s="95"/>
      <c r="Z514" s="95"/>
    </row>
    <row r="515" ht="15.75" customHeight="1">
      <c r="A515" s="258"/>
      <c r="B515" s="312"/>
      <c r="C515" s="313"/>
      <c r="D515" s="299"/>
      <c r="E515" s="299"/>
      <c r="F515" s="299"/>
      <c r="G515" s="299"/>
      <c r="H515" s="299"/>
      <c r="I515" s="299"/>
      <c r="J515" s="95"/>
      <c r="K515" s="95"/>
      <c r="L515" s="95"/>
      <c r="M515" s="95"/>
      <c r="N515" s="95"/>
      <c r="O515" s="95"/>
      <c r="P515" s="95"/>
      <c r="Q515" s="95"/>
      <c r="R515" s="95"/>
      <c r="S515" s="95"/>
      <c r="T515" s="95"/>
      <c r="U515" s="95"/>
      <c r="V515" s="95"/>
      <c r="W515" s="95"/>
      <c r="X515" s="95"/>
      <c r="Y515" s="95"/>
      <c r="Z515" s="95"/>
    </row>
    <row r="516" ht="15.75" customHeight="1">
      <c r="A516" s="258"/>
      <c r="B516" s="312"/>
      <c r="C516" s="313"/>
      <c r="D516" s="299"/>
      <c r="E516" s="299"/>
      <c r="F516" s="299"/>
      <c r="G516" s="299"/>
      <c r="H516" s="299"/>
      <c r="I516" s="299"/>
      <c r="J516" s="95"/>
      <c r="K516" s="95"/>
      <c r="L516" s="95"/>
      <c r="M516" s="95"/>
      <c r="N516" s="95"/>
      <c r="O516" s="95"/>
      <c r="P516" s="95"/>
      <c r="Q516" s="95"/>
      <c r="R516" s="95"/>
      <c r="S516" s="95"/>
      <c r="T516" s="95"/>
      <c r="U516" s="95"/>
      <c r="V516" s="95"/>
      <c r="W516" s="95"/>
      <c r="X516" s="95"/>
      <c r="Y516" s="95"/>
      <c r="Z516" s="95"/>
    </row>
    <row r="517" ht="15.75" customHeight="1">
      <c r="A517" s="258"/>
      <c r="B517" s="312"/>
      <c r="C517" s="313"/>
      <c r="D517" s="299"/>
      <c r="E517" s="299"/>
      <c r="F517" s="299"/>
      <c r="G517" s="299"/>
      <c r="H517" s="299"/>
      <c r="I517" s="299"/>
      <c r="J517" s="95"/>
      <c r="K517" s="95"/>
      <c r="L517" s="95"/>
      <c r="M517" s="95"/>
      <c r="N517" s="95"/>
      <c r="O517" s="95"/>
      <c r="P517" s="95"/>
      <c r="Q517" s="95"/>
      <c r="R517" s="95"/>
      <c r="S517" s="95"/>
      <c r="T517" s="95"/>
      <c r="U517" s="95"/>
      <c r="V517" s="95"/>
      <c r="W517" s="95"/>
      <c r="X517" s="95"/>
      <c r="Y517" s="95"/>
      <c r="Z517" s="95"/>
    </row>
    <row r="518" ht="15.75" customHeight="1">
      <c r="A518" s="258"/>
      <c r="B518" s="312"/>
      <c r="C518" s="313"/>
      <c r="D518" s="299"/>
      <c r="E518" s="299"/>
      <c r="F518" s="299"/>
      <c r="G518" s="299"/>
      <c r="H518" s="299"/>
      <c r="I518" s="299"/>
      <c r="J518" s="95"/>
      <c r="K518" s="95"/>
      <c r="L518" s="95"/>
      <c r="M518" s="95"/>
      <c r="N518" s="95"/>
      <c r="O518" s="95"/>
      <c r="P518" s="95"/>
      <c r="Q518" s="95"/>
      <c r="R518" s="95"/>
      <c r="S518" s="95"/>
      <c r="T518" s="95"/>
      <c r="U518" s="95"/>
      <c r="V518" s="95"/>
      <c r="W518" s="95"/>
      <c r="X518" s="95"/>
      <c r="Y518" s="95"/>
      <c r="Z518" s="95"/>
    </row>
    <row r="519" ht="15.75" customHeight="1">
      <c r="A519" s="258"/>
      <c r="B519" s="312"/>
      <c r="C519" s="313"/>
      <c r="D519" s="299"/>
      <c r="E519" s="299"/>
      <c r="F519" s="299"/>
      <c r="G519" s="299"/>
      <c r="H519" s="299"/>
      <c r="I519" s="299"/>
      <c r="J519" s="95"/>
      <c r="K519" s="95"/>
      <c r="L519" s="95"/>
      <c r="M519" s="95"/>
      <c r="N519" s="95"/>
      <c r="O519" s="95"/>
      <c r="P519" s="95"/>
      <c r="Q519" s="95"/>
      <c r="R519" s="95"/>
      <c r="S519" s="95"/>
      <c r="T519" s="95"/>
      <c r="U519" s="95"/>
      <c r="V519" s="95"/>
      <c r="W519" s="95"/>
      <c r="X519" s="95"/>
      <c r="Y519" s="95"/>
      <c r="Z519" s="95"/>
    </row>
    <row r="520" ht="15.75" customHeight="1">
      <c r="A520" s="258"/>
      <c r="B520" s="312"/>
      <c r="C520" s="313"/>
      <c r="D520" s="299"/>
      <c r="E520" s="299"/>
      <c r="F520" s="299"/>
      <c r="G520" s="299"/>
      <c r="H520" s="299"/>
      <c r="I520" s="299"/>
      <c r="J520" s="95"/>
      <c r="K520" s="95"/>
      <c r="L520" s="95"/>
      <c r="M520" s="95"/>
      <c r="N520" s="95"/>
      <c r="O520" s="95"/>
      <c r="P520" s="95"/>
      <c r="Q520" s="95"/>
      <c r="R520" s="95"/>
      <c r="S520" s="95"/>
      <c r="T520" s="95"/>
      <c r="U520" s="95"/>
      <c r="V520" s="95"/>
      <c r="W520" s="95"/>
      <c r="X520" s="95"/>
      <c r="Y520" s="95"/>
      <c r="Z520" s="95"/>
    </row>
    <row r="521" ht="15.75" customHeight="1">
      <c r="A521" s="258"/>
      <c r="B521" s="312"/>
      <c r="C521" s="313"/>
      <c r="D521" s="299"/>
      <c r="E521" s="299"/>
      <c r="F521" s="299"/>
      <c r="G521" s="299"/>
      <c r="H521" s="299"/>
      <c r="I521" s="299"/>
      <c r="J521" s="95"/>
      <c r="K521" s="95"/>
      <c r="L521" s="95"/>
      <c r="M521" s="95"/>
      <c r="N521" s="95"/>
      <c r="O521" s="95"/>
      <c r="P521" s="95"/>
      <c r="Q521" s="95"/>
      <c r="R521" s="95"/>
      <c r="S521" s="95"/>
      <c r="T521" s="95"/>
      <c r="U521" s="95"/>
      <c r="V521" s="95"/>
      <c r="W521" s="95"/>
      <c r="X521" s="95"/>
      <c r="Y521" s="95"/>
      <c r="Z521" s="95"/>
    </row>
    <row r="522" ht="15.75" customHeight="1">
      <c r="A522" s="258"/>
      <c r="B522" s="312"/>
      <c r="C522" s="313"/>
      <c r="D522" s="299"/>
      <c r="E522" s="299"/>
      <c r="F522" s="299"/>
      <c r="G522" s="299"/>
      <c r="H522" s="299"/>
      <c r="I522" s="299"/>
      <c r="J522" s="95"/>
      <c r="K522" s="95"/>
      <c r="L522" s="95"/>
      <c r="M522" s="95"/>
      <c r="N522" s="95"/>
      <c r="O522" s="95"/>
      <c r="P522" s="95"/>
      <c r="Q522" s="95"/>
      <c r="R522" s="95"/>
      <c r="S522" s="95"/>
      <c r="T522" s="95"/>
      <c r="U522" s="95"/>
      <c r="V522" s="95"/>
      <c r="W522" s="95"/>
      <c r="X522" s="95"/>
      <c r="Y522" s="95"/>
      <c r="Z522" s="95"/>
    </row>
    <row r="523" ht="15.75" customHeight="1">
      <c r="A523" s="258"/>
      <c r="B523" s="312"/>
      <c r="C523" s="313"/>
      <c r="D523" s="299"/>
      <c r="E523" s="299"/>
      <c r="F523" s="299"/>
      <c r="G523" s="299"/>
      <c r="H523" s="299"/>
      <c r="I523" s="299"/>
      <c r="J523" s="95"/>
      <c r="K523" s="95"/>
      <c r="L523" s="95"/>
      <c r="M523" s="95"/>
      <c r="N523" s="95"/>
      <c r="O523" s="95"/>
      <c r="P523" s="95"/>
      <c r="Q523" s="95"/>
      <c r="R523" s="95"/>
      <c r="S523" s="95"/>
      <c r="T523" s="95"/>
      <c r="U523" s="95"/>
      <c r="V523" s="95"/>
      <c r="W523" s="95"/>
      <c r="X523" s="95"/>
      <c r="Y523" s="95"/>
      <c r="Z523" s="95"/>
    </row>
    <row r="524" ht="15.75" customHeight="1">
      <c r="A524" s="258"/>
      <c r="B524" s="312"/>
      <c r="C524" s="313"/>
      <c r="D524" s="299"/>
      <c r="E524" s="299"/>
      <c r="F524" s="299"/>
      <c r="G524" s="299"/>
      <c r="H524" s="299"/>
      <c r="I524" s="299"/>
      <c r="J524" s="95"/>
      <c r="K524" s="95"/>
      <c r="L524" s="95"/>
      <c r="M524" s="95"/>
      <c r="N524" s="95"/>
      <c r="O524" s="95"/>
      <c r="P524" s="95"/>
      <c r="Q524" s="95"/>
      <c r="R524" s="95"/>
      <c r="S524" s="95"/>
      <c r="T524" s="95"/>
      <c r="U524" s="95"/>
      <c r="V524" s="95"/>
      <c r="W524" s="95"/>
      <c r="X524" s="95"/>
      <c r="Y524" s="95"/>
      <c r="Z524" s="95"/>
    </row>
    <row r="525" ht="15.75" customHeight="1">
      <c r="A525" s="258"/>
      <c r="B525" s="312"/>
      <c r="C525" s="313"/>
      <c r="D525" s="299"/>
      <c r="E525" s="299"/>
      <c r="F525" s="299"/>
      <c r="G525" s="299"/>
      <c r="H525" s="299"/>
      <c r="I525" s="299"/>
      <c r="J525" s="95"/>
      <c r="K525" s="95"/>
      <c r="L525" s="95"/>
      <c r="M525" s="95"/>
      <c r="N525" s="95"/>
      <c r="O525" s="95"/>
      <c r="P525" s="95"/>
      <c r="Q525" s="95"/>
      <c r="R525" s="95"/>
      <c r="S525" s="95"/>
      <c r="T525" s="95"/>
      <c r="U525" s="95"/>
      <c r="V525" s="95"/>
      <c r="W525" s="95"/>
      <c r="X525" s="95"/>
      <c r="Y525" s="95"/>
      <c r="Z525" s="95"/>
    </row>
    <row r="526" ht="15.75" customHeight="1">
      <c r="A526" s="258"/>
      <c r="B526" s="312"/>
      <c r="C526" s="313"/>
      <c r="D526" s="299"/>
      <c r="E526" s="299"/>
      <c r="F526" s="299"/>
      <c r="G526" s="299"/>
      <c r="H526" s="299"/>
      <c r="I526" s="299"/>
      <c r="J526" s="95"/>
      <c r="K526" s="95"/>
      <c r="L526" s="95"/>
      <c r="M526" s="95"/>
      <c r="N526" s="95"/>
      <c r="O526" s="95"/>
      <c r="P526" s="95"/>
      <c r="Q526" s="95"/>
      <c r="R526" s="95"/>
      <c r="S526" s="95"/>
      <c r="T526" s="95"/>
      <c r="U526" s="95"/>
      <c r="V526" s="95"/>
      <c r="W526" s="95"/>
      <c r="X526" s="95"/>
      <c r="Y526" s="95"/>
      <c r="Z526" s="95"/>
    </row>
    <row r="527" ht="15.75" customHeight="1">
      <c r="A527" s="258"/>
      <c r="B527" s="312"/>
      <c r="C527" s="313"/>
      <c r="D527" s="299"/>
      <c r="E527" s="299"/>
      <c r="F527" s="299"/>
      <c r="G527" s="299"/>
      <c r="H527" s="299"/>
      <c r="I527" s="299"/>
      <c r="J527" s="95"/>
      <c r="K527" s="95"/>
      <c r="L527" s="95"/>
      <c r="M527" s="95"/>
      <c r="N527" s="95"/>
      <c r="O527" s="95"/>
      <c r="P527" s="95"/>
      <c r="Q527" s="95"/>
      <c r="R527" s="95"/>
      <c r="S527" s="95"/>
      <c r="T527" s="95"/>
      <c r="U527" s="95"/>
      <c r="V527" s="95"/>
      <c r="W527" s="95"/>
      <c r="X527" s="95"/>
      <c r="Y527" s="95"/>
      <c r="Z527" s="95"/>
    </row>
    <row r="528" ht="15.75" customHeight="1">
      <c r="A528" s="258"/>
      <c r="B528" s="312"/>
      <c r="C528" s="313"/>
      <c r="D528" s="299"/>
      <c r="E528" s="299"/>
      <c r="F528" s="299"/>
      <c r="G528" s="299"/>
      <c r="H528" s="299"/>
      <c r="I528" s="299"/>
      <c r="J528" s="95"/>
      <c r="K528" s="95"/>
      <c r="L528" s="95"/>
      <c r="M528" s="95"/>
      <c r="N528" s="95"/>
      <c r="O528" s="95"/>
      <c r="P528" s="95"/>
      <c r="Q528" s="95"/>
      <c r="R528" s="95"/>
      <c r="S528" s="95"/>
      <c r="T528" s="95"/>
      <c r="U528" s="95"/>
      <c r="V528" s="95"/>
      <c r="W528" s="95"/>
      <c r="X528" s="95"/>
      <c r="Y528" s="95"/>
      <c r="Z528" s="95"/>
    </row>
    <row r="529" ht="15.75" customHeight="1">
      <c r="A529" s="258"/>
      <c r="B529" s="312"/>
      <c r="C529" s="313"/>
      <c r="D529" s="299"/>
      <c r="E529" s="299"/>
      <c r="F529" s="299"/>
      <c r="G529" s="299"/>
      <c r="H529" s="299"/>
      <c r="I529" s="299"/>
      <c r="J529" s="95"/>
      <c r="K529" s="95"/>
      <c r="L529" s="95"/>
      <c r="M529" s="95"/>
      <c r="N529" s="95"/>
      <c r="O529" s="95"/>
      <c r="P529" s="95"/>
      <c r="Q529" s="95"/>
      <c r="R529" s="95"/>
      <c r="S529" s="95"/>
      <c r="T529" s="95"/>
      <c r="U529" s="95"/>
      <c r="V529" s="95"/>
      <c r="W529" s="95"/>
      <c r="X529" s="95"/>
      <c r="Y529" s="95"/>
      <c r="Z529" s="95"/>
    </row>
    <row r="530" ht="15.75" customHeight="1">
      <c r="A530" s="258"/>
      <c r="B530" s="312"/>
      <c r="C530" s="313"/>
      <c r="D530" s="299"/>
      <c r="E530" s="299"/>
      <c r="F530" s="299"/>
      <c r="G530" s="299"/>
      <c r="H530" s="299"/>
      <c r="I530" s="299"/>
      <c r="J530" s="95"/>
      <c r="K530" s="95"/>
      <c r="L530" s="95"/>
      <c r="M530" s="95"/>
      <c r="N530" s="95"/>
      <c r="O530" s="95"/>
      <c r="P530" s="95"/>
      <c r="Q530" s="95"/>
      <c r="R530" s="95"/>
      <c r="S530" s="95"/>
      <c r="T530" s="95"/>
      <c r="U530" s="95"/>
      <c r="V530" s="95"/>
      <c r="W530" s="95"/>
      <c r="X530" s="95"/>
      <c r="Y530" s="95"/>
      <c r="Z530" s="95"/>
    </row>
    <row r="531" ht="15.75" customHeight="1">
      <c r="A531" s="258"/>
      <c r="B531" s="312"/>
      <c r="C531" s="313"/>
      <c r="D531" s="299"/>
      <c r="E531" s="299"/>
      <c r="F531" s="299"/>
      <c r="G531" s="299"/>
      <c r="H531" s="299"/>
      <c r="I531" s="299"/>
      <c r="J531" s="95"/>
      <c r="K531" s="95"/>
      <c r="L531" s="95"/>
      <c r="M531" s="95"/>
      <c r="N531" s="95"/>
      <c r="O531" s="95"/>
      <c r="P531" s="95"/>
      <c r="Q531" s="95"/>
      <c r="R531" s="95"/>
      <c r="S531" s="95"/>
      <c r="T531" s="95"/>
      <c r="U531" s="95"/>
      <c r="V531" s="95"/>
      <c r="W531" s="95"/>
      <c r="X531" s="95"/>
      <c r="Y531" s="95"/>
      <c r="Z531" s="95"/>
    </row>
    <row r="532" ht="15.75" customHeight="1">
      <c r="A532" s="258"/>
      <c r="B532" s="312"/>
      <c r="C532" s="313"/>
      <c r="D532" s="299"/>
      <c r="E532" s="299"/>
      <c r="F532" s="299"/>
      <c r="G532" s="299"/>
      <c r="H532" s="299"/>
      <c r="I532" s="299"/>
      <c r="J532" s="95"/>
      <c r="K532" s="95"/>
      <c r="L532" s="95"/>
      <c r="M532" s="95"/>
      <c r="N532" s="95"/>
      <c r="O532" s="95"/>
      <c r="P532" s="95"/>
      <c r="Q532" s="95"/>
      <c r="R532" s="95"/>
      <c r="S532" s="95"/>
      <c r="T532" s="95"/>
      <c r="U532" s="95"/>
      <c r="V532" s="95"/>
      <c r="W532" s="95"/>
      <c r="X532" s="95"/>
      <c r="Y532" s="95"/>
      <c r="Z532" s="95"/>
    </row>
    <row r="533" ht="15.75" customHeight="1">
      <c r="A533" s="258"/>
      <c r="B533" s="312"/>
      <c r="C533" s="313"/>
      <c r="D533" s="299"/>
      <c r="E533" s="299"/>
      <c r="F533" s="299"/>
      <c r="G533" s="299"/>
      <c r="H533" s="299"/>
      <c r="I533" s="299"/>
      <c r="J533" s="95"/>
      <c r="K533" s="95"/>
      <c r="L533" s="95"/>
      <c r="M533" s="95"/>
      <c r="N533" s="95"/>
      <c r="O533" s="95"/>
      <c r="P533" s="95"/>
      <c r="Q533" s="95"/>
      <c r="R533" s="95"/>
      <c r="S533" s="95"/>
      <c r="T533" s="95"/>
      <c r="U533" s="95"/>
      <c r="V533" s="95"/>
      <c r="W533" s="95"/>
      <c r="X533" s="95"/>
      <c r="Y533" s="95"/>
      <c r="Z533" s="95"/>
    </row>
    <row r="534" ht="15.75" customHeight="1">
      <c r="A534" s="258"/>
      <c r="B534" s="312"/>
      <c r="C534" s="313"/>
      <c r="D534" s="299"/>
      <c r="E534" s="299"/>
      <c r="F534" s="299"/>
      <c r="G534" s="299"/>
      <c r="H534" s="299"/>
      <c r="I534" s="299"/>
      <c r="J534" s="95"/>
      <c r="K534" s="95"/>
      <c r="L534" s="95"/>
      <c r="M534" s="95"/>
      <c r="N534" s="95"/>
      <c r="O534" s="95"/>
      <c r="P534" s="95"/>
      <c r="Q534" s="95"/>
      <c r="R534" s="95"/>
      <c r="S534" s="95"/>
      <c r="T534" s="95"/>
      <c r="U534" s="95"/>
      <c r="V534" s="95"/>
      <c r="W534" s="95"/>
      <c r="X534" s="95"/>
      <c r="Y534" s="95"/>
      <c r="Z534" s="95"/>
    </row>
    <row r="535" ht="15.75" customHeight="1">
      <c r="A535" s="258"/>
      <c r="B535" s="312"/>
      <c r="C535" s="313"/>
      <c r="D535" s="299"/>
      <c r="E535" s="299"/>
      <c r="F535" s="299"/>
      <c r="G535" s="299"/>
      <c r="H535" s="299"/>
      <c r="I535" s="299"/>
      <c r="J535" s="95"/>
      <c r="K535" s="95"/>
      <c r="L535" s="95"/>
      <c r="M535" s="95"/>
      <c r="N535" s="95"/>
      <c r="O535" s="95"/>
      <c r="P535" s="95"/>
      <c r="Q535" s="95"/>
      <c r="R535" s="95"/>
      <c r="S535" s="95"/>
      <c r="T535" s="95"/>
      <c r="U535" s="95"/>
      <c r="V535" s="95"/>
      <c r="W535" s="95"/>
      <c r="X535" s="95"/>
      <c r="Y535" s="95"/>
      <c r="Z535" s="95"/>
    </row>
    <row r="536" ht="15.75" customHeight="1">
      <c r="A536" s="258"/>
      <c r="B536" s="312"/>
      <c r="C536" s="313"/>
      <c r="D536" s="299"/>
      <c r="E536" s="299"/>
      <c r="F536" s="299"/>
      <c r="G536" s="299"/>
      <c r="H536" s="299"/>
      <c r="I536" s="299"/>
      <c r="J536" s="95"/>
      <c r="K536" s="95"/>
      <c r="L536" s="95"/>
      <c r="M536" s="95"/>
      <c r="N536" s="95"/>
      <c r="O536" s="95"/>
      <c r="P536" s="95"/>
      <c r="Q536" s="95"/>
      <c r="R536" s="95"/>
      <c r="S536" s="95"/>
      <c r="T536" s="95"/>
      <c r="U536" s="95"/>
      <c r="V536" s="95"/>
      <c r="W536" s="95"/>
      <c r="X536" s="95"/>
      <c r="Y536" s="95"/>
      <c r="Z536" s="95"/>
    </row>
    <row r="537" ht="15.75" customHeight="1">
      <c r="A537" s="258"/>
      <c r="B537" s="312"/>
      <c r="C537" s="313"/>
      <c r="D537" s="299"/>
      <c r="E537" s="299"/>
      <c r="F537" s="299"/>
      <c r="G537" s="299"/>
      <c r="H537" s="299"/>
      <c r="I537" s="299"/>
      <c r="J537" s="95"/>
      <c r="K537" s="95"/>
      <c r="L537" s="95"/>
      <c r="M537" s="95"/>
      <c r="N537" s="95"/>
      <c r="O537" s="95"/>
      <c r="P537" s="95"/>
      <c r="Q537" s="95"/>
      <c r="R537" s="95"/>
      <c r="S537" s="95"/>
      <c r="T537" s="95"/>
      <c r="U537" s="95"/>
      <c r="V537" s="95"/>
      <c r="W537" s="95"/>
      <c r="X537" s="95"/>
      <c r="Y537" s="95"/>
      <c r="Z537" s="95"/>
    </row>
    <row r="538" ht="15.75" customHeight="1">
      <c r="A538" s="258"/>
      <c r="B538" s="312"/>
      <c r="C538" s="313"/>
      <c r="D538" s="299"/>
      <c r="E538" s="299"/>
      <c r="F538" s="299"/>
      <c r="G538" s="299"/>
      <c r="H538" s="299"/>
      <c r="I538" s="299"/>
      <c r="J538" s="95"/>
      <c r="K538" s="95"/>
      <c r="L538" s="95"/>
      <c r="M538" s="95"/>
      <c r="N538" s="95"/>
      <c r="O538" s="95"/>
      <c r="P538" s="95"/>
      <c r="Q538" s="95"/>
      <c r="R538" s="95"/>
      <c r="S538" s="95"/>
      <c r="T538" s="95"/>
      <c r="U538" s="95"/>
      <c r="V538" s="95"/>
      <c r="W538" s="95"/>
      <c r="X538" s="95"/>
      <c r="Y538" s="95"/>
      <c r="Z538" s="95"/>
    </row>
    <row r="539" ht="15.75" customHeight="1">
      <c r="A539" s="258"/>
      <c r="B539" s="312"/>
      <c r="C539" s="313"/>
      <c r="D539" s="299"/>
      <c r="E539" s="299"/>
      <c r="F539" s="299"/>
      <c r="G539" s="299"/>
      <c r="H539" s="299"/>
      <c r="I539" s="299"/>
      <c r="J539" s="95"/>
      <c r="K539" s="95"/>
      <c r="L539" s="95"/>
      <c r="M539" s="95"/>
      <c r="N539" s="95"/>
      <c r="O539" s="95"/>
      <c r="P539" s="95"/>
      <c r="Q539" s="95"/>
      <c r="R539" s="95"/>
      <c r="S539" s="95"/>
      <c r="T539" s="95"/>
      <c r="U539" s="95"/>
      <c r="V539" s="95"/>
      <c r="W539" s="95"/>
      <c r="X539" s="95"/>
      <c r="Y539" s="95"/>
      <c r="Z539" s="95"/>
    </row>
    <row r="540" ht="15.75" customHeight="1">
      <c r="A540" s="258"/>
      <c r="B540" s="312"/>
      <c r="C540" s="313"/>
      <c r="D540" s="299"/>
      <c r="E540" s="299"/>
      <c r="F540" s="299"/>
      <c r="G540" s="299"/>
      <c r="H540" s="299"/>
      <c r="I540" s="299"/>
      <c r="J540" s="95"/>
      <c r="K540" s="95"/>
      <c r="L540" s="95"/>
      <c r="M540" s="95"/>
      <c r="N540" s="95"/>
      <c r="O540" s="95"/>
      <c r="P540" s="95"/>
      <c r="Q540" s="95"/>
      <c r="R540" s="95"/>
      <c r="S540" s="95"/>
      <c r="T540" s="95"/>
      <c r="U540" s="95"/>
      <c r="V540" s="95"/>
      <c r="W540" s="95"/>
      <c r="X540" s="95"/>
      <c r="Y540" s="95"/>
      <c r="Z540" s="95"/>
    </row>
    <row r="541" ht="15.75" customHeight="1">
      <c r="A541" s="258"/>
      <c r="B541" s="312"/>
      <c r="C541" s="313"/>
      <c r="D541" s="299"/>
      <c r="E541" s="299"/>
      <c r="F541" s="299"/>
      <c r="G541" s="299"/>
      <c r="H541" s="299"/>
      <c r="I541" s="299"/>
      <c r="J541" s="95"/>
      <c r="K541" s="95"/>
      <c r="L541" s="95"/>
      <c r="M541" s="95"/>
      <c r="N541" s="95"/>
      <c r="O541" s="95"/>
      <c r="P541" s="95"/>
      <c r="Q541" s="95"/>
      <c r="R541" s="95"/>
      <c r="S541" s="95"/>
      <c r="T541" s="95"/>
      <c r="U541" s="95"/>
      <c r="V541" s="95"/>
      <c r="W541" s="95"/>
      <c r="X541" s="95"/>
      <c r="Y541" s="95"/>
      <c r="Z541" s="95"/>
    </row>
    <row r="542" ht="15.75" customHeight="1">
      <c r="A542" s="258"/>
      <c r="B542" s="312"/>
      <c r="C542" s="313"/>
      <c r="D542" s="299"/>
      <c r="E542" s="299"/>
      <c r="F542" s="299"/>
      <c r="G542" s="299"/>
      <c r="H542" s="299"/>
      <c r="I542" s="299"/>
      <c r="J542" s="95"/>
      <c r="K542" s="95"/>
      <c r="L542" s="95"/>
      <c r="M542" s="95"/>
      <c r="N542" s="95"/>
      <c r="O542" s="95"/>
      <c r="P542" s="95"/>
      <c r="Q542" s="95"/>
      <c r="R542" s="95"/>
      <c r="S542" s="95"/>
      <c r="T542" s="95"/>
      <c r="U542" s="95"/>
      <c r="V542" s="95"/>
      <c r="W542" s="95"/>
      <c r="X542" s="95"/>
      <c r="Y542" s="95"/>
      <c r="Z542" s="95"/>
    </row>
    <row r="543" ht="15.75" customHeight="1">
      <c r="A543" s="258"/>
      <c r="B543" s="312"/>
      <c r="C543" s="313"/>
      <c r="D543" s="299"/>
      <c r="E543" s="299"/>
      <c r="F543" s="299"/>
      <c r="G543" s="299"/>
      <c r="H543" s="299"/>
      <c r="I543" s="299"/>
      <c r="J543" s="95"/>
      <c r="K543" s="95"/>
      <c r="L543" s="95"/>
      <c r="M543" s="95"/>
      <c r="N543" s="95"/>
      <c r="O543" s="95"/>
      <c r="P543" s="95"/>
      <c r="Q543" s="95"/>
      <c r="R543" s="95"/>
      <c r="S543" s="95"/>
      <c r="T543" s="95"/>
      <c r="U543" s="95"/>
      <c r="V543" s="95"/>
      <c r="W543" s="95"/>
      <c r="X543" s="95"/>
      <c r="Y543" s="95"/>
      <c r="Z543" s="95"/>
    </row>
    <row r="544" ht="15.75" customHeight="1">
      <c r="A544" s="258"/>
      <c r="B544" s="312"/>
      <c r="C544" s="313"/>
      <c r="D544" s="299"/>
      <c r="E544" s="299"/>
      <c r="F544" s="299"/>
      <c r="G544" s="299"/>
      <c r="H544" s="299"/>
      <c r="I544" s="299"/>
      <c r="J544" s="95"/>
      <c r="K544" s="95"/>
      <c r="L544" s="95"/>
      <c r="M544" s="95"/>
      <c r="N544" s="95"/>
      <c r="O544" s="95"/>
      <c r="P544" s="95"/>
      <c r="Q544" s="95"/>
      <c r="R544" s="95"/>
      <c r="S544" s="95"/>
      <c r="T544" s="95"/>
      <c r="U544" s="95"/>
      <c r="V544" s="95"/>
      <c r="W544" s="95"/>
      <c r="X544" s="95"/>
      <c r="Y544" s="95"/>
      <c r="Z544" s="95"/>
    </row>
    <row r="545" ht="15.75" customHeight="1">
      <c r="A545" s="258"/>
      <c r="B545" s="312"/>
      <c r="C545" s="313"/>
      <c r="D545" s="299"/>
      <c r="E545" s="299"/>
      <c r="F545" s="299"/>
      <c r="G545" s="299"/>
      <c r="H545" s="299"/>
      <c r="I545" s="299"/>
      <c r="J545" s="95"/>
      <c r="K545" s="95"/>
      <c r="L545" s="95"/>
      <c r="M545" s="95"/>
      <c r="N545" s="95"/>
      <c r="O545" s="95"/>
      <c r="P545" s="95"/>
      <c r="Q545" s="95"/>
      <c r="R545" s="95"/>
      <c r="S545" s="95"/>
      <c r="T545" s="95"/>
      <c r="U545" s="95"/>
      <c r="V545" s="95"/>
      <c r="W545" s="95"/>
      <c r="X545" s="95"/>
      <c r="Y545" s="95"/>
      <c r="Z545" s="95"/>
    </row>
    <row r="546" ht="15.75" customHeight="1">
      <c r="A546" s="258"/>
      <c r="B546" s="312"/>
      <c r="C546" s="313"/>
      <c r="D546" s="299"/>
      <c r="E546" s="299"/>
      <c r="F546" s="299"/>
      <c r="G546" s="299"/>
      <c r="H546" s="299"/>
      <c r="I546" s="299"/>
      <c r="J546" s="95"/>
      <c r="K546" s="95"/>
      <c r="L546" s="95"/>
      <c r="M546" s="95"/>
      <c r="N546" s="95"/>
      <c r="O546" s="95"/>
      <c r="P546" s="95"/>
      <c r="Q546" s="95"/>
      <c r="R546" s="95"/>
      <c r="S546" s="95"/>
      <c r="T546" s="95"/>
      <c r="U546" s="95"/>
      <c r="V546" s="95"/>
      <c r="W546" s="95"/>
      <c r="X546" s="95"/>
      <c r="Y546" s="95"/>
      <c r="Z546" s="95"/>
    </row>
    <row r="547" ht="15.75" customHeight="1">
      <c r="A547" s="258"/>
      <c r="B547" s="312"/>
      <c r="C547" s="313"/>
      <c r="D547" s="299"/>
      <c r="E547" s="299"/>
      <c r="F547" s="299"/>
      <c r="G547" s="299"/>
      <c r="H547" s="299"/>
      <c r="I547" s="299"/>
      <c r="J547" s="95"/>
      <c r="K547" s="95"/>
      <c r="L547" s="95"/>
      <c r="M547" s="95"/>
      <c r="N547" s="95"/>
      <c r="O547" s="95"/>
      <c r="P547" s="95"/>
      <c r="Q547" s="95"/>
      <c r="R547" s="95"/>
      <c r="S547" s="95"/>
      <c r="T547" s="95"/>
      <c r="U547" s="95"/>
      <c r="V547" s="95"/>
      <c r="W547" s="95"/>
      <c r="X547" s="95"/>
      <c r="Y547" s="95"/>
      <c r="Z547" s="95"/>
    </row>
    <row r="548" ht="15.75" customHeight="1">
      <c r="A548" s="258"/>
      <c r="B548" s="312"/>
      <c r="C548" s="313"/>
      <c r="D548" s="299"/>
      <c r="E548" s="299"/>
      <c r="F548" s="299"/>
      <c r="G548" s="299"/>
      <c r="H548" s="299"/>
      <c r="I548" s="299"/>
      <c r="J548" s="95"/>
      <c r="K548" s="95"/>
      <c r="L548" s="95"/>
      <c r="M548" s="95"/>
      <c r="N548" s="95"/>
      <c r="O548" s="95"/>
      <c r="P548" s="95"/>
      <c r="Q548" s="95"/>
      <c r="R548" s="95"/>
      <c r="S548" s="95"/>
      <c r="T548" s="95"/>
      <c r="U548" s="95"/>
      <c r="V548" s="95"/>
      <c r="W548" s="95"/>
      <c r="X548" s="95"/>
      <c r="Y548" s="95"/>
      <c r="Z548" s="95"/>
    </row>
    <row r="549" ht="15.75" customHeight="1">
      <c r="A549" s="258"/>
      <c r="B549" s="312"/>
      <c r="C549" s="313"/>
      <c r="D549" s="299"/>
      <c r="E549" s="299"/>
      <c r="F549" s="299"/>
      <c r="G549" s="299"/>
      <c r="H549" s="299"/>
      <c r="I549" s="299"/>
      <c r="J549" s="95"/>
      <c r="K549" s="95"/>
      <c r="L549" s="95"/>
      <c r="M549" s="95"/>
      <c r="N549" s="95"/>
      <c r="O549" s="95"/>
      <c r="P549" s="95"/>
      <c r="Q549" s="95"/>
      <c r="R549" s="95"/>
      <c r="S549" s="95"/>
      <c r="T549" s="95"/>
      <c r="U549" s="95"/>
      <c r="V549" s="95"/>
      <c r="W549" s="95"/>
      <c r="X549" s="95"/>
      <c r="Y549" s="95"/>
      <c r="Z549" s="95"/>
    </row>
    <row r="550" ht="15.75" customHeight="1">
      <c r="A550" s="258"/>
      <c r="B550" s="312"/>
      <c r="C550" s="313"/>
      <c r="D550" s="299"/>
      <c r="E550" s="299"/>
      <c r="F550" s="299"/>
      <c r="G550" s="299"/>
      <c r="H550" s="299"/>
      <c r="I550" s="299"/>
      <c r="J550" s="95"/>
      <c r="K550" s="95"/>
      <c r="L550" s="95"/>
      <c r="M550" s="95"/>
      <c r="N550" s="95"/>
      <c r="O550" s="95"/>
      <c r="P550" s="95"/>
      <c r="Q550" s="95"/>
      <c r="R550" s="95"/>
      <c r="S550" s="95"/>
      <c r="T550" s="95"/>
      <c r="U550" s="95"/>
      <c r="V550" s="95"/>
      <c r="W550" s="95"/>
      <c r="X550" s="95"/>
      <c r="Y550" s="95"/>
      <c r="Z550" s="95"/>
    </row>
    <row r="551" ht="15.75" customHeight="1">
      <c r="A551" s="258"/>
      <c r="B551" s="312"/>
      <c r="C551" s="313"/>
      <c r="D551" s="299"/>
      <c r="E551" s="299"/>
      <c r="F551" s="299"/>
      <c r="G551" s="299"/>
      <c r="H551" s="299"/>
      <c r="I551" s="299"/>
      <c r="J551" s="95"/>
      <c r="K551" s="95"/>
      <c r="L551" s="95"/>
      <c r="M551" s="95"/>
      <c r="N551" s="95"/>
      <c r="O551" s="95"/>
      <c r="P551" s="95"/>
      <c r="Q551" s="95"/>
      <c r="R551" s="95"/>
      <c r="S551" s="95"/>
      <c r="T551" s="95"/>
      <c r="U551" s="95"/>
      <c r="V551" s="95"/>
      <c r="W551" s="95"/>
      <c r="X551" s="95"/>
      <c r="Y551" s="95"/>
      <c r="Z551" s="95"/>
    </row>
    <row r="552" ht="15.75" customHeight="1">
      <c r="A552" s="258"/>
      <c r="B552" s="312"/>
      <c r="C552" s="313"/>
      <c r="D552" s="299"/>
      <c r="E552" s="299"/>
      <c r="F552" s="299"/>
      <c r="G552" s="299"/>
      <c r="H552" s="299"/>
      <c r="I552" s="299"/>
      <c r="J552" s="95"/>
      <c r="K552" s="95"/>
      <c r="L552" s="95"/>
      <c r="M552" s="95"/>
      <c r="N552" s="95"/>
      <c r="O552" s="95"/>
      <c r="P552" s="95"/>
      <c r="Q552" s="95"/>
      <c r="R552" s="95"/>
      <c r="S552" s="95"/>
      <c r="T552" s="95"/>
      <c r="U552" s="95"/>
      <c r="V552" s="95"/>
      <c r="W552" s="95"/>
      <c r="X552" s="95"/>
      <c r="Y552" s="95"/>
      <c r="Z552" s="95"/>
    </row>
    <row r="553" ht="15.75" customHeight="1">
      <c r="A553" s="258"/>
      <c r="B553" s="312"/>
      <c r="C553" s="313"/>
      <c r="D553" s="299"/>
      <c r="E553" s="299"/>
      <c r="F553" s="299"/>
      <c r="G553" s="299"/>
      <c r="H553" s="299"/>
      <c r="I553" s="299"/>
      <c r="J553" s="95"/>
      <c r="K553" s="95"/>
      <c r="L553" s="95"/>
      <c r="M553" s="95"/>
      <c r="N553" s="95"/>
      <c r="O553" s="95"/>
      <c r="P553" s="95"/>
      <c r="Q553" s="95"/>
      <c r="R553" s="95"/>
      <c r="S553" s="95"/>
      <c r="T553" s="95"/>
      <c r="U553" s="95"/>
      <c r="V553" s="95"/>
      <c r="W553" s="95"/>
      <c r="X553" s="95"/>
      <c r="Y553" s="95"/>
      <c r="Z553" s="95"/>
    </row>
    <row r="554" ht="15.75" customHeight="1">
      <c r="A554" s="258"/>
      <c r="B554" s="312"/>
      <c r="C554" s="313"/>
      <c r="D554" s="299"/>
      <c r="E554" s="299"/>
      <c r="F554" s="299"/>
      <c r="G554" s="299"/>
      <c r="H554" s="299"/>
      <c r="I554" s="299"/>
      <c r="J554" s="95"/>
      <c r="K554" s="95"/>
      <c r="L554" s="95"/>
      <c r="M554" s="95"/>
      <c r="N554" s="95"/>
      <c r="O554" s="95"/>
      <c r="P554" s="95"/>
      <c r="Q554" s="95"/>
      <c r="R554" s="95"/>
      <c r="S554" s="95"/>
      <c r="T554" s="95"/>
      <c r="U554" s="95"/>
      <c r="V554" s="95"/>
      <c r="W554" s="95"/>
      <c r="X554" s="95"/>
      <c r="Y554" s="95"/>
      <c r="Z554" s="95"/>
    </row>
    <row r="555" ht="15.75" customHeight="1">
      <c r="A555" s="258"/>
      <c r="B555" s="312"/>
      <c r="C555" s="313"/>
      <c r="D555" s="299"/>
      <c r="E555" s="299"/>
      <c r="F555" s="299"/>
      <c r="G555" s="299"/>
      <c r="H555" s="299"/>
      <c r="I555" s="299"/>
      <c r="J555" s="95"/>
      <c r="K555" s="95"/>
      <c r="L555" s="95"/>
      <c r="M555" s="95"/>
      <c r="N555" s="95"/>
      <c r="O555" s="95"/>
      <c r="P555" s="95"/>
      <c r="Q555" s="95"/>
      <c r="R555" s="95"/>
      <c r="S555" s="95"/>
      <c r="T555" s="95"/>
      <c r="U555" s="95"/>
      <c r="V555" s="95"/>
      <c r="W555" s="95"/>
      <c r="X555" s="95"/>
      <c r="Y555" s="95"/>
      <c r="Z555" s="95"/>
    </row>
    <row r="556" ht="15.75" customHeight="1">
      <c r="A556" s="258"/>
      <c r="B556" s="312"/>
      <c r="C556" s="313"/>
      <c r="D556" s="299"/>
      <c r="E556" s="299"/>
      <c r="F556" s="299"/>
      <c r="G556" s="299"/>
      <c r="H556" s="299"/>
      <c r="I556" s="299"/>
      <c r="J556" s="95"/>
      <c r="K556" s="95"/>
      <c r="L556" s="95"/>
      <c r="M556" s="95"/>
      <c r="N556" s="95"/>
      <c r="O556" s="95"/>
      <c r="P556" s="95"/>
      <c r="Q556" s="95"/>
      <c r="R556" s="95"/>
      <c r="S556" s="95"/>
      <c r="T556" s="95"/>
      <c r="U556" s="95"/>
      <c r="V556" s="95"/>
      <c r="W556" s="95"/>
      <c r="X556" s="95"/>
      <c r="Y556" s="95"/>
      <c r="Z556" s="95"/>
    </row>
    <row r="557" ht="15.75" customHeight="1">
      <c r="A557" s="258"/>
      <c r="B557" s="312"/>
      <c r="C557" s="313"/>
      <c r="D557" s="299"/>
      <c r="E557" s="299"/>
      <c r="F557" s="299"/>
      <c r="G557" s="299"/>
      <c r="H557" s="299"/>
      <c r="I557" s="299"/>
      <c r="J557" s="95"/>
      <c r="K557" s="95"/>
      <c r="L557" s="95"/>
      <c r="M557" s="95"/>
      <c r="N557" s="95"/>
      <c r="O557" s="95"/>
      <c r="P557" s="95"/>
      <c r="Q557" s="95"/>
      <c r="R557" s="95"/>
      <c r="S557" s="95"/>
      <c r="T557" s="95"/>
      <c r="U557" s="95"/>
      <c r="V557" s="95"/>
      <c r="W557" s="95"/>
      <c r="X557" s="95"/>
      <c r="Y557" s="95"/>
      <c r="Z557" s="95"/>
    </row>
    <row r="558" ht="15.75" customHeight="1">
      <c r="A558" s="258"/>
      <c r="B558" s="312"/>
      <c r="C558" s="313"/>
      <c r="D558" s="299"/>
      <c r="E558" s="299"/>
      <c r="F558" s="299"/>
      <c r="G558" s="299"/>
      <c r="H558" s="299"/>
      <c r="I558" s="299"/>
      <c r="J558" s="95"/>
      <c r="K558" s="95"/>
      <c r="L558" s="95"/>
      <c r="M558" s="95"/>
      <c r="N558" s="95"/>
      <c r="O558" s="95"/>
      <c r="P558" s="95"/>
      <c r="Q558" s="95"/>
      <c r="R558" s="95"/>
      <c r="S558" s="95"/>
      <c r="T558" s="95"/>
      <c r="U558" s="95"/>
      <c r="V558" s="95"/>
      <c r="W558" s="95"/>
      <c r="X558" s="95"/>
      <c r="Y558" s="95"/>
      <c r="Z558" s="95"/>
    </row>
    <row r="559" ht="15.75" customHeight="1">
      <c r="A559" s="258"/>
      <c r="B559" s="312"/>
      <c r="C559" s="313"/>
      <c r="D559" s="299"/>
      <c r="E559" s="299"/>
      <c r="F559" s="299"/>
      <c r="G559" s="299"/>
      <c r="H559" s="299"/>
      <c r="I559" s="299"/>
      <c r="J559" s="95"/>
      <c r="K559" s="95"/>
      <c r="L559" s="95"/>
      <c r="M559" s="95"/>
      <c r="N559" s="95"/>
      <c r="O559" s="95"/>
      <c r="P559" s="95"/>
      <c r="Q559" s="95"/>
      <c r="R559" s="95"/>
      <c r="S559" s="95"/>
      <c r="T559" s="95"/>
      <c r="U559" s="95"/>
      <c r="V559" s="95"/>
      <c r="W559" s="95"/>
      <c r="X559" s="95"/>
      <c r="Y559" s="95"/>
      <c r="Z559" s="95"/>
    </row>
    <row r="560" ht="15.75" customHeight="1">
      <c r="A560" s="258"/>
      <c r="B560" s="312"/>
      <c r="C560" s="313"/>
      <c r="D560" s="299"/>
      <c r="E560" s="299"/>
      <c r="F560" s="299"/>
      <c r="G560" s="299"/>
      <c r="H560" s="299"/>
      <c r="I560" s="299"/>
      <c r="J560" s="95"/>
      <c r="K560" s="95"/>
      <c r="L560" s="95"/>
      <c r="M560" s="95"/>
      <c r="N560" s="95"/>
      <c r="O560" s="95"/>
      <c r="P560" s="95"/>
      <c r="Q560" s="95"/>
      <c r="R560" s="95"/>
      <c r="S560" s="95"/>
      <c r="T560" s="95"/>
      <c r="U560" s="95"/>
      <c r="V560" s="95"/>
      <c r="W560" s="95"/>
      <c r="X560" s="95"/>
      <c r="Y560" s="95"/>
      <c r="Z560" s="95"/>
    </row>
    <row r="561" ht="15.75" customHeight="1">
      <c r="A561" s="258"/>
      <c r="B561" s="312"/>
      <c r="C561" s="313"/>
      <c r="D561" s="299"/>
      <c r="E561" s="299"/>
      <c r="F561" s="299"/>
      <c r="G561" s="299"/>
      <c r="H561" s="299"/>
      <c r="I561" s="299"/>
      <c r="J561" s="95"/>
      <c r="K561" s="95"/>
      <c r="L561" s="95"/>
      <c r="M561" s="95"/>
      <c r="N561" s="95"/>
      <c r="O561" s="95"/>
      <c r="P561" s="95"/>
      <c r="Q561" s="95"/>
      <c r="R561" s="95"/>
      <c r="S561" s="95"/>
      <c r="T561" s="95"/>
      <c r="U561" s="95"/>
      <c r="V561" s="95"/>
      <c r="W561" s="95"/>
      <c r="X561" s="95"/>
      <c r="Y561" s="95"/>
      <c r="Z561" s="95"/>
    </row>
    <row r="562" ht="15.75" customHeight="1">
      <c r="A562" s="258"/>
      <c r="B562" s="312"/>
      <c r="C562" s="313"/>
      <c r="D562" s="299"/>
      <c r="E562" s="299"/>
      <c r="F562" s="299"/>
      <c r="G562" s="299"/>
      <c r="H562" s="299"/>
      <c r="I562" s="299"/>
      <c r="J562" s="95"/>
      <c r="K562" s="95"/>
      <c r="L562" s="95"/>
      <c r="M562" s="95"/>
      <c r="N562" s="95"/>
      <c r="O562" s="95"/>
      <c r="P562" s="95"/>
      <c r="Q562" s="95"/>
      <c r="R562" s="95"/>
      <c r="S562" s="95"/>
      <c r="T562" s="95"/>
      <c r="U562" s="95"/>
      <c r="V562" s="95"/>
      <c r="W562" s="95"/>
      <c r="X562" s="95"/>
      <c r="Y562" s="95"/>
      <c r="Z562" s="95"/>
    </row>
    <row r="563" ht="15.75" customHeight="1">
      <c r="A563" s="258"/>
      <c r="B563" s="312"/>
      <c r="C563" s="313"/>
      <c r="D563" s="299"/>
      <c r="E563" s="299"/>
      <c r="F563" s="299"/>
      <c r="G563" s="299"/>
      <c r="H563" s="299"/>
      <c r="I563" s="299"/>
      <c r="J563" s="95"/>
      <c r="K563" s="95"/>
      <c r="L563" s="95"/>
      <c r="M563" s="95"/>
      <c r="N563" s="95"/>
      <c r="O563" s="95"/>
      <c r="P563" s="95"/>
      <c r="Q563" s="95"/>
      <c r="R563" s="95"/>
      <c r="S563" s="95"/>
      <c r="T563" s="95"/>
      <c r="U563" s="95"/>
      <c r="V563" s="95"/>
      <c r="W563" s="95"/>
      <c r="X563" s="95"/>
      <c r="Y563" s="95"/>
      <c r="Z563" s="95"/>
    </row>
    <row r="564" ht="15.75" customHeight="1">
      <c r="A564" s="258"/>
      <c r="B564" s="312"/>
      <c r="C564" s="313"/>
      <c r="D564" s="299"/>
      <c r="E564" s="299"/>
      <c r="F564" s="299"/>
      <c r="G564" s="299"/>
      <c r="H564" s="299"/>
      <c r="I564" s="299"/>
      <c r="J564" s="95"/>
      <c r="K564" s="95"/>
      <c r="L564" s="95"/>
      <c r="M564" s="95"/>
      <c r="N564" s="95"/>
      <c r="O564" s="95"/>
      <c r="P564" s="95"/>
      <c r="Q564" s="95"/>
      <c r="R564" s="95"/>
      <c r="S564" s="95"/>
      <c r="T564" s="95"/>
      <c r="U564" s="95"/>
      <c r="V564" s="95"/>
      <c r="W564" s="95"/>
      <c r="X564" s="95"/>
      <c r="Y564" s="95"/>
      <c r="Z564" s="95"/>
    </row>
    <row r="565" ht="15.75" customHeight="1">
      <c r="A565" s="258"/>
      <c r="B565" s="312"/>
      <c r="C565" s="313"/>
      <c r="D565" s="299"/>
      <c r="E565" s="299"/>
      <c r="F565" s="299"/>
      <c r="G565" s="299"/>
      <c r="H565" s="299"/>
      <c r="I565" s="299"/>
      <c r="J565" s="95"/>
      <c r="K565" s="95"/>
      <c r="L565" s="95"/>
      <c r="M565" s="95"/>
      <c r="N565" s="95"/>
      <c r="O565" s="95"/>
      <c r="P565" s="95"/>
      <c r="Q565" s="95"/>
      <c r="R565" s="95"/>
      <c r="S565" s="95"/>
      <c r="T565" s="95"/>
      <c r="U565" s="95"/>
      <c r="V565" s="95"/>
      <c r="W565" s="95"/>
      <c r="X565" s="95"/>
      <c r="Y565" s="95"/>
      <c r="Z565" s="95"/>
    </row>
    <row r="566" ht="15.75" customHeight="1">
      <c r="A566" s="258"/>
      <c r="B566" s="312"/>
      <c r="C566" s="313"/>
      <c r="D566" s="299"/>
      <c r="E566" s="299"/>
      <c r="F566" s="299"/>
      <c r="G566" s="299"/>
      <c r="H566" s="299"/>
      <c r="I566" s="299"/>
      <c r="J566" s="95"/>
      <c r="K566" s="95"/>
      <c r="L566" s="95"/>
      <c r="M566" s="95"/>
      <c r="N566" s="95"/>
      <c r="O566" s="95"/>
      <c r="P566" s="95"/>
      <c r="Q566" s="95"/>
      <c r="R566" s="95"/>
      <c r="S566" s="95"/>
      <c r="T566" s="95"/>
      <c r="U566" s="95"/>
      <c r="V566" s="95"/>
      <c r="W566" s="95"/>
      <c r="X566" s="95"/>
      <c r="Y566" s="95"/>
      <c r="Z566" s="95"/>
    </row>
    <row r="567" ht="15.75" customHeight="1">
      <c r="A567" s="258"/>
      <c r="B567" s="312"/>
      <c r="C567" s="313"/>
      <c r="D567" s="299"/>
      <c r="E567" s="299"/>
      <c r="F567" s="299"/>
      <c r="G567" s="299"/>
      <c r="H567" s="299"/>
      <c r="I567" s="299"/>
      <c r="J567" s="95"/>
      <c r="K567" s="95"/>
      <c r="L567" s="95"/>
      <c r="M567" s="95"/>
      <c r="N567" s="95"/>
      <c r="O567" s="95"/>
      <c r="P567" s="95"/>
      <c r="Q567" s="95"/>
      <c r="R567" s="95"/>
      <c r="S567" s="95"/>
      <c r="T567" s="95"/>
      <c r="U567" s="95"/>
      <c r="V567" s="95"/>
      <c r="W567" s="95"/>
      <c r="X567" s="95"/>
      <c r="Y567" s="95"/>
      <c r="Z567" s="95"/>
    </row>
    <row r="568" ht="15.75" customHeight="1">
      <c r="A568" s="258"/>
      <c r="B568" s="312"/>
      <c r="C568" s="313"/>
      <c r="D568" s="299"/>
      <c r="E568" s="299"/>
      <c r="F568" s="299"/>
      <c r="G568" s="299"/>
      <c r="H568" s="299"/>
      <c r="I568" s="299"/>
      <c r="J568" s="95"/>
      <c r="K568" s="95"/>
      <c r="L568" s="95"/>
      <c r="M568" s="95"/>
      <c r="N568" s="95"/>
      <c r="O568" s="95"/>
      <c r="P568" s="95"/>
      <c r="Q568" s="95"/>
      <c r="R568" s="95"/>
      <c r="S568" s="95"/>
      <c r="T568" s="95"/>
      <c r="U568" s="95"/>
      <c r="V568" s="95"/>
      <c r="W568" s="95"/>
      <c r="X568" s="95"/>
      <c r="Y568" s="95"/>
      <c r="Z568" s="95"/>
    </row>
    <row r="569" ht="15.75" customHeight="1">
      <c r="A569" s="258"/>
      <c r="B569" s="312"/>
      <c r="C569" s="313"/>
      <c r="D569" s="299"/>
      <c r="E569" s="299"/>
      <c r="F569" s="299"/>
      <c r="G569" s="299"/>
      <c r="H569" s="299"/>
      <c r="I569" s="299"/>
      <c r="J569" s="95"/>
      <c r="K569" s="95"/>
      <c r="L569" s="95"/>
      <c r="M569" s="95"/>
      <c r="N569" s="95"/>
      <c r="O569" s="95"/>
      <c r="P569" s="95"/>
      <c r="Q569" s="95"/>
      <c r="R569" s="95"/>
      <c r="S569" s="95"/>
      <c r="T569" s="95"/>
      <c r="U569" s="95"/>
      <c r="V569" s="95"/>
      <c r="W569" s="95"/>
      <c r="X569" s="95"/>
      <c r="Y569" s="95"/>
      <c r="Z569" s="95"/>
    </row>
    <row r="570" ht="15.75" customHeight="1">
      <c r="A570" s="258"/>
      <c r="B570" s="312"/>
      <c r="C570" s="313"/>
      <c r="D570" s="299"/>
      <c r="E570" s="299"/>
      <c r="F570" s="299"/>
      <c r="G570" s="299"/>
      <c r="H570" s="299"/>
      <c r="I570" s="299"/>
      <c r="J570" s="95"/>
      <c r="K570" s="95"/>
      <c r="L570" s="95"/>
      <c r="M570" s="95"/>
      <c r="N570" s="95"/>
      <c r="O570" s="95"/>
      <c r="P570" s="95"/>
      <c r="Q570" s="95"/>
      <c r="R570" s="95"/>
      <c r="S570" s="95"/>
      <c r="T570" s="95"/>
      <c r="U570" s="95"/>
      <c r="V570" s="95"/>
      <c r="W570" s="95"/>
      <c r="X570" s="95"/>
      <c r="Y570" s="95"/>
      <c r="Z570" s="95"/>
    </row>
    <row r="571" ht="15.75" customHeight="1">
      <c r="A571" s="258"/>
      <c r="B571" s="312"/>
      <c r="C571" s="313"/>
      <c r="D571" s="299"/>
      <c r="E571" s="299"/>
      <c r="F571" s="299"/>
      <c r="G571" s="299"/>
      <c r="H571" s="299"/>
      <c r="I571" s="299"/>
      <c r="J571" s="95"/>
      <c r="K571" s="95"/>
      <c r="L571" s="95"/>
      <c r="M571" s="95"/>
      <c r="N571" s="95"/>
      <c r="O571" s="95"/>
      <c r="P571" s="95"/>
      <c r="Q571" s="95"/>
      <c r="R571" s="95"/>
      <c r="S571" s="95"/>
      <c r="T571" s="95"/>
      <c r="U571" s="95"/>
      <c r="V571" s="95"/>
      <c r="W571" s="95"/>
      <c r="X571" s="95"/>
      <c r="Y571" s="95"/>
      <c r="Z571" s="95"/>
    </row>
    <row r="572" ht="15.75" customHeight="1">
      <c r="A572" s="258"/>
      <c r="B572" s="312"/>
      <c r="C572" s="313"/>
      <c r="D572" s="299"/>
      <c r="E572" s="299"/>
      <c r="F572" s="299"/>
      <c r="G572" s="299"/>
      <c r="H572" s="299"/>
      <c r="I572" s="299"/>
      <c r="J572" s="95"/>
      <c r="K572" s="95"/>
      <c r="L572" s="95"/>
      <c r="M572" s="95"/>
      <c r="N572" s="95"/>
      <c r="O572" s="95"/>
      <c r="P572" s="95"/>
      <c r="Q572" s="95"/>
      <c r="R572" s="95"/>
      <c r="S572" s="95"/>
      <c r="T572" s="95"/>
      <c r="U572" s="95"/>
      <c r="V572" s="95"/>
      <c r="W572" s="95"/>
      <c r="X572" s="95"/>
      <c r="Y572" s="95"/>
      <c r="Z572" s="95"/>
    </row>
    <row r="573" ht="15.75" customHeight="1">
      <c r="A573" s="258"/>
      <c r="B573" s="312"/>
      <c r="C573" s="313"/>
      <c r="D573" s="299"/>
      <c r="E573" s="299"/>
      <c r="F573" s="299"/>
      <c r="G573" s="299"/>
      <c r="H573" s="299"/>
      <c r="I573" s="299"/>
      <c r="J573" s="95"/>
      <c r="K573" s="95"/>
      <c r="L573" s="95"/>
      <c r="M573" s="95"/>
      <c r="N573" s="95"/>
      <c r="O573" s="95"/>
      <c r="P573" s="95"/>
      <c r="Q573" s="95"/>
      <c r="R573" s="95"/>
      <c r="S573" s="95"/>
      <c r="T573" s="95"/>
      <c r="U573" s="95"/>
      <c r="V573" s="95"/>
      <c r="W573" s="95"/>
      <c r="X573" s="95"/>
      <c r="Y573" s="95"/>
      <c r="Z573" s="95"/>
    </row>
    <row r="574" ht="15.75" customHeight="1">
      <c r="A574" s="258"/>
      <c r="B574" s="312"/>
      <c r="C574" s="313"/>
      <c r="D574" s="299"/>
      <c r="E574" s="299"/>
      <c r="F574" s="299"/>
      <c r="G574" s="299"/>
      <c r="H574" s="299"/>
      <c r="I574" s="299"/>
      <c r="J574" s="95"/>
      <c r="K574" s="95"/>
      <c r="L574" s="95"/>
      <c r="M574" s="95"/>
      <c r="N574" s="95"/>
      <c r="O574" s="95"/>
      <c r="P574" s="95"/>
      <c r="Q574" s="95"/>
      <c r="R574" s="95"/>
      <c r="S574" s="95"/>
      <c r="T574" s="95"/>
      <c r="U574" s="95"/>
      <c r="V574" s="95"/>
      <c r="W574" s="95"/>
      <c r="X574" s="95"/>
      <c r="Y574" s="95"/>
      <c r="Z574" s="95"/>
    </row>
    <row r="575" ht="15.75" customHeight="1">
      <c r="A575" s="258"/>
      <c r="B575" s="312"/>
      <c r="C575" s="313"/>
      <c r="D575" s="299"/>
      <c r="E575" s="299"/>
      <c r="F575" s="299"/>
      <c r="G575" s="299"/>
      <c r="H575" s="299"/>
      <c r="I575" s="299"/>
      <c r="J575" s="95"/>
      <c r="K575" s="95"/>
      <c r="L575" s="95"/>
      <c r="M575" s="95"/>
      <c r="N575" s="95"/>
      <c r="O575" s="95"/>
      <c r="P575" s="95"/>
      <c r="Q575" s="95"/>
      <c r="R575" s="95"/>
      <c r="S575" s="95"/>
      <c r="T575" s="95"/>
      <c r="U575" s="95"/>
      <c r="V575" s="95"/>
      <c r="W575" s="95"/>
      <c r="X575" s="95"/>
      <c r="Y575" s="95"/>
      <c r="Z575" s="95"/>
    </row>
    <row r="576" ht="15.75" customHeight="1">
      <c r="A576" s="258"/>
      <c r="B576" s="312"/>
      <c r="C576" s="313"/>
      <c r="D576" s="299"/>
      <c r="E576" s="299"/>
      <c r="F576" s="299"/>
      <c r="G576" s="299"/>
      <c r="H576" s="299"/>
      <c r="I576" s="299"/>
      <c r="J576" s="95"/>
      <c r="K576" s="95"/>
      <c r="L576" s="95"/>
      <c r="M576" s="95"/>
      <c r="N576" s="95"/>
      <c r="O576" s="95"/>
      <c r="P576" s="95"/>
      <c r="Q576" s="95"/>
      <c r="R576" s="95"/>
      <c r="S576" s="95"/>
      <c r="T576" s="95"/>
      <c r="U576" s="95"/>
      <c r="V576" s="95"/>
      <c r="W576" s="95"/>
      <c r="X576" s="95"/>
      <c r="Y576" s="95"/>
      <c r="Z576" s="95"/>
    </row>
    <row r="577" ht="15.75" customHeight="1">
      <c r="A577" s="258"/>
      <c r="B577" s="312"/>
      <c r="C577" s="313"/>
      <c r="D577" s="299"/>
      <c r="E577" s="299"/>
      <c r="F577" s="299"/>
      <c r="G577" s="299"/>
      <c r="H577" s="299"/>
      <c r="I577" s="299"/>
      <c r="J577" s="95"/>
      <c r="K577" s="95"/>
      <c r="L577" s="95"/>
      <c r="M577" s="95"/>
      <c r="N577" s="95"/>
      <c r="O577" s="95"/>
      <c r="P577" s="95"/>
      <c r="Q577" s="95"/>
      <c r="R577" s="95"/>
      <c r="S577" s="95"/>
      <c r="T577" s="95"/>
      <c r="U577" s="95"/>
      <c r="V577" s="95"/>
      <c r="W577" s="95"/>
      <c r="X577" s="95"/>
      <c r="Y577" s="95"/>
      <c r="Z577" s="95"/>
    </row>
    <row r="578" ht="15.75" customHeight="1">
      <c r="A578" s="258"/>
      <c r="B578" s="312"/>
      <c r="C578" s="313"/>
      <c r="D578" s="299"/>
      <c r="E578" s="299"/>
      <c r="F578" s="299"/>
      <c r="G578" s="299"/>
      <c r="H578" s="299"/>
      <c r="I578" s="299"/>
      <c r="J578" s="95"/>
      <c r="K578" s="95"/>
      <c r="L578" s="95"/>
      <c r="M578" s="95"/>
      <c r="N578" s="95"/>
      <c r="O578" s="95"/>
      <c r="P578" s="95"/>
      <c r="Q578" s="95"/>
      <c r="R578" s="95"/>
      <c r="S578" s="95"/>
      <c r="T578" s="95"/>
      <c r="U578" s="95"/>
      <c r="V578" s="95"/>
      <c r="W578" s="95"/>
      <c r="X578" s="95"/>
      <c r="Y578" s="95"/>
      <c r="Z578" s="95"/>
    </row>
    <row r="579" ht="15.75" customHeight="1">
      <c r="A579" s="258"/>
      <c r="B579" s="312"/>
      <c r="C579" s="313"/>
      <c r="D579" s="299"/>
      <c r="E579" s="299"/>
      <c r="F579" s="299"/>
      <c r="G579" s="299"/>
      <c r="H579" s="299"/>
      <c r="I579" s="299"/>
      <c r="J579" s="95"/>
      <c r="K579" s="95"/>
      <c r="L579" s="95"/>
      <c r="M579" s="95"/>
      <c r="N579" s="95"/>
      <c r="O579" s="95"/>
      <c r="P579" s="95"/>
      <c r="Q579" s="95"/>
      <c r="R579" s="95"/>
      <c r="S579" s="95"/>
      <c r="T579" s="95"/>
      <c r="U579" s="95"/>
      <c r="V579" s="95"/>
      <c r="W579" s="95"/>
      <c r="X579" s="95"/>
      <c r="Y579" s="95"/>
      <c r="Z579" s="95"/>
    </row>
    <row r="580" ht="15.75" customHeight="1">
      <c r="A580" s="258"/>
      <c r="B580" s="312"/>
      <c r="C580" s="313"/>
      <c r="D580" s="299"/>
      <c r="E580" s="299"/>
      <c r="F580" s="299"/>
      <c r="G580" s="299"/>
      <c r="H580" s="299"/>
      <c r="I580" s="299"/>
      <c r="J580" s="95"/>
      <c r="K580" s="95"/>
      <c r="L580" s="95"/>
      <c r="M580" s="95"/>
      <c r="N580" s="95"/>
      <c r="O580" s="95"/>
      <c r="P580" s="95"/>
      <c r="Q580" s="95"/>
      <c r="R580" s="95"/>
      <c r="S580" s="95"/>
      <c r="T580" s="95"/>
      <c r="U580" s="95"/>
      <c r="V580" s="95"/>
      <c r="W580" s="95"/>
      <c r="X580" s="95"/>
      <c r="Y580" s="95"/>
      <c r="Z580" s="95"/>
    </row>
    <row r="581" ht="15.75" customHeight="1">
      <c r="A581" s="258"/>
      <c r="B581" s="312"/>
      <c r="C581" s="313"/>
      <c r="D581" s="299"/>
      <c r="E581" s="299"/>
      <c r="F581" s="299"/>
      <c r="G581" s="299"/>
      <c r="H581" s="299"/>
      <c r="I581" s="299"/>
      <c r="J581" s="95"/>
      <c r="K581" s="95"/>
      <c r="L581" s="95"/>
      <c r="M581" s="95"/>
      <c r="N581" s="95"/>
      <c r="O581" s="95"/>
      <c r="P581" s="95"/>
      <c r="Q581" s="95"/>
      <c r="R581" s="95"/>
      <c r="S581" s="95"/>
      <c r="T581" s="95"/>
      <c r="U581" s="95"/>
      <c r="V581" s="95"/>
      <c r="W581" s="95"/>
      <c r="X581" s="95"/>
      <c r="Y581" s="95"/>
      <c r="Z581" s="95"/>
    </row>
    <row r="582" ht="15.75" customHeight="1">
      <c r="A582" s="258"/>
      <c r="B582" s="312"/>
      <c r="C582" s="313"/>
      <c r="D582" s="299"/>
      <c r="E582" s="299"/>
      <c r="F582" s="299"/>
      <c r="G582" s="299"/>
      <c r="H582" s="299"/>
      <c r="I582" s="299"/>
      <c r="J582" s="95"/>
      <c r="K582" s="95"/>
      <c r="L582" s="95"/>
      <c r="M582" s="95"/>
      <c r="N582" s="95"/>
      <c r="O582" s="95"/>
      <c r="P582" s="95"/>
      <c r="Q582" s="95"/>
      <c r="R582" s="95"/>
      <c r="S582" s="95"/>
      <c r="T582" s="95"/>
      <c r="U582" s="95"/>
      <c r="V582" s="95"/>
      <c r="W582" s="95"/>
      <c r="X582" s="95"/>
      <c r="Y582" s="95"/>
      <c r="Z582" s="95"/>
    </row>
    <row r="583" ht="15.75" customHeight="1">
      <c r="A583" s="258"/>
      <c r="B583" s="312"/>
      <c r="C583" s="313"/>
      <c r="D583" s="299"/>
      <c r="E583" s="299"/>
      <c r="F583" s="299"/>
      <c r="G583" s="299"/>
      <c r="H583" s="299"/>
      <c r="I583" s="299"/>
      <c r="J583" s="95"/>
      <c r="K583" s="95"/>
      <c r="L583" s="95"/>
      <c r="M583" s="95"/>
      <c r="N583" s="95"/>
      <c r="O583" s="95"/>
      <c r="P583" s="95"/>
      <c r="Q583" s="95"/>
      <c r="R583" s="95"/>
      <c r="S583" s="95"/>
      <c r="T583" s="95"/>
      <c r="U583" s="95"/>
      <c r="V583" s="95"/>
      <c r="W583" s="95"/>
      <c r="X583" s="95"/>
      <c r="Y583" s="95"/>
      <c r="Z583" s="95"/>
    </row>
    <row r="584" ht="15.75" customHeight="1">
      <c r="A584" s="258"/>
      <c r="B584" s="312"/>
      <c r="C584" s="313"/>
      <c r="D584" s="299"/>
      <c r="E584" s="299"/>
      <c r="F584" s="299"/>
      <c r="G584" s="299"/>
      <c r="H584" s="299"/>
      <c r="I584" s="299"/>
      <c r="J584" s="95"/>
      <c r="K584" s="95"/>
      <c r="L584" s="95"/>
      <c r="M584" s="95"/>
      <c r="N584" s="95"/>
      <c r="O584" s="95"/>
      <c r="P584" s="95"/>
      <c r="Q584" s="95"/>
      <c r="R584" s="95"/>
      <c r="S584" s="95"/>
      <c r="T584" s="95"/>
      <c r="U584" s="95"/>
      <c r="V584" s="95"/>
      <c r="W584" s="95"/>
      <c r="X584" s="95"/>
      <c r="Y584" s="95"/>
      <c r="Z584" s="95"/>
    </row>
    <row r="585" ht="15.75" customHeight="1">
      <c r="A585" s="258"/>
      <c r="B585" s="312"/>
      <c r="C585" s="313"/>
      <c r="D585" s="299"/>
      <c r="E585" s="299"/>
      <c r="F585" s="299"/>
      <c r="G585" s="299"/>
      <c r="H585" s="299"/>
      <c r="I585" s="299"/>
      <c r="J585" s="95"/>
      <c r="K585" s="95"/>
      <c r="L585" s="95"/>
      <c r="M585" s="95"/>
      <c r="N585" s="95"/>
      <c r="O585" s="95"/>
      <c r="P585" s="95"/>
      <c r="Q585" s="95"/>
      <c r="R585" s="95"/>
      <c r="S585" s="95"/>
      <c r="T585" s="95"/>
      <c r="U585" s="95"/>
      <c r="V585" s="95"/>
      <c r="W585" s="95"/>
      <c r="X585" s="95"/>
      <c r="Y585" s="95"/>
      <c r="Z585" s="95"/>
    </row>
    <row r="586" ht="15.75" customHeight="1">
      <c r="A586" s="258"/>
      <c r="B586" s="312"/>
      <c r="C586" s="313"/>
      <c r="D586" s="299"/>
      <c r="E586" s="299"/>
      <c r="F586" s="299"/>
      <c r="G586" s="299"/>
      <c r="H586" s="299"/>
      <c r="I586" s="299"/>
      <c r="J586" s="95"/>
      <c r="K586" s="95"/>
      <c r="L586" s="95"/>
      <c r="M586" s="95"/>
      <c r="N586" s="95"/>
      <c r="O586" s="95"/>
      <c r="P586" s="95"/>
      <c r="Q586" s="95"/>
      <c r="R586" s="95"/>
      <c r="S586" s="95"/>
      <c r="T586" s="95"/>
      <c r="U586" s="95"/>
      <c r="V586" s="95"/>
      <c r="W586" s="95"/>
      <c r="X586" s="95"/>
      <c r="Y586" s="95"/>
      <c r="Z586" s="95"/>
    </row>
    <row r="587" ht="15.75" customHeight="1">
      <c r="A587" s="258"/>
      <c r="B587" s="312"/>
      <c r="C587" s="313"/>
      <c r="D587" s="299"/>
      <c r="E587" s="299"/>
      <c r="F587" s="299"/>
      <c r="G587" s="299"/>
      <c r="H587" s="299"/>
      <c r="I587" s="299"/>
      <c r="J587" s="95"/>
      <c r="K587" s="95"/>
      <c r="L587" s="95"/>
      <c r="M587" s="95"/>
      <c r="N587" s="95"/>
      <c r="O587" s="95"/>
      <c r="P587" s="95"/>
      <c r="Q587" s="95"/>
      <c r="R587" s="95"/>
      <c r="S587" s="95"/>
      <c r="T587" s="95"/>
      <c r="U587" s="95"/>
      <c r="V587" s="95"/>
      <c r="W587" s="95"/>
      <c r="X587" s="95"/>
      <c r="Y587" s="95"/>
      <c r="Z587" s="95"/>
    </row>
    <row r="588" ht="15.75" customHeight="1">
      <c r="A588" s="258"/>
      <c r="B588" s="312"/>
      <c r="C588" s="313"/>
      <c r="D588" s="299"/>
      <c r="E588" s="299"/>
      <c r="F588" s="299"/>
      <c r="G588" s="299"/>
      <c r="H588" s="299"/>
      <c r="I588" s="299"/>
      <c r="J588" s="95"/>
      <c r="K588" s="95"/>
      <c r="L588" s="95"/>
      <c r="M588" s="95"/>
      <c r="N588" s="95"/>
      <c r="O588" s="95"/>
      <c r="P588" s="95"/>
      <c r="Q588" s="95"/>
      <c r="R588" s="95"/>
      <c r="S588" s="95"/>
      <c r="T588" s="95"/>
      <c r="U588" s="95"/>
      <c r="V588" s="95"/>
      <c r="W588" s="95"/>
      <c r="X588" s="95"/>
      <c r="Y588" s="95"/>
      <c r="Z588" s="95"/>
    </row>
    <row r="589" ht="15.75" customHeight="1">
      <c r="A589" s="258"/>
      <c r="B589" s="312"/>
      <c r="C589" s="313"/>
      <c r="D589" s="299"/>
      <c r="E589" s="299"/>
      <c r="F589" s="299"/>
      <c r="G589" s="299"/>
      <c r="H589" s="299"/>
      <c r="I589" s="299"/>
      <c r="J589" s="95"/>
      <c r="K589" s="95"/>
      <c r="L589" s="95"/>
      <c r="M589" s="95"/>
      <c r="N589" s="95"/>
      <c r="O589" s="95"/>
      <c r="P589" s="95"/>
      <c r="Q589" s="95"/>
      <c r="R589" s="95"/>
      <c r="S589" s="95"/>
      <c r="T589" s="95"/>
      <c r="U589" s="95"/>
      <c r="V589" s="95"/>
      <c r="W589" s="95"/>
      <c r="X589" s="95"/>
      <c r="Y589" s="95"/>
      <c r="Z589" s="95"/>
    </row>
    <row r="590" ht="15.75" customHeight="1">
      <c r="A590" s="258"/>
      <c r="B590" s="312"/>
      <c r="C590" s="313"/>
      <c r="D590" s="299"/>
      <c r="E590" s="299"/>
      <c r="F590" s="299"/>
      <c r="G590" s="299"/>
      <c r="H590" s="299"/>
      <c r="I590" s="299"/>
      <c r="J590" s="95"/>
      <c r="K590" s="95"/>
      <c r="L590" s="95"/>
      <c r="M590" s="95"/>
      <c r="N590" s="95"/>
      <c r="O590" s="95"/>
      <c r="P590" s="95"/>
      <c r="Q590" s="95"/>
      <c r="R590" s="95"/>
      <c r="S590" s="95"/>
      <c r="T590" s="95"/>
      <c r="U590" s="95"/>
      <c r="V590" s="95"/>
      <c r="W590" s="95"/>
      <c r="X590" s="95"/>
      <c r="Y590" s="95"/>
      <c r="Z590" s="95"/>
    </row>
    <row r="591" ht="15.75" customHeight="1">
      <c r="A591" s="258"/>
      <c r="B591" s="312"/>
      <c r="C591" s="313"/>
      <c r="D591" s="299"/>
      <c r="E591" s="299"/>
      <c r="F591" s="299"/>
      <c r="G591" s="299"/>
      <c r="H591" s="299"/>
      <c r="I591" s="299"/>
      <c r="J591" s="95"/>
      <c r="K591" s="95"/>
      <c r="L591" s="95"/>
      <c r="M591" s="95"/>
      <c r="N591" s="95"/>
      <c r="O591" s="95"/>
      <c r="P591" s="95"/>
      <c r="Q591" s="95"/>
      <c r="R591" s="95"/>
      <c r="S591" s="95"/>
      <c r="T591" s="95"/>
      <c r="U591" s="95"/>
      <c r="V591" s="95"/>
      <c r="W591" s="95"/>
      <c r="X591" s="95"/>
      <c r="Y591" s="95"/>
      <c r="Z591" s="95"/>
    </row>
    <row r="592" ht="15.75" customHeight="1">
      <c r="A592" s="258"/>
      <c r="B592" s="312"/>
      <c r="C592" s="313"/>
      <c r="D592" s="299"/>
      <c r="E592" s="299"/>
      <c r="F592" s="299"/>
      <c r="G592" s="299"/>
      <c r="H592" s="299"/>
      <c r="I592" s="299"/>
      <c r="J592" s="95"/>
      <c r="K592" s="95"/>
      <c r="L592" s="95"/>
      <c r="M592" s="95"/>
      <c r="N592" s="95"/>
      <c r="O592" s="95"/>
      <c r="P592" s="95"/>
      <c r="Q592" s="95"/>
      <c r="R592" s="95"/>
      <c r="S592" s="95"/>
      <c r="T592" s="95"/>
      <c r="U592" s="95"/>
      <c r="V592" s="95"/>
      <c r="W592" s="95"/>
      <c r="X592" s="95"/>
      <c r="Y592" s="95"/>
      <c r="Z592" s="95"/>
    </row>
    <row r="593" ht="15.75" customHeight="1">
      <c r="A593" s="258"/>
      <c r="B593" s="312"/>
      <c r="C593" s="313"/>
      <c r="D593" s="299"/>
      <c r="E593" s="299"/>
      <c r="F593" s="299"/>
      <c r="G593" s="299"/>
      <c r="H593" s="299"/>
      <c r="I593" s="299"/>
      <c r="J593" s="95"/>
      <c r="K593" s="95"/>
      <c r="L593" s="95"/>
      <c r="M593" s="95"/>
      <c r="N593" s="95"/>
      <c r="O593" s="95"/>
      <c r="P593" s="95"/>
      <c r="Q593" s="95"/>
      <c r="R593" s="95"/>
      <c r="S593" s="95"/>
      <c r="T593" s="95"/>
      <c r="U593" s="95"/>
      <c r="V593" s="95"/>
      <c r="W593" s="95"/>
      <c r="X593" s="95"/>
      <c r="Y593" s="95"/>
      <c r="Z593" s="95"/>
    </row>
    <row r="594" ht="15.75" customHeight="1">
      <c r="A594" s="258"/>
      <c r="B594" s="312"/>
      <c r="C594" s="313"/>
      <c r="D594" s="299"/>
      <c r="E594" s="299"/>
      <c r="F594" s="299"/>
      <c r="G594" s="299"/>
      <c r="H594" s="299"/>
      <c r="I594" s="299"/>
      <c r="J594" s="95"/>
      <c r="K594" s="95"/>
      <c r="L594" s="95"/>
      <c r="M594" s="95"/>
      <c r="N594" s="95"/>
      <c r="O594" s="95"/>
      <c r="P594" s="95"/>
      <c r="Q594" s="95"/>
      <c r="R594" s="95"/>
      <c r="S594" s="95"/>
      <c r="T594" s="95"/>
      <c r="U594" s="95"/>
      <c r="V594" s="95"/>
      <c r="W594" s="95"/>
      <c r="X594" s="95"/>
      <c r="Y594" s="95"/>
      <c r="Z594" s="95"/>
    </row>
    <row r="595" ht="15.75" customHeight="1">
      <c r="A595" s="258"/>
      <c r="B595" s="312"/>
      <c r="C595" s="313"/>
      <c r="D595" s="299"/>
      <c r="E595" s="299"/>
      <c r="F595" s="299"/>
      <c r="G595" s="299"/>
      <c r="H595" s="299"/>
      <c r="I595" s="299"/>
      <c r="J595" s="95"/>
      <c r="K595" s="95"/>
      <c r="L595" s="95"/>
      <c r="M595" s="95"/>
      <c r="N595" s="95"/>
      <c r="O595" s="95"/>
      <c r="P595" s="95"/>
      <c r="Q595" s="95"/>
      <c r="R595" s="95"/>
      <c r="S595" s="95"/>
      <c r="T595" s="95"/>
      <c r="U595" s="95"/>
      <c r="V595" s="95"/>
      <c r="W595" s="95"/>
      <c r="X595" s="95"/>
      <c r="Y595" s="95"/>
      <c r="Z595" s="95"/>
    </row>
    <row r="596" ht="15.75" customHeight="1">
      <c r="A596" s="258"/>
      <c r="B596" s="312"/>
      <c r="C596" s="313"/>
      <c r="D596" s="299"/>
      <c r="E596" s="299"/>
      <c r="F596" s="299"/>
      <c r="G596" s="299"/>
      <c r="H596" s="299"/>
      <c r="I596" s="299"/>
      <c r="J596" s="95"/>
      <c r="K596" s="95"/>
      <c r="L596" s="95"/>
      <c r="M596" s="95"/>
      <c r="N596" s="95"/>
      <c r="O596" s="95"/>
      <c r="P596" s="95"/>
      <c r="Q596" s="95"/>
      <c r="R596" s="95"/>
      <c r="S596" s="95"/>
      <c r="T596" s="95"/>
      <c r="U596" s="95"/>
      <c r="V596" s="95"/>
      <c r="W596" s="95"/>
      <c r="X596" s="95"/>
      <c r="Y596" s="95"/>
      <c r="Z596" s="95"/>
    </row>
    <row r="597" ht="15.75" customHeight="1">
      <c r="A597" s="258"/>
      <c r="B597" s="312"/>
      <c r="C597" s="313"/>
      <c r="D597" s="299"/>
      <c r="E597" s="299"/>
      <c r="F597" s="299"/>
      <c r="G597" s="299"/>
      <c r="H597" s="299"/>
      <c r="I597" s="299"/>
      <c r="J597" s="95"/>
      <c r="K597" s="95"/>
      <c r="L597" s="95"/>
      <c r="M597" s="95"/>
      <c r="N597" s="95"/>
      <c r="O597" s="95"/>
      <c r="P597" s="95"/>
      <c r="Q597" s="95"/>
      <c r="R597" s="95"/>
      <c r="S597" s="95"/>
      <c r="T597" s="95"/>
      <c r="U597" s="95"/>
      <c r="V597" s="95"/>
      <c r="W597" s="95"/>
      <c r="X597" s="95"/>
      <c r="Y597" s="95"/>
      <c r="Z597" s="95"/>
    </row>
    <row r="598" ht="15.75" customHeight="1">
      <c r="A598" s="258"/>
      <c r="B598" s="312"/>
      <c r="C598" s="313"/>
      <c r="D598" s="299"/>
      <c r="E598" s="299"/>
      <c r="F598" s="299"/>
      <c r="G598" s="299"/>
      <c r="H598" s="299"/>
      <c r="I598" s="299"/>
      <c r="J598" s="95"/>
      <c r="K598" s="95"/>
      <c r="L598" s="95"/>
      <c r="M598" s="95"/>
      <c r="N598" s="95"/>
      <c r="O598" s="95"/>
      <c r="P598" s="95"/>
      <c r="Q598" s="95"/>
      <c r="R598" s="95"/>
      <c r="S598" s="95"/>
      <c r="T598" s="95"/>
      <c r="U598" s="95"/>
      <c r="V598" s="95"/>
      <c r="W598" s="95"/>
      <c r="X598" s="95"/>
      <c r="Y598" s="95"/>
      <c r="Z598" s="95"/>
    </row>
    <row r="599" ht="15.75" customHeight="1">
      <c r="A599" s="258"/>
      <c r="B599" s="312"/>
      <c r="C599" s="313"/>
      <c r="D599" s="299"/>
      <c r="E599" s="299"/>
      <c r="F599" s="299"/>
      <c r="G599" s="299"/>
      <c r="H599" s="299"/>
      <c r="I599" s="299"/>
      <c r="J599" s="95"/>
      <c r="K599" s="95"/>
      <c r="L599" s="95"/>
      <c r="M599" s="95"/>
      <c r="N599" s="95"/>
      <c r="O599" s="95"/>
      <c r="P599" s="95"/>
      <c r="Q599" s="95"/>
      <c r="R599" s="95"/>
      <c r="S599" s="95"/>
      <c r="T599" s="95"/>
      <c r="U599" s="95"/>
      <c r="V599" s="95"/>
      <c r="W599" s="95"/>
      <c r="X599" s="95"/>
      <c r="Y599" s="95"/>
      <c r="Z599" s="95"/>
    </row>
    <row r="600" ht="15.75" customHeight="1">
      <c r="A600" s="258"/>
      <c r="B600" s="312"/>
      <c r="C600" s="313"/>
      <c r="D600" s="299"/>
      <c r="E600" s="299"/>
      <c r="F600" s="299"/>
      <c r="G600" s="299"/>
      <c r="H600" s="299"/>
      <c r="I600" s="299"/>
      <c r="J600" s="95"/>
      <c r="K600" s="95"/>
      <c r="L600" s="95"/>
      <c r="M600" s="95"/>
      <c r="N600" s="95"/>
      <c r="O600" s="95"/>
      <c r="P600" s="95"/>
      <c r="Q600" s="95"/>
      <c r="R600" s="95"/>
      <c r="S600" s="95"/>
      <c r="T600" s="95"/>
      <c r="U600" s="95"/>
      <c r="V600" s="95"/>
      <c r="W600" s="95"/>
      <c r="X600" s="95"/>
      <c r="Y600" s="95"/>
      <c r="Z600" s="95"/>
    </row>
    <row r="601" ht="15.75" customHeight="1">
      <c r="A601" s="258"/>
      <c r="B601" s="312"/>
      <c r="C601" s="313"/>
      <c r="D601" s="299"/>
      <c r="E601" s="299"/>
      <c r="F601" s="299"/>
      <c r="G601" s="299"/>
      <c r="H601" s="299"/>
      <c r="I601" s="299"/>
      <c r="J601" s="95"/>
      <c r="K601" s="95"/>
      <c r="L601" s="95"/>
      <c r="M601" s="95"/>
      <c r="N601" s="95"/>
      <c r="O601" s="95"/>
      <c r="P601" s="95"/>
      <c r="Q601" s="95"/>
      <c r="R601" s="95"/>
      <c r="S601" s="95"/>
      <c r="T601" s="95"/>
      <c r="U601" s="95"/>
      <c r="V601" s="95"/>
      <c r="W601" s="95"/>
      <c r="X601" s="95"/>
      <c r="Y601" s="95"/>
      <c r="Z601" s="95"/>
    </row>
    <row r="602" ht="15.75" customHeight="1">
      <c r="A602" s="258"/>
      <c r="B602" s="312"/>
      <c r="C602" s="313"/>
      <c r="D602" s="299"/>
      <c r="E602" s="299"/>
      <c r="F602" s="299"/>
      <c r="G602" s="299"/>
      <c r="H602" s="299"/>
      <c r="I602" s="299"/>
      <c r="J602" s="95"/>
      <c r="K602" s="95"/>
      <c r="L602" s="95"/>
      <c r="M602" s="95"/>
      <c r="N602" s="95"/>
      <c r="O602" s="95"/>
      <c r="P602" s="95"/>
      <c r="Q602" s="95"/>
      <c r="R602" s="95"/>
      <c r="S602" s="95"/>
      <c r="T602" s="95"/>
      <c r="U602" s="95"/>
      <c r="V602" s="95"/>
      <c r="W602" s="95"/>
      <c r="X602" s="95"/>
      <c r="Y602" s="95"/>
      <c r="Z602" s="95"/>
    </row>
    <row r="603" ht="15.75" customHeight="1">
      <c r="A603" s="258"/>
      <c r="B603" s="312"/>
      <c r="C603" s="313"/>
      <c r="D603" s="299"/>
      <c r="E603" s="299"/>
      <c r="F603" s="299"/>
      <c r="G603" s="299"/>
      <c r="H603" s="299"/>
      <c r="I603" s="299"/>
      <c r="J603" s="95"/>
      <c r="K603" s="95"/>
      <c r="L603" s="95"/>
      <c r="M603" s="95"/>
      <c r="N603" s="95"/>
      <c r="O603" s="95"/>
      <c r="P603" s="95"/>
      <c r="Q603" s="95"/>
      <c r="R603" s="95"/>
      <c r="S603" s="95"/>
      <c r="T603" s="95"/>
      <c r="U603" s="95"/>
      <c r="V603" s="95"/>
      <c r="W603" s="95"/>
      <c r="X603" s="95"/>
      <c r="Y603" s="95"/>
      <c r="Z603" s="95"/>
    </row>
    <row r="604" ht="15.75" customHeight="1">
      <c r="A604" s="258"/>
      <c r="B604" s="312"/>
      <c r="C604" s="313"/>
      <c r="D604" s="299"/>
      <c r="E604" s="299"/>
      <c r="F604" s="299"/>
      <c r="G604" s="299"/>
      <c r="H604" s="299"/>
      <c r="I604" s="299"/>
      <c r="J604" s="95"/>
      <c r="K604" s="95"/>
      <c r="L604" s="95"/>
      <c r="M604" s="95"/>
      <c r="N604" s="95"/>
      <c r="O604" s="95"/>
      <c r="P604" s="95"/>
      <c r="Q604" s="95"/>
      <c r="R604" s="95"/>
      <c r="S604" s="95"/>
      <c r="T604" s="95"/>
      <c r="U604" s="95"/>
      <c r="V604" s="95"/>
      <c r="W604" s="95"/>
      <c r="X604" s="95"/>
      <c r="Y604" s="95"/>
      <c r="Z604" s="95"/>
    </row>
    <row r="605" ht="15.75" customHeight="1">
      <c r="A605" s="258"/>
      <c r="B605" s="312"/>
      <c r="C605" s="313"/>
      <c r="D605" s="299"/>
      <c r="E605" s="299"/>
      <c r="F605" s="299"/>
      <c r="G605" s="299"/>
      <c r="H605" s="299"/>
      <c r="I605" s="299"/>
      <c r="J605" s="95"/>
      <c r="K605" s="95"/>
      <c r="L605" s="95"/>
      <c r="M605" s="95"/>
      <c r="N605" s="95"/>
      <c r="O605" s="95"/>
      <c r="P605" s="95"/>
      <c r="Q605" s="95"/>
      <c r="R605" s="95"/>
      <c r="S605" s="95"/>
      <c r="T605" s="95"/>
      <c r="U605" s="95"/>
      <c r="V605" s="95"/>
      <c r="W605" s="95"/>
      <c r="X605" s="95"/>
      <c r="Y605" s="95"/>
      <c r="Z605" s="95"/>
    </row>
    <row r="606" ht="15.75" customHeight="1">
      <c r="A606" s="258"/>
      <c r="B606" s="312"/>
      <c r="C606" s="313"/>
      <c r="D606" s="299"/>
      <c r="E606" s="299"/>
      <c r="F606" s="299"/>
      <c r="G606" s="299"/>
      <c r="H606" s="299"/>
      <c r="I606" s="299"/>
      <c r="J606" s="95"/>
      <c r="K606" s="95"/>
      <c r="L606" s="95"/>
      <c r="M606" s="95"/>
      <c r="N606" s="95"/>
      <c r="O606" s="95"/>
      <c r="P606" s="95"/>
      <c r="Q606" s="95"/>
      <c r="R606" s="95"/>
      <c r="S606" s="95"/>
      <c r="T606" s="95"/>
      <c r="U606" s="95"/>
      <c r="V606" s="95"/>
      <c r="W606" s="95"/>
      <c r="X606" s="95"/>
      <c r="Y606" s="95"/>
      <c r="Z606" s="95"/>
    </row>
    <row r="607" ht="15.75" customHeight="1">
      <c r="A607" s="258"/>
      <c r="B607" s="312"/>
      <c r="C607" s="313"/>
      <c r="D607" s="299"/>
      <c r="E607" s="299"/>
      <c r="F607" s="299"/>
      <c r="G607" s="299"/>
      <c r="H607" s="299"/>
      <c r="I607" s="299"/>
      <c r="J607" s="95"/>
      <c r="K607" s="95"/>
      <c r="L607" s="95"/>
      <c r="M607" s="95"/>
      <c r="N607" s="95"/>
      <c r="O607" s="95"/>
      <c r="P607" s="95"/>
      <c r="Q607" s="95"/>
      <c r="R607" s="95"/>
      <c r="S607" s="95"/>
      <c r="T607" s="95"/>
      <c r="U607" s="95"/>
      <c r="V607" s="95"/>
      <c r="W607" s="95"/>
      <c r="X607" s="95"/>
      <c r="Y607" s="95"/>
      <c r="Z607" s="95"/>
    </row>
    <row r="608" ht="15.75" customHeight="1">
      <c r="A608" s="258"/>
      <c r="B608" s="312"/>
      <c r="C608" s="313"/>
      <c r="D608" s="299"/>
      <c r="E608" s="299"/>
      <c r="F608" s="299"/>
      <c r="G608" s="299"/>
      <c r="H608" s="299"/>
      <c r="I608" s="299"/>
      <c r="J608" s="95"/>
      <c r="K608" s="95"/>
      <c r="L608" s="95"/>
      <c r="M608" s="95"/>
      <c r="N608" s="95"/>
      <c r="O608" s="95"/>
      <c r="P608" s="95"/>
      <c r="Q608" s="95"/>
      <c r="R608" s="95"/>
      <c r="S608" s="95"/>
      <c r="T608" s="95"/>
      <c r="U608" s="95"/>
      <c r="V608" s="95"/>
      <c r="W608" s="95"/>
      <c r="X608" s="95"/>
      <c r="Y608" s="95"/>
      <c r="Z608" s="95"/>
    </row>
    <row r="609" ht="15.75" customHeight="1">
      <c r="A609" s="258"/>
      <c r="B609" s="312"/>
      <c r="C609" s="313"/>
      <c r="D609" s="299"/>
      <c r="E609" s="299"/>
      <c r="F609" s="299"/>
      <c r="G609" s="299"/>
      <c r="H609" s="299"/>
      <c r="I609" s="299"/>
      <c r="J609" s="95"/>
      <c r="K609" s="95"/>
      <c r="L609" s="95"/>
      <c r="M609" s="95"/>
      <c r="N609" s="95"/>
      <c r="O609" s="95"/>
      <c r="P609" s="95"/>
      <c r="Q609" s="95"/>
      <c r="R609" s="95"/>
      <c r="S609" s="95"/>
      <c r="T609" s="95"/>
      <c r="U609" s="95"/>
      <c r="V609" s="95"/>
      <c r="W609" s="95"/>
      <c r="X609" s="95"/>
      <c r="Y609" s="95"/>
      <c r="Z609" s="95"/>
    </row>
    <row r="610" ht="15.75" customHeight="1">
      <c r="A610" s="258"/>
      <c r="B610" s="312"/>
      <c r="C610" s="313"/>
      <c r="D610" s="299"/>
      <c r="E610" s="299"/>
      <c r="F610" s="299"/>
      <c r="G610" s="299"/>
      <c r="H610" s="299"/>
      <c r="I610" s="299"/>
      <c r="J610" s="95"/>
      <c r="K610" s="95"/>
      <c r="L610" s="95"/>
      <c r="M610" s="95"/>
      <c r="N610" s="95"/>
      <c r="O610" s="95"/>
      <c r="P610" s="95"/>
      <c r="Q610" s="95"/>
      <c r="R610" s="95"/>
      <c r="S610" s="95"/>
      <c r="T610" s="95"/>
      <c r="U610" s="95"/>
      <c r="V610" s="95"/>
      <c r="W610" s="95"/>
      <c r="X610" s="95"/>
      <c r="Y610" s="95"/>
      <c r="Z610" s="95"/>
    </row>
    <row r="611" ht="15.75" customHeight="1">
      <c r="A611" s="258"/>
      <c r="B611" s="312"/>
      <c r="C611" s="313"/>
      <c r="D611" s="299"/>
      <c r="E611" s="299"/>
      <c r="F611" s="299"/>
      <c r="G611" s="299"/>
      <c r="H611" s="299"/>
      <c r="I611" s="299"/>
      <c r="J611" s="95"/>
      <c r="K611" s="95"/>
      <c r="L611" s="95"/>
      <c r="M611" s="95"/>
      <c r="N611" s="95"/>
      <c r="O611" s="95"/>
      <c r="P611" s="95"/>
      <c r="Q611" s="95"/>
      <c r="R611" s="95"/>
      <c r="S611" s="95"/>
      <c r="T611" s="95"/>
      <c r="U611" s="95"/>
      <c r="V611" s="95"/>
      <c r="W611" s="95"/>
      <c r="X611" s="95"/>
      <c r="Y611" s="95"/>
      <c r="Z611" s="95"/>
    </row>
    <row r="612" ht="15.75" customHeight="1">
      <c r="A612" s="258"/>
      <c r="B612" s="312"/>
      <c r="C612" s="313"/>
      <c r="D612" s="299"/>
      <c r="E612" s="299"/>
      <c r="F612" s="299"/>
      <c r="G612" s="299"/>
      <c r="H612" s="299"/>
      <c r="I612" s="299"/>
      <c r="J612" s="95"/>
      <c r="K612" s="95"/>
      <c r="L612" s="95"/>
      <c r="M612" s="95"/>
      <c r="N612" s="95"/>
      <c r="O612" s="95"/>
      <c r="P612" s="95"/>
      <c r="Q612" s="95"/>
      <c r="R612" s="95"/>
      <c r="S612" s="95"/>
      <c r="T612" s="95"/>
      <c r="U612" s="95"/>
      <c r="V612" s="95"/>
      <c r="W612" s="95"/>
      <c r="X612" s="95"/>
      <c r="Y612" s="95"/>
      <c r="Z612" s="95"/>
    </row>
    <row r="613" ht="15.75" customHeight="1">
      <c r="A613" s="258"/>
      <c r="B613" s="312"/>
      <c r="C613" s="313"/>
      <c r="D613" s="299"/>
      <c r="E613" s="299"/>
      <c r="F613" s="299"/>
      <c r="G613" s="299"/>
      <c r="H613" s="299"/>
      <c r="I613" s="299"/>
      <c r="J613" s="95"/>
      <c r="K613" s="95"/>
      <c r="L613" s="95"/>
      <c r="M613" s="95"/>
      <c r="N613" s="95"/>
      <c r="O613" s="95"/>
      <c r="P613" s="95"/>
      <c r="Q613" s="95"/>
      <c r="R613" s="95"/>
      <c r="S613" s="95"/>
      <c r="T613" s="95"/>
      <c r="U613" s="95"/>
      <c r="V613" s="95"/>
      <c r="W613" s="95"/>
      <c r="X613" s="95"/>
      <c r="Y613" s="95"/>
      <c r="Z613" s="95"/>
    </row>
    <row r="614" ht="15.75" customHeight="1">
      <c r="A614" s="258"/>
      <c r="B614" s="312"/>
      <c r="C614" s="313"/>
      <c r="D614" s="299"/>
      <c r="E614" s="299"/>
      <c r="F614" s="299"/>
      <c r="G614" s="299"/>
      <c r="H614" s="299"/>
      <c r="I614" s="299"/>
      <c r="J614" s="95"/>
      <c r="K614" s="95"/>
      <c r="L614" s="95"/>
      <c r="M614" s="95"/>
      <c r="N614" s="95"/>
      <c r="O614" s="95"/>
      <c r="P614" s="95"/>
      <c r="Q614" s="95"/>
      <c r="R614" s="95"/>
      <c r="S614" s="95"/>
      <c r="T614" s="95"/>
      <c r="U614" s="95"/>
      <c r="V614" s="95"/>
      <c r="W614" s="95"/>
      <c r="X614" s="95"/>
      <c r="Y614" s="95"/>
      <c r="Z614" s="95"/>
    </row>
    <row r="615" ht="15.75" customHeight="1">
      <c r="A615" s="258"/>
      <c r="B615" s="312"/>
      <c r="C615" s="313"/>
      <c r="D615" s="299"/>
      <c r="E615" s="299"/>
      <c r="F615" s="299"/>
      <c r="G615" s="299"/>
      <c r="H615" s="299"/>
      <c r="I615" s="299"/>
      <c r="J615" s="95"/>
      <c r="K615" s="95"/>
      <c r="L615" s="95"/>
      <c r="M615" s="95"/>
      <c r="N615" s="95"/>
      <c r="O615" s="95"/>
      <c r="P615" s="95"/>
      <c r="Q615" s="95"/>
      <c r="R615" s="95"/>
      <c r="S615" s="95"/>
      <c r="T615" s="95"/>
      <c r="U615" s="95"/>
      <c r="V615" s="95"/>
      <c r="W615" s="95"/>
      <c r="X615" s="95"/>
      <c r="Y615" s="95"/>
      <c r="Z615" s="95"/>
    </row>
    <row r="616" ht="15.75" customHeight="1">
      <c r="A616" s="258"/>
      <c r="B616" s="312"/>
      <c r="C616" s="313"/>
      <c r="D616" s="299"/>
      <c r="E616" s="299"/>
      <c r="F616" s="299"/>
      <c r="G616" s="299"/>
      <c r="H616" s="299"/>
      <c r="I616" s="299"/>
      <c r="J616" s="95"/>
      <c r="K616" s="95"/>
      <c r="L616" s="95"/>
      <c r="M616" s="95"/>
      <c r="N616" s="95"/>
      <c r="O616" s="95"/>
      <c r="P616" s="95"/>
      <c r="Q616" s="95"/>
      <c r="R616" s="95"/>
      <c r="S616" s="95"/>
      <c r="T616" s="95"/>
      <c r="U616" s="95"/>
      <c r="V616" s="95"/>
      <c r="W616" s="95"/>
      <c r="X616" s="95"/>
      <c r="Y616" s="95"/>
      <c r="Z616" s="95"/>
    </row>
    <row r="617" ht="15.75" customHeight="1">
      <c r="A617" s="258"/>
      <c r="B617" s="312"/>
      <c r="C617" s="313"/>
      <c r="D617" s="299"/>
      <c r="E617" s="299"/>
      <c r="F617" s="299"/>
      <c r="G617" s="299"/>
      <c r="H617" s="299"/>
      <c r="I617" s="299"/>
      <c r="J617" s="95"/>
      <c r="K617" s="95"/>
      <c r="L617" s="95"/>
      <c r="M617" s="95"/>
      <c r="N617" s="95"/>
      <c r="O617" s="95"/>
      <c r="P617" s="95"/>
      <c r="Q617" s="95"/>
      <c r="R617" s="95"/>
      <c r="S617" s="95"/>
      <c r="T617" s="95"/>
      <c r="U617" s="95"/>
      <c r="V617" s="95"/>
      <c r="W617" s="95"/>
      <c r="X617" s="95"/>
      <c r="Y617" s="95"/>
      <c r="Z617" s="95"/>
    </row>
    <row r="618" ht="15.75" customHeight="1">
      <c r="A618" s="258"/>
      <c r="B618" s="312"/>
      <c r="C618" s="313"/>
      <c r="D618" s="299"/>
      <c r="E618" s="299"/>
      <c r="F618" s="299"/>
      <c r="G618" s="299"/>
      <c r="H618" s="299"/>
      <c r="I618" s="299"/>
      <c r="J618" s="95"/>
      <c r="K618" s="95"/>
      <c r="L618" s="95"/>
      <c r="M618" s="95"/>
      <c r="N618" s="95"/>
      <c r="O618" s="95"/>
      <c r="P618" s="95"/>
      <c r="Q618" s="95"/>
      <c r="R618" s="95"/>
      <c r="S618" s="95"/>
      <c r="T618" s="95"/>
      <c r="U618" s="95"/>
      <c r="V618" s="95"/>
      <c r="W618" s="95"/>
      <c r="X618" s="95"/>
      <c r="Y618" s="95"/>
      <c r="Z618" s="95"/>
    </row>
    <row r="619" ht="15.75" customHeight="1">
      <c r="A619" s="258"/>
      <c r="B619" s="312"/>
      <c r="C619" s="313"/>
      <c r="D619" s="299"/>
      <c r="E619" s="299"/>
      <c r="F619" s="299"/>
      <c r="G619" s="299"/>
      <c r="H619" s="299"/>
      <c r="I619" s="299"/>
      <c r="J619" s="95"/>
      <c r="K619" s="95"/>
      <c r="L619" s="95"/>
      <c r="M619" s="95"/>
      <c r="N619" s="95"/>
      <c r="O619" s="95"/>
      <c r="P619" s="95"/>
      <c r="Q619" s="95"/>
      <c r="R619" s="95"/>
      <c r="S619" s="95"/>
      <c r="T619" s="95"/>
      <c r="U619" s="95"/>
      <c r="V619" s="95"/>
      <c r="W619" s="95"/>
      <c r="X619" s="95"/>
      <c r="Y619" s="95"/>
      <c r="Z619" s="95"/>
    </row>
    <row r="620" ht="15.75" customHeight="1">
      <c r="A620" s="258"/>
      <c r="B620" s="312"/>
      <c r="C620" s="313"/>
      <c r="D620" s="299"/>
      <c r="E620" s="299"/>
      <c r="F620" s="299"/>
      <c r="G620" s="299"/>
      <c r="H620" s="299"/>
      <c r="I620" s="299"/>
      <c r="J620" s="95"/>
      <c r="K620" s="95"/>
      <c r="L620" s="95"/>
      <c r="M620" s="95"/>
      <c r="N620" s="95"/>
      <c r="O620" s="95"/>
      <c r="P620" s="95"/>
      <c r="Q620" s="95"/>
      <c r="R620" s="95"/>
      <c r="S620" s="95"/>
      <c r="T620" s="95"/>
      <c r="U620" s="95"/>
      <c r="V620" s="95"/>
      <c r="W620" s="95"/>
      <c r="X620" s="95"/>
      <c r="Y620" s="95"/>
      <c r="Z620" s="95"/>
    </row>
    <row r="621" ht="15.75" customHeight="1">
      <c r="A621" s="258"/>
      <c r="B621" s="312"/>
      <c r="C621" s="313"/>
      <c r="D621" s="299"/>
      <c r="E621" s="299"/>
      <c r="F621" s="299"/>
      <c r="G621" s="299"/>
      <c r="H621" s="299"/>
      <c r="I621" s="299"/>
      <c r="J621" s="95"/>
      <c r="K621" s="95"/>
      <c r="L621" s="95"/>
      <c r="M621" s="95"/>
      <c r="N621" s="95"/>
      <c r="O621" s="95"/>
      <c r="P621" s="95"/>
      <c r="Q621" s="95"/>
      <c r="R621" s="95"/>
      <c r="S621" s="95"/>
      <c r="T621" s="95"/>
      <c r="U621" s="95"/>
      <c r="V621" s="95"/>
      <c r="W621" s="95"/>
      <c r="X621" s="95"/>
      <c r="Y621" s="95"/>
      <c r="Z621" s="95"/>
    </row>
    <row r="622" ht="15.75" customHeight="1">
      <c r="A622" s="258"/>
      <c r="B622" s="312"/>
      <c r="C622" s="313"/>
      <c r="D622" s="299"/>
      <c r="E622" s="299"/>
      <c r="F622" s="299"/>
      <c r="G622" s="299"/>
      <c r="H622" s="299"/>
      <c r="I622" s="299"/>
      <c r="J622" s="95"/>
      <c r="K622" s="95"/>
      <c r="L622" s="95"/>
      <c r="M622" s="95"/>
      <c r="N622" s="95"/>
      <c r="O622" s="95"/>
      <c r="P622" s="95"/>
      <c r="Q622" s="95"/>
      <c r="R622" s="95"/>
      <c r="S622" s="95"/>
      <c r="T622" s="95"/>
      <c r="U622" s="95"/>
      <c r="V622" s="95"/>
      <c r="W622" s="95"/>
      <c r="X622" s="95"/>
      <c r="Y622" s="95"/>
      <c r="Z622" s="95"/>
    </row>
    <row r="623" ht="15.75" customHeight="1">
      <c r="A623" s="258"/>
      <c r="B623" s="312"/>
      <c r="C623" s="313"/>
      <c r="D623" s="299"/>
      <c r="E623" s="299"/>
      <c r="F623" s="299"/>
      <c r="G623" s="299"/>
      <c r="H623" s="299"/>
      <c r="I623" s="299"/>
      <c r="J623" s="95"/>
      <c r="K623" s="95"/>
      <c r="L623" s="95"/>
      <c r="M623" s="95"/>
      <c r="N623" s="95"/>
      <c r="O623" s="95"/>
      <c r="P623" s="95"/>
      <c r="Q623" s="95"/>
      <c r="R623" s="95"/>
      <c r="S623" s="95"/>
      <c r="T623" s="95"/>
      <c r="U623" s="95"/>
      <c r="V623" s="95"/>
      <c r="W623" s="95"/>
      <c r="X623" s="95"/>
      <c r="Y623" s="95"/>
      <c r="Z623" s="95"/>
    </row>
    <row r="624" ht="15.75" customHeight="1">
      <c r="A624" s="258"/>
      <c r="B624" s="312"/>
      <c r="C624" s="313"/>
      <c r="D624" s="299"/>
      <c r="E624" s="299"/>
      <c r="F624" s="299"/>
      <c r="G624" s="299"/>
      <c r="H624" s="299"/>
      <c r="I624" s="299"/>
      <c r="J624" s="95"/>
      <c r="K624" s="95"/>
      <c r="L624" s="95"/>
      <c r="M624" s="95"/>
      <c r="N624" s="95"/>
      <c r="O624" s="95"/>
      <c r="P624" s="95"/>
      <c r="Q624" s="95"/>
      <c r="R624" s="95"/>
      <c r="S624" s="95"/>
      <c r="T624" s="95"/>
      <c r="U624" s="95"/>
      <c r="V624" s="95"/>
      <c r="W624" s="95"/>
      <c r="X624" s="95"/>
      <c r="Y624" s="95"/>
      <c r="Z624" s="95"/>
    </row>
    <row r="625" ht="15.75" customHeight="1">
      <c r="A625" s="258"/>
      <c r="B625" s="312"/>
      <c r="C625" s="313"/>
      <c r="D625" s="299"/>
      <c r="E625" s="299"/>
      <c r="F625" s="299"/>
      <c r="G625" s="299"/>
      <c r="H625" s="299"/>
      <c r="I625" s="299"/>
      <c r="J625" s="95"/>
      <c r="K625" s="95"/>
      <c r="L625" s="95"/>
      <c r="M625" s="95"/>
      <c r="N625" s="95"/>
      <c r="O625" s="95"/>
      <c r="P625" s="95"/>
      <c r="Q625" s="95"/>
      <c r="R625" s="95"/>
      <c r="S625" s="95"/>
      <c r="T625" s="95"/>
      <c r="U625" s="95"/>
      <c r="V625" s="95"/>
      <c r="W625" s="95"/>
      <c r="X625" s="95"/>
      <c r="Y625" s="95"/>
      <c r="Z625" s="95"/>
    </row>
    <row r="626" ht="15.75" customHeight="1">
      <c r="A626" s="258"/>
      <c r="B626" s="312"/>
      <c r="C626" s="313"/>
      <c r="D626" s="299"/>
      <c r="E626" s="299"/>
      <c r="F626" s="299"/>
      <c r="G626" s="299"/>
      <c r="H626" s="299"/>
      <c r="I626" s="299"/>
      <c r="J626" s="95"/>
      <c r="K626" s="95"/>
      <c r="L626" s="95"/>
      <c r="M626" s="95"/>
      <c r="N626" s="95"/>
      <c r="O626" s="95"/>
      <c r="P626" s="95"/>
      <c r="Q626" s="95"/>
      <c r="R626" s="95"/>
      <c r="S626" s="95"/>
      <c r="T626" s="95"/>
      <c r="U626" s="95"/>
      <c r="V626" s="95"/>
      <c r="W626" s="95"/>
      <c r="X626" s="95"/>
      <c r="Y626" s="95"/>
      <c r="Z626" s="95"/>
    </row>
    <row r="627" ht="15.75" customHeight="1">
      <c r="A627" s="258"/>
      <c r="B627" s="312"/>
      <c r="C627" s="313"/>
      <c r="D627" s="299"/>
      <c r="E627" s="299"/>
      <c r="F627" s="299"/>
      <c r="G627" s="299"/>
      <c r="H627" s="299"/>
      <c r="I627" s="299"/>
      <c r="J627" s="95"/>
      <c r="K627" s="95"/>
      <c r="L627" s="95"/>
      <c r="M627" s="95"/>
      <c r="N627" s="95"/>
      <c r="O627" s="95"/>
      <c r="P627" s="95"/>
      <c r="Q627" s="95"/>
      <c r="R627" s="95"/>
      <c r="S627" s="95"/>
      <c r="T627" s="95"/>
      <c r="U627" s="95"/>
      <c r="V627" s="95"/>
      <c r="W627" s="95"/>
      <c r="X627" s="95"/>
      <c r="Y627" s="95"/>
      <c r="Z627" s="95"/>
    </row>
    <row r="628" ht="15.75" customHeight="1">
      <c r="A628" s="258"/>
      <c r="B628" s="312"/>
      <c r="C628" s="313"/>
      <c r="D628" s="299"/>
      <c r="E628" s="299"/>
      <c r="F628" s="299"/>
      <c r="G628" s="299"/>
      <c r="H628" s="299"/>
      <c r="I628" s="299"/>
      <c r="J628" s="95"/>
      <c r="K628" s="95"/>
      <c r="L628" s="95"/>
      <c r="M628" s="95"/>
      <c r="N628" s="95"/>
      <c r="O628" s="95"/>
      <c r="P628" s="95"/>
      <c r="Q628" s="95"/>
      <c r="R628" s="95"/>
      <c r="S628" s="95"/>
      <c r="T628" s="95"/>
      <c r="U628" s="95"/>
      <c r="V628" s="95"/>
      <c r="W628" s="95"/>
      <c r="X628" s="95"/>
      <c r="Y628" s="95"/>
      <c r="Z628" s="95"/>
    </row>
    <row r="629" ht="15.75" customHeight="1">
      <c r="A629" s="258"/>
      <c r="B629" s="312"/>
      <c r="C629" s="313"/>
      <c r="D629" s="299"/>
      <c r="E629" s="299"/>
      <c r="F629" s="299"/>
      <c r="G629" s="299"/>
      <c r="H629" s="299"/>
      <c r="I629" s="299"/>
      <c r="J629" s="95"/>
      <c r="K629" s="95"/>
      <c r="L629" s="95"/>
      <c r="M629" s="95"/>
      <c r="N629" s="95"/>
      <c r="O629" s="95"/>
      <c r="P629" s="95"/>
      <c r="Q629" s="95"/>
      <c r="R629" s="95"/>
      <c r="S629" s="95"/>
      <c r="T629" s="95"/>
      <c r="U629" s="95"/>
      <c r="V629" s="95"/>
      <c r="W629" s="95"/>
      <c r="X629" s="95"/>
      <c r="Y629" s="95"/>
      <c r="Z629" s="95"/>
    </row>
    <row r="630" ht="15.75" customHeight="1">
      <c r="A630" s="258"/>
      <c r="B630" s="312"/>
      <c r="C630" s="313"/>
      <c r="D630" s="299"/>
      <c r="E630" s="299"/>
      <c r="F630" s="299"/>
      <c r="G630" s="299"/>
      <c r="H630" s="299"/>
      <c r="I630" s="299"/>
      <c r="J630" s="95"/>
      <c r="K630" s="95"/>
      <c r="L630" s="95"/>
      <c r="M630" s="95"/>
      <c r="N630" s="95"/>
      <c r="O630" s="95"/>
      <c r="P630" s="95"/>
      <c r="Q630" s="95"/>
      <c r="R630" s="95"/>
      <c r="S630" s="95"/>
      <c r="T630" s="95"/>
      <c r="U630" s="95"/>
      <c r="V630" s="95"/>
      <c r="W630" s="95"/>
      <c r="X630" s="95"/>
      <c r="Y630" s="95"/>
      <c r="Z630" s="95"/>
    </row>
    <row r="631" ht="15.75" customHeight="1">
      <c r="A631" s="258"/>
      <c r="B631" s="312"/>
      <c r="C631" s="313"/>
      <c r="D631" s="299"/>
      <c r="E631" s="299"/>
      <c r="F631" s="299"/>
      <c r="G631" s="299"/>
      <c r="H631" s="299"/>
      <c r="I631" s="299"/>
      <c r="J631" s="95"/>
      <c r="K631" s="95"/>
      <c r="L631" s="95"/>
      <c r="M631" s="95"/>
      <c r="N631" s="95"/>
      <c r="O631" s="95"/>
      <c r="P631" s="95"/>
      <c r="Q631" s="95"/>
      <c r="R631" s="95"/>
      <c r="S631" s="95"/>
      <c r="T631" s="95"/>
      <c r="U631" s="95"/>
      <c r="V631" s="95"/>
      <c r="W631" s="95"/>
      <c r="X631" s="95"/>
      <c r="Y631" s="95"/>
      <c r="Z631" s="95"/>
    </row>
    <row r="632" ht="15.75" customHeight="1">
      <c r="A632" s="258"/>
      <c r="B632" s="312"/>
      <c r="C632" s="313"/>
      <c r="D632" s="299"/>
      <c r="E632" s="299"/>
      <c r="F632" s="299"/>
      <c r="G632" s="299"/>
      <c r="H632" s="299"/>
      <c r="I632" s="299"/>
      <c r="J632" s="95"/>
      <c r="K632" s="95"/>
      <c r="L632" s="95"/>
      <c r="M632" s="95"/>
      <c r="N632" s="95"/>
      <c r="O632" s="95"/>
      <c r="P632" s="95"/>
      <c r="Q632" s="95"/>
      <c r="R632" s="95"/>
      <c r="S632" s="95"/>
      <c r="T632" s="95"/>
      <c r="U632" s="95"/>
      <c r="V632" s="95"/>
      <c r="W632" s="95"/>
      <c r="X632" s="95"/>
      <c r="Y632" s="95"/>
      <c r="Z632" s="95"/>
    </row>
    <row r="633" ht="15.75" customHeight="1">
      <c r="A633" s="258"/>
      <c r="B633" s="312"/>
      <c r="C633" s="313"/>
      <c r="D633" s="299"/>
      <c r="E633" s="299"/>
      <c r="F633" s="299"/>
      <c r="G633" s="299"/>
      <c r="H633" s="299"/>
      <c r="I633" s="299"/>
      <c r="J633" s="95"/>
      <c r="K633" s="95"/>
      <c r="L633" s="95"/>
      <c r="M633" s="95"/>
      <c r="N633" s="95"/>
      <c r="O633" s="95"/>
      <c r="P633" s="95"/>
      <c r="Q633" s="95"/>
      <c r="R633" s="95"/>
      <c r="S633" s="95"/>
      <c r="T633" s="95"/>
      <c r="U633" s="95"/>
      <c r="V633" s="95"/>
      <c r="W633" s="95"/>
      <c r="X633" s="95"/>
      <c r="Y633" s="95"/>
      <c r="Z633" s="95"/>
    </row>
    <row r="634" ht="15.75" customHeight="1">
      <c r="A634" s="258"/>
      <c r="B634" s="312"/>
      <c r="C634" s="313"/>
      <c r="D634" s="299"/>
      <c r="E634" s="299"/>
      <c r="F634" s="299"/>
      <c r="G634" s="299"/>
      <c r="H634" s="299"/>
      <c r="I634" s="299"/>
      <c r="J634" s="95"/>
      <c r="K634" s="95"/>
      <c r="L634" s="95"/>
      <c r="M634" s="95"/>
      <c r="N634" s="95"/>
      <c r="O634" s="95"/>
      <c r="P634" s="95"/>
      <c r="Q634" s="95"/>
      <c r="R634" s="95"/>
      <c r="S634" s="95"/>
      <c r="T634" s="95"/>
      <c r="U634" s="95"/>
      <c r="V634" s="95"/>
      <c r="W634" s="95"/>
      <c r="X634" s="95"/>
      <c r="Y634" s="95"/>
      <c r="Z634" s="95"/>
    </row>
    <row r="635" ht="15.75" customHeight="1">
      <c r="A635" s="258"/>
      <c r="B635" s="312"/>
      <c r="C635" s="313"/>
      <c r="D635" s="299"/>
      <c r="E635" s="299"/>
      <c r="F635" s="299"/>
      <c r="G635" s="299"/>
      <c r="H635" s="299"/>
      <c r="I635" s="299"/>
      <c r="J635" s="95"/>
      <c r="K635" s="95"/>
      <c r="L635" s="95"/>
      <c r="M635" s="95"/>
      <c r="N635" s="95"/>
      <c r="O635" s="95"/>
      <c r="P635" s="95"/>
      <c r="Q635" s="95"/>
      <c r="R635" s="95"/>
      <c r="S635" s="95"/>
      <c r="T635" s="95"/>
      <c r="U635" s="95"/>
      <c r="V635" s="95"/>
      <c r="W635" s="95"/>
      <c r="X635" s="95"/>
      <c r="Y635" s="95"/>
      <c r="Z635" s="95"/>
    </row>
    <row r="636" ht="15.75" customHeight="1">
      <c r="A636" s="258"/>
      <c r="B636" s="312"/>
      <c r="C636" s="313"/>
      <c r="D636" s="299"/>
      <c r="E636" s="299"/>
      <c r="F636" s="299"/>
      <c r="G636" s="299"/>
      <c r="H636" s="299"/>
      <c r="I636" s="299"/>
      <c r="J636" s="95"/>
      <c r="K636" s="95"/>
      <c r="L636" s="95"/>
      <c r="M636" s="95"/>
      <c r="N636" s="95"/>
      <c r="O636" s="95"/>
      <c r="P636" s="95"/>
      <c r="Q636" s="95"/>
      <c r="R636" s="95"/>
      <c r="S636" s="95"/>
      <c r="T636" s="95"/>
      <c r="U636" s="95"/>
      <c r="V636" s="95"/>
      <c r="W636" s="95"/>
      <c r="X636" s="95"/>
      <c r="Y636" s="95"/>
      <c r="Z636" s="95"/>
    </row>
    <row r="637" ht="15.75" customHeight="1">
      <c r="A637" s="258"/>
      <c r="B637" s="312"/>
      <c r="C637" s="313"/>
      <c r="D637" s="299"/>
      <c r="E637" s="299"/>
      <c r="F637" s="299"/>
      <c r="G637" s="299"/>
      <c r="H637" s="299"/>
      <c r="I637" s="299"/>
      <c r="J637" s="95"/>
      <c r="K637" s="95"/>
      <c r="L637" s="95"/>
      <c r="M637" s="95"/>
      <c r="N637" s="95"/>
      <c r="O637" s="95"/>
      <c r="P637" s="95"/>
      <c r="Q637" s="95"/>
      <c r="R637" s="95"/>
      <c r="S637" s="95"/>
      <c r="T637" s="95"/>
      <c r="U637" s="95"/>
      <c r="V637" s="95"/>
      <c r="W637" s="95"/>
      <c r="X637" s="95"/>
      <c r="Y637" s="95"/>
      <c r="Z637" s="95"/>
    </row>
    <row r="638" ht="15.75" customHeight="1">
      <c r="A638" s="258"/>
      <c r="B638" s="312"/>
      <c r="C638" s="313"/>
      <c r="D638" s="299"/>
      <c r="E638" s="299"/>
      <c r="F638" s="299"/>
      <c r="G638" s="299"/>
      <c r="H638" s="299"/>
      <c r="I638" s="299"/>
      <c r="J638" s="95"/>
      <c r="K638" s="95"/>
      <c r="L638" s="95"/>
      <c r="M638" s="95"/>
      <c r="N638" s="95"/>
      <c r="O638" s="95"/>
      <c r="P638" s="95"/>
      <c r="Q638" s="95"/>
      <c r="R638" s="95"/>
      <c r="S638" s="95"/>
      <c r="T638" s="95"/>
      <c r="U638" s="95"/>
      <c r="V638" s="95"/>
      <c r="W638" s="95"/>
      <c r="X638" s="95"/>
      <c r="Y638" s="95"/>
      <c r="Z638" s="95"/>
    </row>
    <row r="639" ht="15.75" customHeight="1">
      <c r="A639" s="258"/>
      <c r="B639" s="312"/>
      <c r="C639" s="313"/>
      <c r="D639" s="299"/>
      <c r="E639" s="299"/>
      <c r="F639" s="299"/>
      <c r="G639" s="299"/>
      <c r="H639" s="299"/>
      <c r="I639" s="299"/>
      <c r="J639" s="95"/>
      <c r="K639" s="95"/>
      <c r="L639" s="95"/>
      <c r="M639" s="95"/>
      <c r="N639" s="95"/>
      <c r="O639" s="95"/>
      <c r="P639" s="95"/>
      <c r="Q639" s="95"/>
      <c r="R639" s="95"/>
      <c r="S639" s="95"/>
      <c r="T639" s="95"/>
      <c r="U639" s="95"/>
      <c r="V639" s="95"/>
      <c r="W639" s="95"/>
      <c r="X639" s="95"/>
      <c r="Y639" s="95"/>
      <c r="Z639" s="95"/>
    </row>
    <row r="640" ht="15.75" customHeight="1">
      <c r="A640" s="258"/>
      <c r="B640" s="312"/>
      <c r="C640" s="313"/>
      <c r="D640" s="299"/>
      <c r="E640" s="299"/>
      <c r="F640" s="299"/>
      <c r="G640" s="299"/>
      <c r="H640" s="299"/>
      <c r="I640" s="299"/>
      <c r="J640" s="95"/>
      <c r="K640" s="95"/>
      <c r="L640" s="95"/>
      <c r="M640" s="95"/>
      <c r="N640" s="95"/>
      <c r="O640" s="95"/>
      <c r="P640" s="95"/>
      <c r="Q640" s="95"/>
      <c r="R640" s="95"/>
      <c r="S640" s="95"/>
      <c r="T640" s="95"/>
      <c r="U640" s="95"/>
      <c r="V640" s="95"/>
      <c r="W640" s="95"/>
      <c r="X640" s="95"/>
      <c r="Y640" s="95"/>
      <c r="Z640" s="95"/>
    </row>
    <row r="641" ht="15.75" customHeight="1">
      <c r="A641" s="258"/>
      <c r="B641" s="312"/>
      <c r="C641" s="313"/>
      <c r="D641" s="299"/>
      <c r="E641" s="299"/>
      <c r="F641" s="299"/>
      <c r="G641" s="299"/>
      <c r="H641" s="299"/>
      <c r="I641" s="299"/>
      <c r="J641" s="95"/>
      <c r="K641" s="95"/>
      <c r="L641" s="95"/>
      <c r="M641" s="95"/>
      <c r="N641" s="95"/>
      <c r="O641" s="95"/>
      <c r="P641" s="95"/>
      <c r="Q641" s="95"/>
      <c r="R641" s="95"/>
      <c r="S641" s="95"/>
      <c r="T641" s="95"/>
      <c r="U641" s="95"/>
      <c r="V641" s="95"/>
      <c r="W641" s="95"/>
      <c r="X641" s="95"/>
      <c r="Y641" s="95"/>
      <c r="Z641" s="95"/>
    </row>
    <row r="642" ht="15.75" customHeight="1">
      <c r="A642" s="258"/>
      <c r="B642" s="312"/>
      <c r="C642" s="313"/>
      <c r="D642" s="299"/>
      <c r="E642" s="299"/>
      <c r="F642" s="299"/>
      <c r="G642" s="299"/>
      <c r="H642" s="299"/>
      <c r="I642" s="299"/>
      <c r="J642" s="95"/>
      <c r="K642" s="95"/>
      <c r="L642" s="95"/>
      <c r="M642" s="95"/>
      <c r="N642" s="95"/>
      <c r="O642" s="95"/>
      <c r="P642" s="95"/>
      <c r="Q642" s="95"/>
      <c r="R642" s="95"/>
      <c r="S642" s="95"/>
      <c r="T642" s="95"/>
      <c r="U642" s="95"/>
      <c r="V642" s="95"/>
      <c r="W642" s="95"/>
      <c r="X642" s="95"/>
      <c r="Y642" s="95"/>
      <c r="Z642" s="95"/>
    </row>
    <row r="643" ht="15.75" customHeight="1">
      <c r="A643" s="258"/>
      <c r="B643" s="312"/>
      <c r="C643" s="313"/>
      <c r="D643" s="299"/>
      <c r="E643" s="299"/>
      <c r="F643" s="299"/>
      <c r="G643" s="299"/>
      <c r="H643" s="299"/>
      <c r="I643" s="299"/>
      <c r="J643" s="95"/>
      <c r="K643" s="95"/>
      <c r="L643" s="95"/>
      <c r="M643" s="95"/>
      <c r="N643" s="95"/>
      <c r="O643" s="95"/>
      <c r="P643" s="95"/>
      <c r="Q643" s="95"/>
      <c r="R643" s="95"/>
      <c r="S643" s="95"/>
      <c r="T643" s="95"/>
      <c r="U643" s="95"/>
      <c r="V643" s="95"/>
      <c r="W643" s="95"/>
      <c r="X643" s="95"/>
      <c r="Y643" s="95"/>
      <c r="Z643" s="95"/>
    </row>
    <row r="644" ht="15.75" customHeight="1">
      <c r="A644" s="258"/>
      <c r="B644" s="312"/>
      <c r="C644" s="313"/>
      <c r="D644" s="299"/>
      <c r="E644" s="299"/>
      <c r="F644" s="299"/>
      <c r="G644" s="299"/>
      <c r="H644" s="299"/>
      <c r="I644" s="299"/>
      <c r="J644" s="95"/>
      <c r="K644" s="95"/>
      <c r="L644" s="95"/>
      <c r="M644" s="95"/>
      <c r="N644" s="95"/>
      <c r="O644" s="95"/>
      <c r="P644" s="95"/>
      <c r="Q644" s="95"/>
      <c r="R644" s="95"/>
      <c r="S644" s="95"/>
      <c r="T644" s="95"/>
      <c r="U644" s="95"/>
      <c r="V644" s="95"/>
      <c r="W644" s="95"/>
      <c r="X644" s="95"/>
      <c r="Y644" s="95"/>
      <c r="Z644" s="95"/>
    </row>
    <row r="645" ht="15.75" customHeight="1">
      <c r="A645" s="258"/>
      <c r="B645" s="312"/>
      <c r="C645" s="313"/>
      <c r="D645" s="299"/>
      <c r="E645" s="299"/>
      <c r="F645" s="299"/>
      <c r="G645" s="299"/>
      <c r="H645" s="299"/>
      <c r="I645" s="299"/>
      <c r="J645" s="95"/>
      <c r="K645" s="95"/>
      <c r="L645" s="95"/>
      <c r="M645" s="95"/>
      <c r="N645" s="95"/>
      <c r="O645" s="95"/>
      <c r="P645" s="95"/>
      <c r="Q645" s="95"/>
      <c r="R645" s="95"/>
      <c r="S645" s="95"/>
      <c r="T645" s="95"/>
      <c r="U645" s="95"/>
      <c r="V645" s="95"/>
      <c r="W645" s="95"/>
      <c r="X645" s="95"/>
      <c r="Y645" s="95"/>
      <c r="Z645" s="95"/>
    </row>
    <row r="646" ht="15.75" customHeight="1">
      <c r="A646" s="258"/>
      <c r="B646" s="312"/>
      <c r="C646" s="313"/>
      <c r="D646" s="299"/>
      <c r="E646" s="299"/>
      <c r="F646" s="299"/>
      <c r="G646" s="299"/>
      <c r="H646" s="299"/>
      <c r="I646" s="299"/>
      <c r="J646" s="95"/>
      <c r="K646" s="95"/>
      <c r="L646" s="95"/>
      <c r="M646" s="95"/>
      <c r="N646" s="95"/>
      <c r="O646" s="95"/>
      <c r="P646" s="95"/>
      <c r="Q646" s="95"/>
      <c r="R646" s="95"/>
      <c r="S646" s="95"/>
      <c r="T646" s="95"/>
      <c r="U646" s="95"/>
      <c r="V646" s="95"/>
      <c r="W646" s="95"/>
      <c r="X646" s="95"/>
      <c r="Y646" s="95"/>
      <c r="Z646" s="95"/>
    </row>
    <row r="647" ht="15.75" customHeight="1">
      <c r="A647" s="258"/>
      <c r="B647" s="312"/>
      <c r="C647" s="313"/>
      <c r="D647" s="299"/>
      <c r="E647" s="299"/>
      <c r="F647" s="299"/>
      <c r="G647" s="299"/>
      <c r="H647" s="299"/>
      <c r="I647" s="299"/>
      <c r="J647" s="95"/>
      <c r="K647" s="95"/>
      <c r="L647" s="95"/>
      <c r="M647" s="95"/>
      <c r="N647" s="95"/>
      <c r="O647" s="95"/>
      <c r="P647" s="95"/>
      <c r="Q647" s="95"/>
      <c r="R647" s="95"/>
      <c r="S647" s="95"/>
      <c r="T647" s="95"/>
      <c r="U647" s="95"/>
      <c r="V647" s="95"/>
      <c r="W647" s="95"/>
      <c r="X647" s="95"/>
      <c r="Y647" s="95"/>
      <c r="Z647" s="95"/>
    </row>
    <row r="648" ht="15.75" customHeight="1">
      <c r="A648" s="258"/>
      <c r="B648" s="312"/>
      <c r="C648" s="313"/>
      <c r="D648" s="299"/>
      <c r="E648" s="299"/>
      <c r="F648" s="299"/>
      <c r="G648" s="299"/>
      <c r="H648" s="299"/>
      <c r="I648" s="299"/>
      <c r="J648" s="95"/>
      <c r="K648" s="95"/>
      <c r="L648" s="95"/>
      <c r="M648" s="95"/>
      <c r="N648" s="95"/>
      <c r="O648" s="95"/>
      <c r="P648" s="95"/>
      <c r="Q648" s="95"/>
      <c r="R648" s="95"/>
      <c r="S648" s="95"/>
      <c r="T648" s="95"/>
      <c r="U648" s="95"/>
      <c r="V648" s="95"/>
      <c r="W648" s="95"/>
      <c r="X648" s="95"/>
      <c r="Y648" s="95"/>
      <c r="Z648" s="95"/>
    </row>
    <row r="649" ht="15.75" customHeight="1">
      <c r="A649" s="258"/>
      <c r="B649" s="312"/>
      <c r="C649" s="313"/>
      <c r="D649" s="299"/>
      <c r="E649" s="299"/>
      <c r="F649" s="299"/>
      <c r="G649" s="299"/>
      <c r="H649" s="299"/>
      <c r="I649" s="299"/>
      <c r="J649" s="95"/>
      <c r="K649" s="95"/>
      <c r="L649" s="95"/>
      <c r="M649" s="95"/>
      <c r="N649" s="95"/>
      <c r="O649" s="95"/>
      <c r="P649" s="95"/>
      <c r="Q649" s="95"/>
      <c r="R649" s="95"/>
      <c r="S649" s="95"/>
      <c r="T649" s="95"/>
      <c r="U649" s="95"/>
      <c r="V649" s="95"/>
      <c r="W649" s="95"/>
      <c r="X649" s="95"/>
      <c r="Y649" s="95"/>
      <c r="Z649" s="95"/>
    </row>
    <row r="650" ht="15.75" customHeight="1">
      <c r="A650" s="258"/>
      <c r="B650" s="312"/>
      <c r="C650" s="313"/>
      <c r="D650" s="299"/>
      <c r="E650" s="299"/>
      <c r="F650" s="299"/>
      <c r="G650" s="299"/>
      <c r="H650" s="299"/>
      <c r="I650" s="299"/>
      <c r="J650" s="95"/>
      <c r="K650" s="95"/>
      <c r="L650" s="95"/>
      <c r="M650" s="95"/>
      <c r="N650" s="95"/>
      <c r="O650" s="95"/>
      <c r="P650" s="95"/>
      <c r="Q650" s="95"/>
      <c r="R650" s="95"/>
      <c r="S650" s="95"/>
      <c r="T650" s="95"/>
      <c r="U650" s="95"/>
      <c r="V650" s="95"/>
      <c r="W650" s="95"/>
      <c r="X650" s="95"/>
      <c r="Y650" s="95"/>
      <c r="Z650" s="95"/>
    </row>
    <row r="651" ht="15.75" customHeight="1">
      <c r="A651" s="258"/>
      <c r="B651" s="312"/>
      <c r="C651" s="313"/>
      <c r="D651" s="299"/>
      <c r="E651" s="299"/>
      <c r="F651" s="299"/>
      <c r="G651" s="299"/>
      <c r="H651" s="299"/>
      <c r="I651" s="299"/>
      <c r="J651" s="95"/>
      <c r="K651" s="95"/>
      <c r="L651" s="95"/>
      <c r="M651" s="95"/>
      <c r="N651" s="95"/>
      <c r="O651" s="95"/>
      <c r="P651" s="95"/>
      <c r="Q651" s="95"/>
      <c r="R651" s="95"/>
      <c r="S651" s="95"/>
      <c r="T651" s="95"/>
      <c r="U651" s="95"/>
      <c r="V651" s="95"/>
      <c r="W651" s="95"/>
      <c r="X651" s="95"/>
      <c r="Y651" s="95"/>
      <c r="Z651" s="95"/>
    </row>
    <row r="652" ht="15.75" customHeight="1">
      <c r="A652" s="258"/>
      <c r="B652" s="312"/>
      <c r="C652" s="313"/>
      <c r="D652" s="299"/>
      <c r="E652" s="299"/>
      <c r="F652" s="299"/>
      <c r="G652" s="299"/>
      <c r="H652" s="299"/>
      <c r="I652" s="299"/>
      <c r="J652" s="95"/>
      <c r="K652" s="95"/>
      <c r="L652" s="95"/>
      <c r="M652" s="95"/>
      <c r="N652" s="95"/>
      <c r="O652" s="95"/>
      <c r="P652" s="95"/>
      <c r="Q652" s="95"/>
      <c r="R652" s="95"/>
      <c r="S652" s="95"/>
      <c r="T652" s="95"/>
      <c r="U652" s="95"/>
      <c r="V652" s="95"/>
      <c r="W652" s="95"/>
      <c r="X652" s="95"/>
      <c r="Y652" s="95"/>
      <c r="Z652" s="95"/>
    </row>
    <row r="653" ht="15.75" customHeight="1">
      <c r="A653" s="258"/>
      <c r="B653" s="312"/>
      <c r="C653" s="313"/>
      <c r="D653" s="299"/>
      <c r="E653" s="299"/>
      <c r="F653" s="299"/>
      <c r="G653" s="299"/>
      <c r="H653" s="299"/>
      <c r="I653" s="299"/>
      <c r="J653" s="95"/>
      <c r="K653" s="95"/>
      <c r="L653" s="95"/>
      <c r="M653" s="95"/>
      <c r="N653" s="95"/>
      <c r="O653" s="95"/>
      <c r="P653" s="95"/>
      <c r="Q653" s="95"/>
      <c r="R653" s="95"/>
      <c r="S653" s="95"/>
      <c r="T653" s="95"/>
      <c r="U653" s="95"/>
      <c r="V653" s="95"/>
      <c r="W653" s="95"/>
      <c r="X653" s="95"/>
      <c r="Y653" s="95"/>
      <c r="Z653" s="95"/>
    </row>
    <row r="654" ht="15.75" customHeight="1">
      <c r="A654" s="258"/>
      <c r="B654" s="312"/>
      <c r="C654" s="313"/>
      <c r="D654" s="299"/>
      <c r="E654" s="299"/>
      <c r="F654" s="299"/>
      <c r="G654" s="299"/>
      <c r="H654" s="299"/>
      <c r="I654" s="299"/>
      <c r="J654" s="95"/>
      <c r="K654" s="95"/>
      <c r="L654" s="95"/>
      <c r="M654" s="95"/>
      <c r="N654" s="95"/>
      <c r="O654" s="95"/>
      <c r="P654" s="95"/>
      <c r="Q654" s="95"/>
      <c r="R654" s="95"/>
      <c r="S654" s="95"/>
      <c r="T654" s="95"/>
      <c r="U654" s="95"/>
      <c r="V654" s="95"/>
      <c r="W654" s="95"/>
      <c r="X654" s="95"/>
      <c r="Y654" s="95"/>
      <c r="Z654" s="95"/>
    </row>
    <row r="655" ht="15.75" customHeight="1">
      <c r="A655" s="258"/>
      <c r="B655" s="312"/>
      <c r="C655" s="313"/>
      <c r="D655" s="299"/>
      <c r="E655" s="299"/>
      <c r="F655" s="299"/>
      <c r="G655" s="299"/>
      <c r="H655" s="299"/>
      <c r="I655" s="299"/>
      <c r="J655" s="95"/>
      <c r="K655" s="95"/>
      <c r="L655" s="95"/>
      <c r="M655" s="95"/>
      <c r="N655" s="95"/>
      <c r="O655" s="95"/>
      <c r="P655" s="95"/>
      <c r="Q655" s="95"/>
      <c r="R655" s="95"/>
      <c r="S655" s="95"/>
      <c r="T655" s="95"/>
      <c r="U655" s="95"/>
      <c r="V655" s="95"/>
      <c r="W655" s="95"/>
      <c r="X655" s="95"/>
      <c r="Y655" s="95"/>
      <c r="Z655" s="95"/>
    </row>
    <row r="656" ht="15.75" customHeight="1">
      <c r="A656" s="258"/>
      <c r="B656" s="312"/>
      <c r="C656" s="313"/>
      <c r="D656" s="299"/>
      <c r="E656" s="299"/>
      <c r="F656" s="299"/>
      <c r="G656" s="299"/>
      <c r="H656" s="299"/>
      <c r="I656" s="299"/>
      <c r="J656" s="95"/>
      <c r="K656" s="95"/>
      <c r="L656" s="95"/>
      <c r="M656" s="95"/>
      <c r="N656" s="95"/>
      <c r="O656" s="95"/>
      <c r="P656" s="95"/>
      <c r="Q656" s="95"/>
      <c r="R656" s="95"/>
      <c r="S656" s="95"/>
      <c r="T656" s="95"/>
      <c r="U656" s="95"/>
      <c r="V656" s="95"/>
      <c r="W656" s="95"/>
      <c r="X656" s="95"/>
      <c r="Y656" s="95"/>
      <c r="Z656" s="95"/>
    </row>
    <row r="657" ht="15.75" customHeight="1">
      <c r="A657" s="258"/>
      <c r="B657" s="312"/>
      <c r="C657" s="313"/>
      <c r="D657" s="299"/>
      <c r="E657" s="299"/>
      <c r="F657" s="299"/>
      <c r="G657" s="299"/>
      <c r="H657" s="299"/>
      <c r="I657" s="299"/>
      <c r="J657" s="95"/>
      <c r="K657" s="95"/>
      <c r="L657" s="95"/>
      <c r="M657" s="95"/>
      <c r="N657" s="95"/>
      <c r="O657" s="95"/>
      <c r="P657" s="95"/>
      <c r="Q657" s="95"/>
      <c r="R657" s="95"/>
      <c r="S657" s="95"/>
      <c r="T657" s="95"/>
      <c r="U657" s="95"/>
      <c r="V657" s="95"/>
      <c r="W657" s="95"/>
      <c r="X657" s="95"/>
      <c r="Y657" s="95"/>
      <c r="Z657" s="95"/>
    </row>
    <row r="658" ht="15.75" customHeight="1">
      <c r="A658" s="258"/>
      <c r="B658" s="312"/>
      <c r="C658" s="313"/>
      <c r="D658" s="299"/>
      <c r="E658" s="299"/>
      <c r="F658" s="299"/>
      <c r="G658" s="299"/>
      <c r="H658" s="299"/>
      <c r="I658" s="299"/>
      <c r="J658" s="95"/>
      <c r="K658" s="95"/>
      <c r="L658" s="95"/>
      <c r="M658" s="95"/>
      <c r="N658" s="95"/>
      <c r="O658" s="95"/>
      <c r="P658" s="95"/>
      <c r="Q658" s="95"/>
      <c r="R658" s="95"/>
      <c r="S658" s="95"/>
      <c r="T658" s="95"/>
      <c r="U658" s="95"/>
      <c r="V658" s="95"/>
      <c r="W658" s="95"/>
      <c r="X658" s="95"/>
      <c r="Y658" s="95"/>
      <c r="Z658" s="95"/>
    </row>
    <row r="659" ht="15.75" customHeight="1">
      <c r="A659" s="258"/>
      <c r="B659" s="312"/>
      <c r="C659" s="313"/>
      <c r="D659" s="299"/>
      <c r="E659" s="299"/>
      <c r="F659" s="299"/>
      <c r="G659" s="299"/>
      <c r="H659" s="299"/>
      <c r="I659" s="299"/>
      <c r="J659" s="95"/>
      <c r="K659" s="95"/>
      <c r="L659" s="95"/>
      <c r="M659" s="95"/>
      <c r="N659" s="95"/>
      <c r="O659" s="95"/>
      <c r="P659" s="95"/>
      <c r="Q659" s="95"/>
      <c r="R659" s="95"/>
      <c r="S659" s="95"/>
      <c r="T659" s="95"/>
      <c r="U659" s="95"/>
      <c r="V659" s="95"/>
      <c r="W659" s="95"/>
      <c r="X659" s="95"/>
      <c r="Y659" s="95"/>
      <c r="Z659" s="95"/>
    </row>
    <row r="660" ht="15.75" customHeight="1">
      <c r="A660" s="258"/>
      <c r="B660" s="312"/>
      <c r="C660" s="313"/>
      <c r="D660" s="299"/>
      <c r="E660" s="299"/>
      <c r="F660" s="299"/>
      <c r="G660" s="299"/>
      <c r="H660" s="299"/>
      <c r="I660" s="299"/>
      <c r="J660" s="95"/>
      <c r="K660" s="95"/>
      <c r="L660" s="95"/>
      <c r="M660" s="95"/>
      <c r="N660" s="95"/>
      <c r="O660" s="95"/>
      <c r="P660" s="95"/>
      <c r="Q660" s="95"/>
      <c r="R660" s="95"/>
      <c r="S660" s="95"/>
      <c r="T660" s="95"/>
      <c r="U660" s="95"/>
      <c r="V660" s="95"/>
      <c r="W660" s="95"/>
      <c r="X660" s="95"/>
      <c r="Y660" s="95"/>
      <c r="Z660" s="95"/>
    </row>
    <row r="661" ht="15.75" customHeight="1">
      <c r="A661" s="258"/>
      <c r="B661" s="312"/>
      <c r="C661" s="313"/>
      <c r="D661" s="299"/>
      <c r="E661" s="299"/>
      <c r="F661" s="299"/>
      <c r="G661" s="299"/>
      <c r="H661" s="299"/>
      <c r="I661" s="299"/>
      <c r="J661" s="95"/>
      <c r="K661" s="95"/>
      <c r="L661" s="95"/>
      <c r="M661" s="95"/>
      <c r="N661" s="95"/>
      <c r="O661" s="95"/>
      <c r="P661" s="95"/>
      <c r="Q661" s="95"/>
      <c r="R661" s="95"/>
      <c r="S661" s="95"/>
      <c r="T661" s="95"/>
      <c r="U661" s="95"/>
      <c r="V661" s="95"/>
      <c r="W661" s="95"/>
      <c r="X661" s="95"/>
      <c r="Y661" s="95"/>
      <c r="Z661" s="95"/>
    </row>
    <row r="662" ht="15.75" customHeight="1">
      <c r="A662" s="258"/>
      <c r="B662" s="312"/>
      <c r="C662" s="313"/>
      <c r="D662" s="299"/>
      <c r="E662" s="299"/>
      <c r="F662" s="299"/>
      <c r="G662" s="299"/>
      <c r="H662" s="299"/>
      <c r="I662" s="299"/>
      <c r="J662" s="95"/>
      <c r="K662" s="95"/>
      <c r="L662" s="95"/>
      <c r="M662" s="95"/>
      <c r="N662" s="95"/>
      <c r="O662" s="95"/>
      <c r="P662" s="95"/>
      <c r="Q662" s="95"/>
      <c r="R662" s="95"/>
      <c r="S662" s="95"/>
      <c r="T662" s="95"/>
      <c r="U662" s="95"/>
      <c r="V662" s="95"/>
      <c r="W662" s="95"/>
      <c r="X662" s="95"/>
      <c r="Y662" s="95"/>
      <c r="Z662" s="95"/>
    </row>
    <row r="663" ht="15.75" customHeight="1">
      <c r="A663" s="258"/>
      <c r="B663" s="312"/>
      <c r="C663" s="313"/>
      <c r="D663" s="299"/>
      <c r="E663" s="299"/>
      <c r="F663" s="299"/>
      <c r="G663" s="299"/>
      <c r="H663" s="299"/>
      <c r="I663" s="299"/>
      <c r="J663" s="95"/>
      <c r="K663" s="95"/>
      <c r="L663" s="95"/>
      <c r="M663" s="95"/>
      <c r="N663" s="95"/>
      <c r="O663" s="95"/>
      <c r="P663" s="95"/>
      <c r="Q663" s="95"/>
      <c r="R663" s="95"/>
      <c r="S663" s="95"/>
      <c r="T663" s="95"/>
      <c r="U663" s="95"/>
      <c r="V663" s="95"/>
      <c r="W663" s="95"/>
      <c r="X663" s="95"/>
      <c r="Y663" s="95"/>
      <c r="Z663" s="95"/>
    </row>
    <row r="664" ht="15.75" customHeight="1">
      <c r="A664" s="258"/>
      <c r="B664" s="312"/>
      <c r="C664" s="313"/>
      <c r="D664" s="299"/>
      <c r="E664" s="299"/>
      <c r="F664" s="299"/>
      <c r="G664" s="299"/>
      <c r="H664" s="299"/>
      <c r="I664" s="299"/>
      <c r="J664" s="95"/>
      <c r="K664" s="95"/>
      <c r="L664" s="95"/>
      <c r="M664" s="95"/>
      <c r="N664" s="95"/>
      <c r="O664" s="95"/>
      <c r="P664" s="95"/>
      <c r="Q664" s="95"/>
      <c r="R664" s="95"/>
      <c r="S664" s="95"/>
      <c r="T664" s="95"/>
      <c r="U664" s="95"/>
      <c r="V664" s="95"/>
      <c r="W664" s="95"/>
      <c r="X664" s="95"/>
      <c r="Y664" s="95"/>
      <c r="Z664" s="95"/>
    </row>
    <row r="665" ht="15.75" customHeight="1">
      <c r="A665" s="258"/>
      <c r="B665" s="312"/>
      <c r="C665" s="313"/>
      <c r="D665" s="299"/>
      <c r="E665" s="299"/>
      <c r="F665" s="299"/>
      <c r="G665" s="299"/>
      <c r="H665" s="299"/>
      <c r="I665" s="299"/>
      <c r="J665" s="95"/>
      <c r="K665" s="95"/>
      <c r="L665" s="95"/>
      <c r="M665" s="95"/>
      <c r="N665" s="95"/>
      <c r="O665" s="95"/>
      <c r="P665" s="95"/>
      <c r="Q665" s="95"/>
      <c r="R665" s="95"/>
      <c r="S665" s="95"/>
      <c r="T665" s="95"/>
      <c r="U665" s="95"/>
      <c r="V665" s="95"/>
      <c r="W665" s="95"/>
      <c r="X665" s="95"/>
      <c r="Y665" s="95"/>
      <c r="Z665" s="95"/>
    </row>
    <row r="666" ht="15.75" customHeight="1">
      <c r="A666" s="258"/>
      <c r="B666" s="312"/>
      <c r="C666" s="313"/>
      <c r="D666" s="299"/>
      <c r="E666" s="299"/>
      <c r="F666" s="299"/>
      <c r="G666" s="299"/>
      <c r="H666" s="299"/>
      <c r="I666" s="299"/>
      <c r="J666" s="95"/>
      <c r="K666" s="95"/>
      <c r="L666" s="95"/>
      <c r="M666" s="95"/>
      <c r="N666" s="95"/>
      <c r="O666" s="95"/>
      <c r="P666" s="95"/>
      <c r="Q666" s="95"/>
      <c r="R666" s="95"/>
      <c r="S666" s="95"/>
      <c r="T666" s="95"/>
      <c r="U666" s="95"/>
      <c r="V666" s="95"/>
      <c r="W666" s="95"/>
      <c r="X666" s="95"/>
      <c r="Y666" s="95"/>
      <c r="Z666" s="95"/>
    </row>
    <row r="667" ht="15.75" customHeight="1">
      <c r="A667" s="258"/>
      <c r="B667" s="312"/>
      <c r="C667" s="313"/>
      <c r="D667" s="299"/>
      <c r="E667" s="299"/>
      <c r="F667" s="299"/>
      <c r="G667" s="299"/>
      <c r="H667" s="299"/>
      <c r="I667" s="299"/>
      <c r="J667" s="95"/>
      <c r="K667" s="95"/>
      <c r="L667" s="95"/>
      <c r="M667" s="95"/>
      <c r="N667" s="95"/>
      <c r="O667" s="95"/>
      <c r="P667" s="95"/>
      <c r="Q667" s="95"/>
      <c r="R667" s="95"/>
      <c r="S667" s="95"/>
      <c r="T667" s="95"/>
      <c r="U667" s="95"/>
      <c r="V667" s="95"/>
      <c r="W667" s="95"/>
      <c r="X667" s="95"/>
      <c r="Y667" s="95"/>
      <c r="Z667" s="95"/>
    </row>
    <row r="668" ht="15.75" customHeight="1">
      <c r="A668" s="258"/>
      <c r="B668" s="312"/>
      <c r="C668" s="313"/>
      <c r="D668" s="299"/>
      <c r="E668" s="299"/>
      <c r="F668" s="299"/>
      <c r="G668" s="299"/>
      <c r="H668" s="299"/>
      <c r="I668" s="299"/>
      <c r="J668" s="95"/>
      <c r="K668" s="95"/>
      <c r="L668" s="95"/>
      <c r="M668" s="95"/>
      <c r="N668" s="95"/>
      <c r="O668" s="95"/>
      <c r="P668" s="95"/>
      <c r="Q668" s="95"/>
      <c r="R668" s="95"/>
      <c r="S668" s="95"/>
      <c r="T668" s="95"/>
      <c r="U668" s="95"/>
      <c r="V668" s="95"/>
      <c r="W668" s="95"/>
      <c r="X668" s="95"/>
      <c r="Y668" s="95"/>
      <c r="Z668" s="95"/>
    </row>
    <row r="669" ht="15.75" customHeight="1">
      <c r="A669" s="258"/>
      <c r="B669" s="312"/>
      <c r="C669" s="313"/>
      <c r="D669" s="299"/>
      <c r="E669" s="299"/>
      <c r="F669" s="299"/>
      <c r="G669" s="299"/>
      <c r="H669" s="299"/>
      <c r="I669" s="299"/>
      <c r="J669" s="95"/>
      <c r="K669" s="95"/>
      <c r="L669" s="95"/>
      <c r="M669" s="95"/>
      <c r="N669" s="95"/>
      <c r="O669" s="95"/>
      <c r="P669" s="95"/>
      <c r="Q669" s="95"/>
      <c r="R669" s="95"/>
      <c r="S669" s="95"/>
      <c r="T669" s="95"/>
      <c r="U669" s="95"/>
      <c r="V669" s="95"/>
      <c r="W669" s="95"/>
      <c r="X669" s="95"/>
      <c r="Y669" s="95"/>
      <c r="Z669" s="95"/>
    </row>
    <row r="670" ht="15.75" customHeight="1">
      <c r="A670" s="258"/>
      <c r="B670" s="312"/>
      <c r="C670" s="313"/>
      <c r="D670" s="299"/>
      <c r="E670" s="299"/>
      <c r="F670" s="299"/>
      <c r="G670" s="299"/>
      <c r="H670" s="299"/>
      <c r="I670" s="299"/>
      <c r="J670" s="95"/>
      <c r="K670" s="95"/>
      <c r="L670" s="95"/>
      <c r="M670" s="95"/>
      <c r="N670" s="95"/>
      <c r="O670" s="95"/>
      <c r="P670" s="95"/>
      <c r="Q670" s="95"/>
      <c r="R670" s="95"/>
      <c r="S670" s="95"/>
      <c r="T670" s="95"/>
      <c r="U670" s="95"/>
      <c r="V670" s="95"/>
      <c r="W670" s="95"/>
      <c r="X670" s="95"/>
      <c r="Y670" s="95"/>
      <c r="Z670" s="95"/>
    </row>
    <row r="671" ht="15.75" customHeight="1">
      <c r="A671" s="258"/>
      <c r="B671" s="312"/>
      <c r="C671" s="313"/>
      <c r="D671" s="299"/>
      <c r="E671" s="299"/>
      <c r="F671" s="299"/>
      <c r="G671" s="299"/>
      <c r="H671" s="299"/>
      <c r="I671" s="299"/>
      <c r="J671" s="95"/>
      <c r="K671" s="95"/>
      <c r="L671" s="95"/>
      <c r="M671" s="95"/>
      <c r="N671" s="95"/>
      <c r="O671" s="95"/>
      <c r="P671" s="95"/>
      <c r="Q671" s="95"/>
      <c r="R671" s="95"/>
      <c r="S671" s="95"/>
      <c r="T671" s="95"/>
      <c r="U671" s="95"/>
      <c r="V671" s="95"/>
      <c r="W671" s="95"/>
      <c r="X671" s="95"/>
      <c r="Y671" s="95"/>
      <c r="Z671" s="95"/>
    </row>
    <row r="672" ht="15.75" customHeight="1">
      <c r="A672" s="258"/>
      <c r="B672" s="312"/>
      <c r="C672" s="313"/>
      <c r="D672" s="299"/>
      <c r="E672" s="299"/>
      <c r="F672" s="299"/>
      <c r="G672" s="299"/>
      <c r="H672" s="299"/>
      <c r="I672" s="299"/>
      <c r="J672" s="95"/>
      <c r="K672" s="95"/>
      <c r="L672" s="95"/>
      <c r="M672" s="95"/>
      <c r="N672" s="95"/>
      <c r="O672" s="95"/>
      <c r="P672" s="95"/>
      <c r="Q672" s="95"/>
      <c r="R672" s="95"/>
      <c r="S672" s="95"/>
      <c r="T672" s="95"/>
      <c r="U672" s="95"/>
      <c r="V672" s="95"/>
      <c r="W672" s="95"/>
      <c r="X672" s="95"/>
      <c r="Y672" s="95"/>
      <c r="Z672" s="95"/>
    </row>
    <row r="673" ht="15.75" customHeight="1">
      <c r="A673" s="258"/>
      <c r="B673" s="312"/>
      <c r="C673" s="313"/>
      <c r="D673" s="299"/>
      <c r="E673" s="299"/>
      <c r="F673" s="299"/>
      <c r="G673" s="299"/>
      <c r="H673" s="299"/>
      <c r="I673" s="299"/>
      <c r="J673" s="95"/>
      <c r="K673" s="95"/>
      <c r="L673" s="95"/>
      <c r="M673" s="95"/>
      <c r="N673" s="95"/>
      <c r="O673" s="95"/>
      <c r="P673" s="95"/>
      <c r="Q673" s="95"/>
      <c r="R673" s="95"/>
      <c r="S673" s="95"/>
      <c r="T673" s="95"/>
      <c r="U673" s="95"/>
      <c r="V673" s="95"/>
      <c r="W673" s="95"/>
      <c r="X673" s="95"/>
      <c r="Y673" s="95"/>
      <c r="Z673" s="95"/>
    </row>
    <row r="674" ht="15.75" customHeight="1">
      <c r="A674" s="258"/>
      <c r="B674" s="312"/>
      <c r="C674" s="313"/>
      <c r="D674" s="299"/>
      <c r="E674" s="299"/>
      <c r="F674" s="299"/>
      <c r="G674" s="299"/>
      <c r="H674" s="299"/>
      <c r="I674" s="299"/>
      <c r="J674" s="95"/>
      <c r="K674" s="95"/>
      <c r="L674" s="95"/>
      <c r="M674" s="95"/>
      <c r="N674" s="95"/>
      <c r="O674" s="95"/>
      <c r="P674" s="95"/>
      <c r="Q674" s="95"/>
      <c r="R674" s="95"/>
      <c r="S674" s="95"/>
      <c r="T674" s="95"/>
      <c r="U674" s="95"/>
      <c r="V674" s="95"/>
      <c r="W674" s="95"/>
      <c r="X674" s="95"/>
      <c r="Y674" s="95"/>
      <c r="Z674" s="95"/>
    </row>
    <row r="675" ht="15.75" customHeight="1">
      <c r="A675" s="258"/>
      <c r="B675" s="312"/>
      <c r="C675" s="313"/>
      <c r="D675" s="299"/>
      <c r="E675" s="299"/>
      <c r="F675" s="299"/>
      <c r="G675" s="299"/>
      <c r="H675" s="299"/>
      <c r="I675" s="299"/>
      <c r="J675" s="95"/>
      <c r="K675" s="95"/>
      <c r="L675" s="95"/>
      <c r="M675" s="95"/>
      <c r="N675" s="95"/>
      <c r="O675" s="95"/>
      <c r="P675" s="95"/>
      <c r="Q675" s="95"/>
      <c r="R675" s="95"/>
      <c r="S675" s="95"/>
      <c r="T675" s="95"/>
      <c r="U675" s="95"/>
      <c r="V675" s="95"/>
      <c r="W675" s="95"/>
      <c r="X675" s="95"/>
      <c r="Y675" s="95"/>
      <c r="Z675" s="95"/>
    </row>
    <row r="676" ht="15.75" customHeight="1">
      <c r="A676" s="258"/>
      <c r="B676" s="312"/>
      <c r="C676" s="313"/>
      <c r="D676" s="299"/>
      <c r="E676" s="299"/>
      <c r="F676" s="299"/>
      <c r="G676" s="299"/>
      <c r="H676" s="299"/>
      <c r="I676" s="299"/>
      <c r="J676" s="95"/>
      <c r="K676" s="95"/>
      <c r="L676" s="95"/>
      <c r="M676" s="95"/>
      <c r="N676" s="95"/>
      <c r="O676" s="95"/>
      <c r="P676" s="95"/>
      <c r="Q676" s="95"/>
      <c r="R676" s="95"/>
      <c r="S676" s="95"/>
      <c r="T676" s="95"/>
      <c r="U676" s="95"/>
      <c r="V676" s="95"/>
      <c r="W676" s="95"/>
      <c r="X676" s="95"/>
      <c r="Y676" s="95"/>
      <c r="Z676" s="95"/>
    </row>
    <row r="677" ht="15.75" customHeight="1">
      <c r="A677" s="258"/>
      <c r="B677" s="312"/>
      <c r="C677" s="313"/>
      <c r="D677" s="299"/>
      <c r="E677" s="299"/>
      <c r="F677" s="299"/>
      <c r="G677" s="299"/>
      <c r="H677" s="299"/>
      <c r="I677" s="299"/>
      <c r="J677" s="95"/>
      <c r="K677" s="95"/>
      <c r="L677" s="95"/>
      <c r="M677" s="95"/>
      <c r="N677" s="95"/>
      <c r="O677" s="95"/>
      <c r="P677" s="95"/>
      <c r="Q677" s="95"/>
      <c r="R677" s="95"/>
      <c r="S677" s="95"/>
      <c r="T677" s="95"/>
      <c r="U677" s="95"/>
      <c r="V677" s="95"/>
      <c r="W677" s="95"/>
      <c r="X677" s="95"/>
      <c r="Y677" s="95"/>
      <c r="Z677" s="95"/>
    </row>
    <row r="678" ht="15.75" customHeight="1">
      <c r="A678" s="258"/>
      <c r="B678" s="312"/>
      <c r="C678" s="313"/>
      <c r="D678" s="299"/>
      <c r="E678" s="299"/>
      <c r="F678" s="299"/>
      <c r="G678" s="299"/>
      <c r="H678" s="299"/>
      <c r="I678" s="299"/>
      <c r="J678" s="95"/>
      <c r="K678" s="95"/>
      <c r="L678" s="95"/>
      <c r="M678" s="95"/>
      <c r="N678" s="95"/>
      <c r="O678" s="95"/>
      <c r="P678" s="95"/>
      <c r="Q678" s="95"/>
      <c r="R678" s="95"/>
      <c r="S678" s="95"/>
      <c r="T678" s="95"/>
      <c r="U678" s="95"/>
      <c r="V678" s="95"/>
      <c r="W678" s="95"/>
      <c r="X678" s="95"/>
      <c r="Y678" s="95"/>
      <c r="Z678" s="95"/>
    </row>
    <row r="679" ht="15.75" customHeight="1">
      <c r="A679" s="258"/>
      <c r="B679" s="312"/>
      <c r="C679" s="313"/>
      <c r="D679" s="299"/>
      <c r="E679" s="299"/>
      <c r="F679" s="299"/>
      <c r="G679" s="299"/>
      <c r="H679" s="299"/>
      <c r="I679" s="299"/>
      <c r="J679" s="95"/>
      <c r="K679" s="95"/>
      <c r="L679" s="95"/>
      <c r="M679" s="95"/>
      <c r="N679" s="95"/>
      <c r="O679" s="95"/>
      <c r="P679" s="95"/>
      <c r="Q679" s="95"/>
      <c r="R679" s="95"/>
      <c r="S679" s="95"/>
      <c r="T679" s="95"/>
      <c r="U679" s="95"/>
      <c r="V679" s="95"/>
      <c r="W679" s="95"/>
      <c r="X679" s="95"/>
      <c r="Y679" s="95"/>
      <c r="Z679" s="95"/>
    </row>
    <row r="680" ht="15.75" customHeight="1">
      <c r="A680" s="258"/>
      <c r="B680" s="312"/>
      <c r="C680" s="313"/>
      <c r="D680" s="299"/>
      <c r="E680" s="299"/>
      <c r="F680" s="299"/>
      <c r="G680" s="299"/>
      <c r="H680" s="299"/>
      <c r="I680" s="299"/>
      <c r="J680" s="95"/>
      <c r="K680" s="95"/>
      <c r="L680" s="95"/>
      <c r="M680" s="95"/>
      <c r="N680" s="95"/>
      <c r="O680" s="95"/>
      <c r="P680" s="95"/>
      <c r="Q680" s="95"/>
      <c r="R680" s="95"/>
      <c r="S680" s="95"/>
      <c r="T680" s="95"/>
      <c r="U680" s="95"/>
      <c r="V680" s="95"/>
      <c r="W680" s="95"/>
      <c r="X680" s="95"/>
      <c r="Y680" s="95"/>
      <c r="Z680" s="95"/>
    </row>
    <row r="681" ht="15.75" customHeight="1">
      <c r="A681" s="258"/>
      <c r="B681" s="312"/>
      <c r="C681" s="313"/>
      <c r="D681" s="299"/>
      <c r="E681" s="299"/>
      <c r="F681" s="299"/>
      <c r="G681" s="299"/>
      <c r="H681" s="299"/>
      <c r="I681" s="299"/>
      <c r="J681" s="95"/>
      <c r="K681" s="95"/>
      <c r="L681" s="95"/>
      <c r="M681" s="95"/>
      <c r="N681" s="95"/>
      <c r="O681" s="95"/>
      <c r="P681" s="95"/>
      <c r="Q681" s="95"/>
      <c r="R681" s="95"/>
      <c r="S681" s="95"/>
      <c r="T681" s="95"/>
      <c r="U681" s="95"/>
      <c r="V681" s="95"/>
      <c r="W681" s="95"/>
      <c r="X681" s="95"/>
      <c r="Y681" s="95"/>
      <c r="Z681" s="95"/>
    </row>
    <row r="682" ht="15.75" customHeight="1">
      <c r="A682" s="258"/>
      <c r="B682" s="312"/>
      <c r="C682" s="313"/>
      <c r="D682" s="299"/>
      <c r="E682" s="299"/>
      <c r="F682" s="299"/>
      <c r="G682" s="299"/>
      <c r="H682" s="299"/>
      <c r="I682" s="299"/>
      <c r="J682" s="95"/>
      <c r="K682" s="95"/>
      <c r="L682" s="95"/>
      <c r="M682" s="95"/>
      <c r="N682" s="95"/>
      <c r="O682" s="95"/>
      <c r="P682" s="95"/>
      <c r="Q682" s="95"/>
      <c r="R682" s="95"/>
      <c r="S682" s="95"/>
      <c r="T682" s="95"/>
      <c r="U682" s="95"/>
      <c r="V682" s="95"/>
      <c r="W682" s="95"/>
      <c r="X682" s="95"/>
      <c r="Y682" s="95"/>
      <c r="Z682" s="95"/>
    </row>
    <row r="683" ht="15.75" customHeight="1">
      <c r="A683" s="258"/>
      <c r="B683" s="312"/>
      <c r="C683" s="313"/>
      <c r="D683" s="299"/>
      <c r="E683" s="299"/>
      <c r="F683" s="299"/>
      <c r="G683" s="299"/>
      <c r="H683" s="299"/>
      <c r="I683" s="299"/>
      <c r="J683" s="95"/>
      <c r="K683" s="95"/>
      <c r="L683" s="95"/>
      <c r="M683" s="95"/>
      <c r="N683" s="95"/>
      <c r="O683" s="95"/>
      <c r="P683" s="95"/>
      <c r="Q683" s="95"/>
      <c r="R683" s="95"/>
      <c r="S683" s="95"/>
      <c r="T683" s="95"/>
      <c r="U683" s="95"/>
      <c r="V683" s="95"/>
      <c r="W683" s="95"/>
      <c r="X683" s="95"/>
      <c r="Y683" s="95"/>
      <c r="Z683" s="95"/>
    </row>
    <row r="684" ht="15.75" customHeight="1">
      <c r="A684" s="258"/>
      <c r="B684" s="312"/>
      <c r="C684" s="313"/>
      <c r="D684" s="299"/>
      <c r="E684" s="299"/>
      <c r="F684" s="299"/>
      <c r="G684" s="299"/>
      <c r="H684" s="299"/>
      <c r="I684" s="299"/>
      <c r="J684" s="95"/>
      <c r="K684" s="95"/>
      <c r="L684" s="95"/>
      <c r="M684" s="95"/>
      <c r="N684" s="95"/>
      <c r="O684" s="95"/>
      <c r="P684" s="95"/>
      <c r="Q684" s="95"/>
      <c r="R684" s="95"/>
      <c r="S684" s="95"/>
      <c r="T684" s="95"/>
      <c r="U684" s="95"/>
      <c r="V684" s="95"/>
      <c r="W684" s="95"/>
      <c r="X684" s="95"/>
      <c r="Y684" s="95"/>
      <c r="Z684" s="95"/>
    </row>
    <row r="685" ht="15.75" customHeight="1">
      <c r="A685" s="258"/>
      <c r="B685" s="312"/>
      <c r="C685" s="313"/>
      <c r="D685" s="299"/>
      <c r="E685" s="299"/>
      <c r="F685" s="299"/>
      <c r="G685" s="299"/>
      <c r="H685" s="299"/>
      <c r="I685" s="299"/>
      <c r="J685" s="95"/>
      <c r="K685" s="95"/>
      <c r="L685" s="95"/>
      <c r="M685" s="95"/>
      <c r="N685" s="95"/>
      <c r="O685" s="95"/>
      <c r="P685" s="95"/>
      <c r="Q685" s="95"/>
      <c r="R685" s="95"/>
      <c r="S685" s="95"/>
      <c r="T685" s="95"/>
      <c r="U685" s="95"/>
      <c r="V685" s="95"/>
      <c r="W685" s="95"/>
      <c r="X685" s="95"/>
      <c r="Y685" s="95"/>
      <c r="Z685" s="95"/>
    </row>
    <row r="686" ht="15.75" customHeight="1">
      <c r="A686" s="258"/>
      <c r="B686" s="312"/>
      <c r="C686" s="313"/>
      <c r="D686" s="299"/>
      <c r="E686" s="299"/>
      <c r="F686" s="299"/>
      <c r="G686" s="299"/>
      <c r="H686" s="299"/>
      <c r="I686" s="299"/>
      <c r="J686" s="95"/>
      <c r="K686" s="95"/>
      <c r="L686" s="95"/>
      <c r="M686" s="95"/>
      <c r="N686" s="95"/>
      <c r="O686" s="95"/>
      <c r="P686" s="95"/>
      <c r="Q686" s="95"/>
      <c r="R686" s="95"/>
      <c r="S686" s="95"/>
      <c r="T686" s="95"/>
      <c r="U686" s="95"/>
      <c r="V686" s="95"/>
      <c r="W686" s="95"/>
      <c r="X686" s="95"/>
      <c r="Y686" s="95"/>
      <c r="Z686" s="95"/>
    </row>
    <row r="687" ht="15.75" customHeight="1">
      <c r="A687" s="258"/>
      <c r="B687" s="312"/>
      <c r="C687" s="313"/>
      <c r="D687" s="299"/>
      <c r="E687" s="299"/>
      <c r="F687" s="299"/>
      <c r="G687" s="299"/>
      <c r="H687" s="299"/>
      <c r="I687" s="299"/>
      <c r="J687" s="95"/>
      <c r="K687" s="95"/>
      <c r="L687" s="95"/>
      <c r="M687" s="95"/>
      <c r="N687" s="95"/>
      <c r="O687" s="95"/>
      <c r="P687" s="95"/>
      <c r="Q687" s="95"/>
      <c r="R687" s="95"/>
      <c r="S687" s="95"/>
      <c r="T687" s="95"/>
      <c r="U687" s="95"/>
      <c r="V687" s="95"/>
      <c r="W687" s="95"/>
      <c r="X687" s="95"/>
      <c r="Y687" s="95"/>
      <c r="Z687" s="95"/>
    </row>
    <row r="688" ht="15.75" customHeight="1">
      <c r="A688" s="258"/>
      <c r="B688" s="312"/>
      <c r="C688" s="313"/>
      <c r="D688" s="299"/>
      <c r="E688" s="299"/>
      <c r="F688" s="299"/>
      <c r="G688" s="299"/>
      <c r="H688" s="299"/>
      <c r="I688" s="299"/>
      <c r="J688" s="95"/>
      <c r="K688" s="95"/>
      <c r="L688" s="95"/>
      <c r="M688" s="95"/>
      <c r="N688" s="95"/>
      <c r="O688" s="95"/>
      <c r="P688" s="95"/>
      <c r="Q688" s="95"/>
      <c r="R688" s="95"/>
      <c r="S688" s="95"/>
      <c r="T688" s="95"/>
      <c r="U688" s="95"/>
      <c r="V688" s="95"/>
      <c r="W688" s="95"/>
      <c r="X688" s="95"/>
      <c r="Y688" s="95"/>
      <c r="Z688" s="95"/>
    </row>
    <row r="689" ht="15.75" customHeight="1">
      <c r="A689" s="258"/>
      <c r="B689" s="312"/>
      <c r="C689" s="313"/>
      <c r="D689" s="299"/>
      <c r="E689" s="299"/>
      <c r="F689" s="299"/>
      <c r="G689" s="299"/>
      <c r="H689" s="299"/>
      <c r="I689" s="299"/>
      <c r="J689" s="95"/>
      <c r="K689" s="95"/>
      <c r="L689" s="95"/>
      <c r="M689" s="95"/>
      <c r="N689" s="95"/>
      <c r="O689" s="95"/>
      <c r="P689" s="95"/>
      <c r="Q689" s="95"/>
      <c r="R689" s="95"/>
      <c r="S689" s="95"/>
      <c r="T689" s="95"/>
      <c r="U689" s="95"/>
      <c r="V689" s="95"/>
      <c r="W689" s="95"/>
      <c r="X689" s="95"/>
      <c r="Y689" s="95"/>
      <c r="Z689" s="95"/>
    </row>
    <row r="690" ht="15.75" customHeight="1">
      <c r="A690" s="258"/>
      <c r="B690" s="312"/>
      <c r="C690" s="313"/>
      <c r="D690" s="299"/>
      <c r="E690" s="299"/>
      <c r="F690" s="299"/>
      <c r="G690" s="299"/>
      <c r="H690" s="299"/>
      <c r="I690" s="299"/>
      <c r="J690" s="95"/>
      <c r="K690" s="95"/>
      <c r="L690" s="95"/>
      <c r="M690" s="95"/>
      <c r="N690" s="95"/>
      <c r="O690" s="95"/>
      <c r="P690" s="95"/>
      <c r="Q690" s="95"/>
      <c r="R690" s="95"/>
      <c r="S690" s="95"/>
      <c r="T690" s="95"/>
      <c r="U690" s="95"/>
      <c r="V690" s="95"/>
      <c r="W690" s="95"/>
      <c r="X690" s="95"/>
      <c r="Y690" s="95"/>
      <c r="Z690" s="95"/>
    </row>
    <row r="691" ht="15.75" customHeight="1">
      <c r="A691" s="258"/>
      <c r="B691" s="312"/>
      <c r="C691" s="313"/>
      <c r="D691" s="299"/>
      <c r="E691" s="299"/>
      <c r="F691" s="299"/>
      <c r="G691" s="299"/>
      <c r="H691" s="299"/>
      <c r="I691" s="299"/>
      <c r="J691" s="95"/>
      <c r="K691" s="95"/>
      <c r="L691" s="95"/>
      <c r="M691" s="95"/>
      <c r="N691" s="95"/>
      <c r="O691" s="95"/>
      <c r="P691" s="95"/>
      <c r="Q691" s="95"/>
      <c r="R691" s="95"/>
      <c r="S691" s="95"/>
      <c r="T691" s="95"/>
      <c r="U691" s="95"/>
      <c r="V691" s="95"/>
      <c r="W691" s="95"/>
      <c r="X691" s="95"/>
      <c r="Y691" s="95"/>
      <c r="Z691" s="95"/>
    </row>
    <row r="692" ht="15.75" customHeight="1">
      <c r="A692" s="258"/>
      <c r="B692" s="312"/>
      <c r="C692" s="313"/>
      <c r="D692" s="299"/>
      <c r="E692" s="299"/>
      <c r="F692" s="299"/>
      <c r="G692" s="299"/>
      <c r="H692" s="299"/>
      <c r="I692" s="299"/>
      <c r="J692" s="95"/>
      <c r="K692" s="95"/>
      <c r="L692" s="95"/>
      <c r="M692" s="95"/>
      <c r="N692" s="95"/>
      <c r="O692" s="95"/>
      <c r="P692" s="95"/>
      <c r="Q692" s="95"/>
      <c r="R692" s="95"/>
      <c r="S692" s="95"/>
      <c r="T692" s="95"/>
      <c r="U692" s="95"/>
      <c r="V692" s="95"/>
      <c r="W692" s="95"/>
      <c r="X692" s="95"/>
      <c r="Y692" s="95"/>
      <c r="Z692" s="95"/>
    </row>
    <row r="693" ht="15.75" customHeight="1">
      <c r="A693" s="258"/>
      <c r="B693" s="312"/>
      <c r="C693" s="313"/>
      <c r="D693" s="299"/>
      <c r="E693" s="299"/>
      <c r="F693" s="299"/>
      <c r="G693" s="299"/>
      <c r="H693" s="299"/>
      <c r="I693" s="299"/>
      <c r="J693" s="95"/>
      <c r="K693" s="95"/>
      <c r="L693" s="95"/>
      <c r="M693" s="95"/>
      <c r="N693" s="95"/>
      <c r="O693" s="95"/>
      <c r="P693" s="95"/>
      <c r="Q693" s="95"/>
      <c r="R693" s="95"/>
      <c r="S693" s="95"/>
      <c r="T693" s="95"/>
      <c r="U693" s="95"/>
      <c r="V693" s="95"/>
      <c r="W693" s="95"/>
      <c r="X693" s="95"/>
      <c r="Y693" s="95"/>
      <c r="Z693" s="95"/>
    </row>
    <row r="694" ht="15.75" customHeight="1">
      <c r="A694" s="258"/>
      <c r="B694" s="312"/>
      <c r="C694" s="313"/>
      <c r="D694" s="299"/>
      <c r="E694" s="299"/>
      <c r="F694" s="299"/>
      <c r="G694" s="299"/>
      <c r="H694" s="299"/>
      <c r="I694" s="299"/>
      <c r="J694" s="95"/>
      <c r="K694" s="95"/>
      <c r="L694" s="95"/>
      <c r="M694" s="95"/>
      <c r="N694" s="95"/>
      <c r="O694" s="95"/>
      <c r="P694" s="95"/>
      <c r="Q694" s="95"/>
      <c r="R694" s="95"/>
      <c r="S694" s="95"/>
      <c r="T694" s="95"/>
      <c r="U694" s="95"/>
      <c r="V694" s="95"/>
      <c r="W694" s="95"/>
      <c r="X694" s="95"/>
      <c r="Y694" s="95"/>
      <c r="Z694" s="95"/>
    </row>
    <row r="695" ht="15.75" customHeight="1">
      <c r="A695" s="258"/>
      <c r="B695" s="312"/>
      <c r="C695" s="313"/>
      <c r="D695" s="299"/>
      <c r="E695" s="299"/>
      <c r="F695" s="299"/>
      <c r="G695" s="299"/>
      <c r="H695" s="299"/>
      <c r="I695" s="299"/>
      <c r="J695" s="95"/>
      <c r="K695" s="95"/>
      <c r="L695" s="95"/>
      <c r="M695" s="95"/>
      <c r="N695" s="95"/>
      <c r="O695" s="95"/>
      <c r="P695" s="95"/>
      <c r="Q695" s="95"/>
      <c r="R695" s="95"/>
      <c r="S695" s="95"/>
      <c r="T695" s="95"/>
      <c r="U695" s="95"/>
      <c r="V695" s="95"/>
      <c r="W695" s="95"/>
      <c r="X695" s="95"/>
      <c r="Y695" s="95"/>
      <c r="Z695" s="95"/>
    </row>
    <row r="696" ht="15.75" customHeight="1">
      <c r="A696" s="258"/>
      <c r="B696" s="312"/>
      <c r="C696" s="313"/>
      <c r="D696" s="299"/>
      <c r="E696" s="299"/>
      <c r="F696" s="299"/>
      <c r="G696" s="299"/>
      <c r="H696" s="299"/>
      <c r="I696" s="299"/>
      <c r="J696" s="95"/>
      <c r="K696" s="95"/>
      <c r="L696" s="95"/>
      <c r="M696" s="95"/>
      <c r="N696" s="95"/>
      <c r="O696" s="95"/>
      <c r="P696" s="95"/>
      <c r="Q696" s="95"/>
      <c r="R696" s="95"/>
      <c r="S696" s="95"/>
      <c r="T696" s="95"/>
      <c r="U696" s="95"/>
      <c r="V696" s="95"/>
      <c r="W696" s="95"/>
      <c r="X696" s="95"/>
      <c r="Y696" s="95"/>
      <c r="Z696" s="95"/>
    </row>
    <row r="697" ht="15.75" customHeight="1">
      <c r="A697" s="258"/>
      <c r="B697" s="312"/>
      <c r="C697" s="313"/>
      <c r="D697" s="299"/>
      <c r="E697" s="299"/>
      <c r="F697" s="299"/>
      <c r="G697" s="299"/>
      <c r="H697" s="299"/>
      <c r="I697" s="299"/>
      <c r="J697" s="95"/>
      <c r="K697" s="95"/>
      <c r="L697" s="95"/>
      <c r="M697" s="95"/>
      <c r="N697" s="95"/>
      <c r="O697" s="95"/>
      <c r="P697" s="95"/>
      <c r="Q697" s="95"/>
      <c r="R697" s="95"/>
      <c r="S697" s="95"/>
      <c r="T697" s="95"/>
      <c r="U697" s="95"/>
      <c r="V697" s="95"/>
      <c r="W697" s="95"/>
      <c r="X697" s="95"/>
      <c r="Y697" s="95"/>
      <c r="Z697" s="95"/>
    </row>
    <row r="698" ht="15.75" customHeight="1">
      <c r="A698" s="258"/>
      <c r="B698" s="312"/>
      <c r="C698" s="313"/>
      <c r="D698" s="299"/>
      <c r="E698" s="299"/>
      <c r="F698" s="299"/>
      <c r="G698" s="299"/>
      <c r="H698" s="299"/>
      <c r="I698" s="299"/>
      <c r="J698" s="95"/>
      <c r="K698" s="95"/>
      <c r="L698" s="95"/>
      <c r="M698" s="95"/>
      <c r="N698" s="95"/>
      <c r="O698" s="95"/>
      <c r="P698" s="95"/>
      <c r="Q698" s="95"/>
      <c r="R698" s="95"/>
      <c r="S698" s="95"/>
      <c r="T698" s="95"/>
      <c r="U698" s="95"/>
      <c r="V698" s="95"/>
      <c r="W698" s="95"/>
      <c r="X698" s="95"/>
      <c r="Y698" s="95"/>
      <c r="Z698" s="95"/>
    </row>
    <row r="699" ht="15.75" customHeight="1">
      <c r="A699" s="258"/>
      <c r="B699" s="312"/>
      <c r="C699" s="313"/>
      <c r="D699" s="299"/>
      <c r="E699" s="299"/>
      <c r="F699" s="299"/>
      <c r="G699" s="299"/>
      <c r="H699" s="299"/>
      <c r="I699" s="299"/>
      <c r="J699" s="95"/>
      <c r="K699" s="95"/>
      <c r="L699" s="95"/>
      <c r="M699" s="95"/>
      <c r="N699" s="95"/>
      <c r="O699" s="95"/>
      <c r="P699" s="95"/>
      <c r="Q699" s="95"/>
      <c r="R699" s="95"/>
      <c r="S699" s="95"/>
      <c r="T699" s="95"/>
      <c r="U699" s="95"/>
      <c r="V699" s="95"/>
      <c r="W699" s="95"/>
      <c r="X699" s="95"/>
      <c r="Y699" s="95"/>
      <c r="Z699" s="95"/>
    </row>
    <row r="700" ht="15.75" customHeight="1">
      <c r="A700" s="258"/>
      <c r="B700" s="312"/>
      <c r="C700" s="313"/>
      <c r="D700" s="299"/>
      <c r="E700" s="299"/>
      <c r="F700" s="299"/>
      <c r="G700" s="299"/>
      <c r="H700" s="299"/>
      <c r="I700" s="299"/>
      <c r="J700" s="95"/>
      <c r="K700" s="95"/>
      <c r="L700" s="95"/>
      <c r="M700" s="95"/>
      <c r="N700" s="95"/>
      <c r="O700" s="95"/>
      <c r="P700" s="95"/>
      <c r="Q700" s="95"/>
      <c r="R700" s="95"/>
      <c r="S700" s="95"/>
      <c r="T700" s="95"/>
      <c r="U700" s="95"/>
      <c r="V700" s="95"/>
      <c r="W700" s="95"/>
      <c r="X700" s="95"/>
      <c r="Y700" s="95"/>
      <c r="Z700" s="95"/>
    </row>
    <row r="701" ht="15.75" customHeight="1">
      <c r="A701" s="258"/>
      <c r="B701" s="312"/>
      <c r="C701" s="313"/>
      <c r="D701" s="299"/>
      <c r="E701" s="299"/>
      <c r="F701" s="299"/>
      <c r="G701" s="299"/>
      <c r="H701" s="299"/>
      <c r="I701" s="299"/>
      <c r="J701" s="95"/>
      <c r="K701" s="95"/>
      <c r="L701" s="95"/>
      <c r="M701" s="95"/>
      <c r="N701" s="95"/>
      <c r="O701" s="95"/>
      <c r="P701" s="95"/>
      <c r="Q701" s="95"/>
      <c r="R701" s="95"/>
      <c r="S701" s="95"/>
      <c r="T701" s="95"/>
      <c r="U701" s="95"/>
      <c r="V701" s="95"/>
      <c r="W701" s="95"/>
      <c r="X701" s="95"/>
      <c r="Y701" s="95"/>
      <c r="Z701" s="95"/>
    </row>
    <row r="702" ht="15.75" customHeight="1">
      <c r="A702" s="258"/>
      <c r="B702" s="312"/>
      <c r="C702" s="313"/>
      <c r="D702" s="299"/>
      <c r="E702" s="299"/>
      <c r="F702" s="299"/>
      <c r="G702" s="299"/>
      <c r="H702" s="299"/>
      <c r="I702" s="299"/>
      <c r="J702" s="95"/>
      <c r="K702" s="95"/>
      <c r="L702" s="95"/>
      <c r="M702" s="95"/>
      <c r="N702" s="95"/>
      <c r="O702" s="95"/>
      <c r="P702" s="95"/>
      <c r="Q702" s="95"/>
      <c r="R702" s="95"/>
      <c r="S702" s="95"/>
      <c r="T702" s="95"/>
      <c r="U702" s="95"/>
      <c r="V702" s="95"/>
      <c r="W702" s="95"/>
      <c r="X702" s="95"/>
      <c r="Y702" s="95"/>
      <c r="Z702" s="95"/>
    </row>
    <row r="703" ht="15.75" customHeight="1">
      <c r="A703" s="258"/>
      <c r="B703" s="312"/>
      <c r="C703" s="313"/>
      <c r="D703" s="299"/>
      <c r="E703" s="299"/>
      <c r="F703" s="299"/>
      <c r="G703" s="299"/>
      <c r="H703" s="299"/>
      <c r="I703" s="299"/>
      <c r="J703" s="95"/>
      <c r="K703" s="95"/>
      <c r="L703" s="95"/>
      <c r="M703" s="95"/>
      <c r="N703" s="95"/>
      <c r="O703" s="95"/>
      <c r="P703" s="95"/>
      <c r="Q703" s="95"/>
      <c r="R703" s="95"/>
      <c r="S703" s="95"/>
      <c r="T703" s="95"/>
      <c r="U703" s="95"/>
      <c r="V703" s="95"/>
      <c r="W703" s="95"/>
      <c r="X703" s="95"/>
      <c r="Y703" s="95"/>
      <c r="Z703" s="95"/>
    </row>
    <row r="704" ht="15.75" customHeight="1">
      <c r="A704" s="258"/>
      <c r="B704" s="312"/>
      <c r="C704" s="313"/>
      <c r="D704" s="299"/>
      <c r="E704" s="299"/>
      <c r="F704" s="299"/>
      <c r="G704" s="299"/>
      <c r="H704" s="299"/>
      <c r="I704" s="299"/>
      <c r="J704" s="95"/>
      <c r="K704" s="95"/>
      <c r="L704" s="95"/>
      <c r="M704" s="95"/>
      <c r="N704" s="95"/>
      <c r="O704" s="95"/>
      <c r="P704" s="95"/>
      <c r="Q704" s="95"/>
      <c r="R704" s="95"/>
      <c r="S704" s="95"/>
      <c r="T704" s="95"/>
      <c r="U704" s="95"/>
      <c r="V704" s="95"/>
      <c r="W704" s="95"/>
      <c r="X704" s="95"/>
      <c r="Y704" s="95"/>
      <c r="Z704" s="95"/>
    </row>
    <row r="705" ht="15.75" customHeight="1">
      <c r="A705" s="258"/>
      <c r="B705" s="312"/>
      <c r="C705" s="313"/>
      <c r="D705" s="299"/>
      <c r="E705" s="299"/>
      <c r="F705" s="299"/>
      <c r="G705" s="299"/>
      <c r="H705" s="299"/>
      <c r="I705" s="299"/>
      <c r="J705" s="95"/>
      <c r="K705" s="95"/>
      <c r="L705" s="95"/>
      <c r="M705" s="95"/>
      <c r="N705" s="95"/>
      <c r="O705" s="95"/>
      <c r="P705" s="95"/>
      <c r="Q705" s="95"/>
      <c r="R705" s="95"/>
      <c r="S705" s="95"/>
      <c r="T705" s="95"/>
      <c r="U705" s="95"/>
      <c r="V705" s="95"/>
      <c r="W705" s="95"/>
      <c r="X705" s="95"/>
      <c r="Y705" s="95"/>
      <c r="Z705" s="95"/>
    </row>
    <row r="706" ht="15.75" customHeight="1">
      <c r="A706" s="258"/>
      <c r="B706" s="312"/>
      <c r="C706" s="313"/>
      <c r="D706" s="299"/>
      <c r="E706" s="299"/>
      <c r="F706" s="299"/>
      <c r="G706" s="299"/>
      <c r="H706" s="299"/>
      <c r="I706" s="299"/>
      <c r="J706" s="95"/>
      <c r="K706" s="95"/>
      <c r="L706" s="95"/>
      <c r="M706" s="95"/>
      <c r="N706" s="95"/>
      <c r="O706" s="95"/>
      <c r="P706" s="95"/>
      <c r="Q706" s="95"/>
      <c r="R706" s="95"/>
      <c r="S706" s="95"/>
      <c r="T706" s="95"/>
      <c r="U706" s="95"/>
      <c r="V706" s="95"/>
      <c r="W706" s="95"/>
      <c r="X706" s="95"/>
      <c r="Y706" s="95"/>
      <c r="Z706" s="95"/>
    </row>
    <row r="707" ht="15.75" customHeight="1">
      <c r="A707" s="258"/>
      <c r="B707" s="312"/>
      <c r="C707" s="313"/>
      <c r="D707" s="299"/>
      <c r="E707" s="299"/>
      <c r="F707" s="299"/>
      <c r="G707" s="299"/>
      <c r="H707" s="299"/>
      <c r="I707" s="299"/>
      <c r="J707" s="95"/>
      <c r="K707" s="95"/>
      <c r="L707" s="95"/>
      <c r="M707" s="95"/>
      <c r="N707" s="95"/>
      <c r="O707" s="95"/>
      <c r="P707" s="95"/>
      <c r="Q707" s="95"/>
      <c r="R707" s="95"/>
      <c r="S707" s="95"/>
      <c r="T707" s="95"/>
      <c r="U707" s="95"/>
      <c r="V707" s="95"/>
      <c r="W707" s="95"/>
      <c r="X707" s="95"/>
      <c r="Y707" s="95"/>
      <c r="Z707" s="95"/>
    </row>
    <row r="708" ht="15.75" customHeight="1">
      <c r="A708" s="258"/>
      <c r="B708" s="312"/>
      <c r="C708" s="313"/>
      <c r="D708" s="299"/>
      <c r="E708" s="299"/>
      <c r="F708" s="299"/>
      <c r="G708" s="299"/>
      <c r="H708" s="299"/>
      <c r="I708" s="299"/>
      <c r="J708" s="95"/>
      <c r="K708" s="95"/>
      <c r="L708" s="95"/>
      <c r="M708" s="95"/>
      <c r="N708" s="95"/>
      <c r="O708" s="95"/>
      <c r="P708" s="95"/>
      <c r="Q708" s="95"/>
      <c r="R708" s="95"/>
      <c r="S708" s="95"/>
      <c r="T708" s="95"/>
      <c r="U708" s="95"/>
      <c r="V708" s="95"/>
      <c r="W708" s="95"/>
      <c r="X708" s="95"/>
      <c r="Y708" s="95"/>
      <c r="Z708" s="95"/>
    </row>
    <row r="709" ht="15.75" customHeight="1">
      <c r="A709" s="258"/>
      <c r="B709" s="312"/>
      <c r="C709" s="313"/>
      <c r="D709" s="299"/>
      <c r="E709" s="299"/>
      <c r="F709" s="299"/>
      <c r="G709" s="299"/>
      <c r="H709" s="299"/>
      <c r="I709" s="299"/>
      <c r="J709" s="95"/>
      <c r="K709" s="95"/>
      <c r="L709" s="95"/>
      <c r="M709" s="95"/>
      <c r="N709" s="95"/>
      <c r="O709" s="95"/>
      <c r="P709" s="95"/>
      <c r="Q709" s="95"/>
      <c r="R709" s="95"/>
      <c r="S709" s="95"/>
      <c r="T709" s="95"/>
      <c r="U709" s="95"/>
      <c r="V709" s="95"/>
      <c r="W709" s="95"/>
      <c r="X709" s="95"/>
      <c r="Y709" s="95"/>
      <c r="Z709" s="95"/>
    </row>
    <row r="710" ht="15.75" customHeight="1">
      <c r="A710" s="258"/>
      <c r="B710" s="312"/>
      <c r="C710" s="313"/>
      <c r="D710" s="299"/>
      <c r="E710" s="299"/>
      <c r="F710" s="299"/>
      <c r="G710" s="299"/>
      <c r="H710" s="299"/>
      <c r="I710" s="299"/>
      <c r="J710" s="95"/>
      <c r="K710" s="95"/>
      <c r="L710" s="95"/>
      <c r="M710" s="95"/>
      <c r="N710" s="95"/>
      <c r="O710" s="95"/>
      <c r="P710" s="95"/>
      <c r="Q710" s="95"/>
      <c r="R710" s="95"/>
      <c r="S710" s="95"/>
      <c r="T710" s="95"/>
      <c r="U710" s="95"/>
      <c r="V710" s="95"/>
      <c r="W710" s="95"/>
      <c r="X710" s="95"/>
      <c r="Y710" s="95"/>
      <c r="Z710" s="95"/>
    </row>
    <row r="711" ht="15.75" customHeight="1">
      <c r="A711" s="258"/>
      <c r="B711" s="312"/>
      <c r="C711" s="313"/>
      <c r="D711" s="299"/>
      <c r="E711" s="299"/>
      <c r="F711" s="299"/>
      <c r="G711" s="299"/>
      <c r="H711" s="299"/>
      <c r="I711" s="299"/>
      <c r="J711" s="95"/>
      <c r="K711" s="95"/>
      <c r="L711" s="95"/>
      <c r="M711" s="95"/>
      <c r="N711" s="95"/>
      <c r="O711" s="95"/>
      <c r="P711" s="95"/>
      <c r="Q711" s="95"/>
      <c r="R711" s="95"/>
      <c r="S711" s="95"/>
      <c r="T711" s="95"/>
      <c r="U711" s="95"/>
      <c r="V711" s="95"/>
      <c r="W711" s="95"/>
      <c r="X711" s="95"/>
      <c r="Y711" s="95"/>
      <c r="Z711" s="95"/>
    </row>
    <row r="712" ht="15.75" customHeight="1">
      <c r="A712" s="258"/>
      <c r="B712" s="312"/>
      <c r="C712" s="313"/>
      <c r="D712" s="299"/>
      <c r="E712" s="299"/>
      <c r="F712" s="299"/>
      <c r="G712" s="299"/>
      <c r="H712" s="299"/>
      <c r="I712" s="299"/>
      <c r="J712" s="95"/>
      <c r="K712" s="95"/>
      <c r="L712" s="95"/>
      <c r="M712" s="95"/>
      <c r="N712" s="95"/>
      <c r="O712" s="95"/>
      <c r="P712" s="95"/>
      <c r="Q712" s="95"/>
      <c r="R712" s="95"/>
      <c r="S712" s="95"/>
      <c r="T712" s="95"/>
      <c r="U712" s="95"/>
      <c r="V712" s="95"/>
      <c r="W712" s="95"/>
      <c r="X712" s="95"/>
      <c r="Y712" s="95"/>
      <c r="Z712" s="95"/>
    </row>
    <row r="713" ht="15.75" customHeight="1">
      <c r="A713" s="258"/>
      <c r="B713" s="312"/>
      <c r="C713" s="313"/>
      <c r="D713" s="299"/>
      <c r="E713" s="299"/>
      <c r="F713" s="299"/>
      <c r="G713" s="299"/>
      <c r="H713" s="299"/>
      <c r="I713" s="299"/>
      <c r="J713" s="95"/>
      <c r="K713" s="95"/>
      <c r="L713" s="95"/>
      <c r="M713" s="95"/>
      <c r="N713" s="95"/>
      <c r="O713" s="95"/>
      <c r="P713" s="95"/>
      <c r="Q713" s="95"/>
      <c r="R713" s="95"/>
      <c r="S713" s="95"/>
      <c r="T713" s="95"/>
      <c r="U713" s="95"/>
      <c r="V713" s="95"/>
      <c r="W713" s="95"/>
      <c r="X713" s="95"/>
      <c r="Y713" s="95"/>
      <c r="Z713" s="95"/>
    </row>
    <row r="714" ht="15.75" customHeight="1">
      <c r="A714" s="258"/>
      <c r="B714" s="312"/>
      <c r="C714" s="313"/>
      <c r="D714" s="299"/>
      <c r="E714" s="299"/>
      <c r="F714" s="299"/>
      <c r="G714" s="299"/>
      <c r="H714" s="299"/>
      <c r="I714" s="299"/>
      <c r="J714" s="95"/>
      <c r="K714" s="95"/>
      <c r="L714" s="95"/>
      <c r="M714" s="95"/>
      <c r="N714" s="95"/>
      <c r="O714" s="95"/>
      <c r="P714" s="95"/>
      <c r="Q714" s="95"/>
      <c r="R714" s="95"/>
      <c r="S714" s="95"/>
      <c r="T714" s="95"/>
      <c r="U714" s="95"/>
      <c r="V714" s="95"/>
      <c r="W714" s="95"/>
      <c r="X714" s="95"/>
      <c r="Y714" s="95"/>
      <c r="Z714" s="95"/>
    </row>
    <row r="715" ht="15.75" customHeight="1">
      <c r="A715" s="258"/>
      <c r="B715" s="312"/>
      <c r="C715" s="313"/>
      <c r="D715" s="299"/>
      <c r="E715" s="299"/>
      <c r="F715" s="299"/>
      <c r="G715" s="299"/>
      <c r="H715" s="299"/>
      <c r="I715" s="299"/>
      <c r="J715" s="95"/>
      <c r="K715" s="95"/>
      <c r="L715" s="95"/>
      <c r="M715" s="95"/>
      <c r="N715" s="95"/>
      <c r="O715" s="95"/>
      <c r="P715" s="95"/>
      <c r="Q715" s="95"/>
      <c r="R715" s="95"/>
      <c r="S715" s="95"/>
      <c r="T715" s="95"/>
      <c r="U715" s="95"/>
      <c r="V715" s="95"/>
      <c r="W715" s="95"/>
      <c r="X715" s="95"/>
      <c r="Y715" s="95"/>
      <c r="Z715" s="95"/>
    </row>
    <row r="716" ht="15.75" customHeight="1">
      <c r="A716" s="258"/>
      <c r="B716" s="312"/>
      <c r="C716" s="313"/>
      <c r="D716" s="299"/>
      <c r="E716" s="299"/>
      <c r="F716" s="299"/>
      <c r="G716" s="299"/>
      <c r="H716" s="299"/>
      <c r="I716" s="299"/>
      <c r="J716" s="95"/>
      <c r="K716" s="95"/>
      <c r="L716" s="95"/>
      <c r="M716" s="95"/>
      <c r="N716" s="95"/>
      <c r="O716" s="95"/>
      <c r="P716" s="95"/>
      <c r="Q716" s="95"/>
      <c r="R716" s="95"/>
      <c r="S716" s="95"/>
      <c r="T716" s="95"/>
      <c r="U716" s="95"/>
      <c r="V716" s="95"/>
      <c r="W716" s="95"/>
      <c r="X716" s="95"/>
      <c r="Y716" s="95"/>
      <c r="Z716" s="95"/>
    </row>
    <row r="717" ht="15.75" customHeight="1">
      <c r="A717" s="258"/>
      <c r="B717" s="312"/>
      <c r="C717" s="313"/>
      <c r="D717" s="299"/>
      <c r="E717" s="299"/>
      <c r="F717" s="299"/>
      <c r="G717" s="299"/>
      <c r="H717" s="299"/>
      <c r="I717" s="299"/>
      <c r="J717" s="95"/>
      <c r="K717" s="95"/>
      <c r="L717" s="95"/>
      <c r="M717" s="95"/>
      <c r="N717" s="95"/>
      <c r="O717" s="95"/>
      <c r="P717" s="95"/>
      <c r="Q717" s="95"/>
      <c r="R717" s="95"/>
      <c r="S717" s="95"/>
      <c r="T717" s="95"/>
      <c r="U717" s="95"/>
      <c r="V717" s="95"/>
      <c r="W717" s="95"/>
      <c r="X717" s="95"/>
      <c r="Y717" s="95"/>
      <c r="Z717" s="95"/>
    </row>
    <row r="718" ht="15.75" customHeight="1">
      <c r="A718" s="258"/>
      <c r="B718" s="312"/>
      <c r="C718" s="313"/>
      <c r="D718" s="299"/>
      <c r="E718" s="299"/>
      <c r="F718" s="299"/>
      <c r="G718" s="299"/>
      <c r="H718" s="299"/>
      <c r="I718" s="299"/>
      <c r="J718" s="95"/>
      <c r="K718" s="95"/>
      <c r="L718" s="95"/>
      <c r="M718" s="95"/>
      <c r="N718" s="95"/>
      <c r="O718" s="95"/>
      <c r="P718" s="95"/>
      <c r="Q718" s="95"/>
      <c r="R718" s="95"/>
      <c r="S718" s="95"/>
      <c r="T718" s="95"/>
      <c r="U718" s="95"/>
      <c r="V718" s="95"/>
      <c r="W718" s="95"/>
      <c r="X718" s="95"/>
      <c r="Y718" s="95"/>
      <c r="Z718" s="95"/>
    </row>
    <row r="719" ht="15.75" customHeight="1">
      <c r="A719" s="258"/>
      <c r="B719" s="312"/>
      <c r="C719" s="313"/>
      <c r="D719" s="299"/>
      <c r="E719" s="299"/>
      <c r="F719" s="299"/>
      <c r="G719" s="299"/>
      <c r="H719" s="299"/>
      <c r="I719" s="299"/>
      <c r="J719" s="95"/>
      <c r="K719" s="95"/>
      <c r="L719" s="95"/>
      <c r="M719" s="95"/>
      <c r="N719" s="95"/>
      <c r="O719" s="95"/>
      <c r="P719" s="95"/>
      <c r="Q719" s="95"/>
      <c r="R719" s="95"/>
      <c r="S719" s="95"/>
      <c r="T719" s="95"/>
      <c r="U719" s="95"/>
      <c r="V719" s="95"/>
      <c r="W719" s="95"/>
      <c r="X719" s="95"/>
      <c r="Y719" s="95"/>
      <c r="Z719" s="95"/>
    </row>
    <row r="720" ht="15.75" customHeight="1">
      <c r="A720" s="258"/>
      <c r="B720" s="312"/>
      <c r="C720" s="313"/>
      <c r="D720" s="299"/>
      <c r="E720" s="299"/>
      <c r="F720" s="299"/>
      <c r="G720" s="299"/>
      <c r="H720" s="299"/>
      <c r="I720" s="299"/>
      <c r="J720" s="95"/>
      <c r="K720" s="95"/>
      <c r="L720" s="95"/>
      <c r="M720" s="95"/>
      <c r="N720" s="95"/>
      <c r="O720" s="95"/>
      <c r="P720" s="95"/>
      <c r="Q720" s="95"/>
      <c r="R720" s="95"/>
      <c r="S720" s="95"/>
      <c r="T720" s="95"/>
      <c r="U720" s="95"/>
      <c r="V720" s="95"/>
      <c r="W720" s="95"/>
      <c r="X720" s="95"/>
      <c r="Y720" s="95"/>
      <c r="Z720" s="95"/>
    </row>
    <row r="721" ht="15.75" customHeight="1">
      <c r="A721" s="258"/>
      <c r="B721" s="312"/>
      <c r="C721" s="313"/>
      <c r="D721" s="299"/>
      <c r="E721" s="299"/>
      <c r="F721" s="299"/>
      <c r="G721" s="299"/>
      <c r="H721" s="299"/>
      <c r="I721" s="299"/>
      <c r="J721" s="95"/>
      <c r="K721" s="95"/>
      <c r="L721" s="95"/>
      <c r="M721" s="95"/>
      <c r="N721" s="95"/>
      <c r="O721" s="95"/>
      <c r="P721" s="95"/>
      <c r="Q721" s="95"/>
      <c r="R721" s="95"/>
      <c r="S721" s="95"/>
      <c r="T721" s="95"/>
      <c r="U721" s="95"/>
      <c r="V721" s="95"/>
      <c r="W721" s="95"/>
      <c r="X721" s="95"/>
      <c r="Y721" s="95"/>
      <c r="Z721" s="95"/>
    </row>
    <row r="722" ht="15.75" customHeight="1">
      <c r="A722" s="258"/>
      <c r="B722" s="312"/>
      <c r="C722" s="313"/>
      <c r="D722" s="299"/>
      <c r="E722" s="299"/>
      <c r="F722" s="299"/>
      <c r="G722" s="299"/>
      <c r="H722" s="299"/>
      <c r="I722" s="299"/>
      <c r="J722" s="95"/>
      <c r="K722" s="95"/>
      <c r="L722" s="95"/>
      <c r="M722" s="95"/>
      <c r="N722" s="95"/>
      <c r="O722" s="95"/>
      <c r="P722" s="95"/>
      <c r="Q722" s="95"/>
      <c r="R722" s="95"/>
      <c r="S722" s="95"/>
      <c r="T722" s="95"/>
      <c r="U722" s="95"/>
      <c r="V722" s="95"/>
      <c r="W722" s="95"/>
      <c r="X722" s="95"/>
      <c r="Y722" s="95"/>
      <c r="Z722" s="95"/>
    </row>
    <row r="723" ht="15.75" customHeight="1">
      <c r="A723" s="258"/>
      <c r="B723" s="312"/>
      <c r="C723" s="313"/>
      <c r="D723" s="299"/>
      <c r="E723" s="299"/>
      <c r="F723" s="299"/>
      <c r="G723" s="299"/>
      <c r="H723" s="299"/>
      <c r="I723" s="299"/>
      <c r="J723" s="95"/>
      <c r="K723" s="95"/>
      <c r="L723" s="95"/>
      <c r="M723" s="95"/>
      <c r="N723" s="95"/>
      <c r="O723" s="95"/>
      <c r="P723" s="95"/>
      <c r="Q723" s="95"/>
      <c r="R723" s="95"/>
      <c r="S723" s="95"/>
      <c r="T723" s="95"/>
      <c r="U723" s="95"/>
      <c r="V723" s="95"/>
      <c r="W723" s="95"/>
      <c r="X723" s="95"/>
      <c r="Y723" s="95"/>
      <c r="Z723" s="95"/>
    </row>
    <row r="724" ht="15.75" customHeight="1">
      <c r="A724" s="258"/>
      <c r="B724" s="312"/>
      <c r="C724" s="313"/>
      <c r="D724" s="299"/>
      <c r="E724" s="299"/>
      <c r="F724" s="299"/>
      <c r="G724" s="299"/>
      <c r="H724" s="299"/>
      <c r="I724" s="299"/>
      <c r="J724" s="95"/>
      <c r="K724" s="95"/>
      <c r="L724" s="95"/>
      <c r="M724" s="95"/>
      <c r="N724" s="95"/>
      <c r="O724" s="95"/>
      <c r="P724" s="95"/>
      <c r="Q724" s="95"/>
      <c r="R724" s="95"/>
      <c r="S724" s="95"/>
      <c r="T724" s="95"/>
      <c r="U724" s="95"/>
      <c r="V724" s="95"/>
      <c r="W724" s="95"/>
      <c r="X724" s="95"/>
      <c r="Y724" s="95"/>
      <c r="Z724" s="95"/>
    </row>
    <row r="725" ht="15.75" customHeight="1">
      <c r="A725" s="258"/>
      <c r="B725" s="312"/>
      <c r="C725" s="313"/>
      <c r="D725" s="299"/>
      <c r="E725" s="299"/>
      <c r="F725" s="299"/>
      <c r="G725" s="299"/>
      <c r="H725" s="299"/>
      <c r="I725" s="299"/>
      <c r="J725" s="95"/>
      <c r="K725" s="95"/>
      <c r="L725" s="95"/>
      <c r="M725" s="95"/>
      <c r="N725" s="95"/>
      <c r="O725" s="95"/>
      <c r="P725" s="95"/>
      <c r="Q725" s="95"/>
      <c r="R725" s="95"/>
      <c r="S725" s="95"/>
      <c r="T725" s="95"/>
      <c r="U725" s="95"/>
      <c r="V725" s="95"/>
      <c r="W725" s="95"/>
      <c r="X725" s="95"/>
      <c r="Y725" s="95"/>
      <c r="Z725" s="95"/>
    </row>
    <row r="726" ht="15.75" customHeight="1">
      <c r="A726" s="258"/>
      <c r="B726" s="312"/>
      <c r="C726" s="313"/>
      <c r="D726" s="299"/>
      <c r="E726" s="299"/>
      <c r="F726" s="299"/>
      <c r="G726" s="299"/>
      <c r="H726" s="299"/>
      <c r="I726" s="299"/>
      <c r="J726" s="95"/>
      <c r="K726" s="95"/>
      <c r="L726" s="95"/>
      <c r="M726" s="95"/>
      <c r="N726" s="95"/>
      <c r="O726" s="95"/>
      <c r="P726" s="95"/>
      <c r="Q726" s="95"/>
      <c r="R726" s="95"/>
      <c r="S726" s="95"/>
      <c r="T726" s="95"/>
      <c r="U726" s="95"/>
      <c r="V726" s="95"/>
      <c r="W726" s="95"/>
      <c r="X726" s="95"/>
      <c r="Y726" s="95"/>
      <c r="Z726" s="95"/>
    </row>
    <row r="727" ht="15.75" customHeight="1">
      <c r="A727" s="258"/>
      <c r="B727" s="312"/>
      <c r="C727" s="313"/>
      <c r="D727" s="299"/>
      <c r="E727" s="299"/>
      <c r="F727" s="299"/>
      <c r="G727" s="299"/>
      <c r="H727" s="299"/>
      <c r="I727" s="299"/>
      <c r="J727" s="95"/>
      <c r="K727" s="95"/>
      <c r="L727" s="95"/>
      <c r="M727" s="95"/>
      <c r="N727" s="95"/>
      <c r="O727" s="95"/>
      <c r="P727" s="95"/>
      <c r="Q727" s="95"/>
      <c r="R727" s="95"/>
      <c r="S727" s="95"/>
      <c r="T727" s="95"/>
      <c r="U727" s="95"/>
      <c r="V727" s="95"/>
      <c r="W727" s="95"/>
      <c r="X727" s="95"/>
      <c r="Y727" s="95"/>
      <c r="Z727" s="95"/>
    </row>
    <row r="728" ht="15.75" customHeight="1">
      <c r="A728" s="258"/>
      <c r="B728" s="312"/>
      <c r="C728" s="313"/>
      <c r="D728" s="299"/>
      <c r="E728" s="299"/>
      <c r="F728" s="299"/>
      <c r="G728" s="299"/>
      <c r="H728" s="299"/>
      <c r="I728" s="299"/>
      <c r="J728" s="95"/>
      <c r="K728" s="95"/>
      <c r="L728" s="95"/>
      <c r="M728" s="95"/>
      <c r="N728" s="95"/>
      <c r="O728" s="95"/>
      <c r="P728" s="95"/>
      <c r="Q728" s="95"/>
      <c r="R728" s="95"/>
      <c r="S728" s="95"/>
      <c r="T728" s="95"/>
      <c r="U728" s="95"/>
      <c r="V728" s="95"/>
      <c r="W728" s="95"/>
      <c r="X728" s="95"/>
      <c r="Y728" s="95"/>
      <c r="Z728" s="95"/>
    </row>
    <row r="729" ht="15.75" customHeight="1">
      <c r="A729" s="258"/>
      <c r="B729" s="312"/>
      <c r="C729" s="313"/>
      <c r="D729" s="299"/>
      <c r="E729" s="299"/>
      <c r="F729" s="299"/>
      <c r="G729" s="299"/>
      <c r="H729" s="299"/>
      <c r="I729" s="299"/>
      <c r="J729" s="95"/>
      <c r="K729" s="95"/>
      <c r="L729" s="95"/>
      <c r="M729" s="95"/>
      <c r="N729" s="95"/>
      <c r="O729" s="95"/>
      <c r="P729" s="95"/>
      <c r="Q729" s="95"/>
      <c r="R729" s="95"/>
      <c r="S729" s="95"/>
      <c r="T729" s="95"/>
      <c r="U729" s="95"/>
      <c r="V729" s="95"/>
      <c r="W729" s="95"/>
      <c r="X729" s="95"/>
      <c r="Y729" s="95"/>
      <c r="Z729" s="95"/>
    </row>
    <row r="730" ht="15.75" customHeight="1">
      <c r="A730" s="258"/>
      <c r="B730" s="312"/>
      <c r="C730" s="313"/>
      <c r="D730" s="299"/>
      <c r="E730" s="299"/>
      <c r="F730" s="299"/>
      <c r="G730" s="299"/>
      <c r="H730" s="299"/>
      <c r="I730" s="299"/>
      <c r="J730" s="95"/>
      <c r="K730" s="95"/>
      <c r="L730" s="95"/>
      <c r="M730" s="95"/>
      <c r="N730" s="95"/>
      <c r="O730" s="95"/>
      <c r="P730" s="95"/>
      <c r="Q730" s="95"/>
      <c r="R730" s="95"/>
      <c r="S730" s="95"/>
      <c r="T730" s="95"/>
      <c r="U730" s="95"/>
      <c r="V730" s="95"/>
      <c r="W730" s="95"/>
      <c r="X730" s="95"/>
      <c r="Y730" s="95"/>
      <c r="Z730" s="95"/>
    </row>
    <row r="731" ht="15.75" customHeight="1">
      <c r="A731" s="258"/>
      <c r="B731" s="312"/>
      <c r="C731" s="313"/>
      <c r="D731" s="299"/>
      <c r="E731" s="299"/>
      <c r="F731" s="299"/>
      <c r="G731" s="299"/>
      <c r="H731" s="299"/>
      <c r="I731" s="299"/>
      <c r="J731" s="95"/>
      <c r="K731" s="95"/>
      <c r="L731" s="95"/>
      <c r="M731" s="95"/>
      <c r="N731" s="95"/>
      <c r="O731" s="95"/>
      <c r="P731" s="95"/>
      <c r="Q731" s="95"/>
      <c r="R731" s="95"/>
      <c r="S731" s="95"/>
      <c r="T731" s="95"/>
      <c r="U731" s="95"/>
      <c r="V731" s="95"/>
      <c r="W731" s="95"/>
      <c r="X731" s="95"/>
      <c r="Y731" s="95"/>
      <c r="Z731" s="95"/>
    </row>
    <row r="732" ht="15.75" customHeight="1">
      <c r="A732" s="258"/>
      <c r="B732" s="312"/>
      <c r="C732" s="313"/>
      <c r="D732" s="299"/>
      <c r="E732" s="299"/>
      <c r="F732" s="299"/>
      <c r="G732" s="299"/>
      <c r="H732" s="299"/>
      <c r="I732" s="299"/>
      <c r="J732" s="95"/>
      <c r="K732" s="95"/>
      <c r="L732" s="95"/>
      <c r="M732" s="95"/>
      <c r="N732" s="95"/>
      <c r="O732" s="95"/>
      <c r="P732" s="95"/>
      <c r="Q732" s="95"/>
      <c r="R732" s="95"/>
      <c r="S732" s="95"/>
      <c r="T732" s="95"/>
      <c r="U732" s="95"/>
      <c r="V732" s="95"/>
      <c r="W732" s="95"/>
      <c r="X732" s="95"/>
      <c r="Y732" s="95"/>
      <c r="Z732" s="95"/>
    </row>
    <row r="733" ht="15.75" customHeight="1">
      <c r="A733" s="258"/>
      <c r="B733" s="312"/>
      <c r="C733" s="313"/>
      <c r="D733" s="299"/>
      <c r="E733" s="299"/>
      <c r="F733" s="299"/>
      <c r="G733" s="299"/>
      <c r="H733" s="299"/>
      <c r="I733" s="299"/>
      <c r="J733" s="95"/>
      <c r="K733" s="95"/>
      <c r="L733" s="95"/>
      <c r="M733" s="95"/>
      <c r="N733" s="95"/>
      <c r="O733" s="95"/>
      <c r="P733" s="95"/>
      <c r="Q733" s="95"/>
      <c r="R733" s="95"/>
      <c r="S733" s="95"/>
      <c r="T733" s="95"/>
      <c r="U733" s="95"/>
      <c r="V733" s="95"/>
      <c r="W733" s="95"/>
      <c r="X733" s="95"/>
      <c r="Y733" s="95"/>
      <c r="Z733" s="95"/>
    </row>
    <row r="734" ht="15.75" customHeight="1">
      <c r="A734" s="258"/>
      <c r="B734" s="312"/>
      <c r="C734" s="313"/>
      <c r="D734" s="299"/>
      <c r="E734" s="299"/>
      <c r="F734" s="299"/>
      <c r="G734" s="299"/>
      <c r="H734" s="299"/>
      <c r="I734" s="299"/>
      <c r="J734" s="95"/>
      <c r="K734" s="95"/>
      <c r="L734" s="95"/>
      <c r="M734" s="95"/>
      <c r="N734" s="95"/>
      <c r="O734" s="95"/>
      <c r="P734" s="95"/>
      <c r="Q734" s="95"/>
      <c r="R734" s="95"/>
      <c r="S734" s="95"/>
      <c r="T734" s="95"/>
      <c r="U734" s="95"/>
      <c r="V734" s="95"/>
      <c r="W734" s="95"/>
      <c r="X734" s="95"/>
      <c r="Y734" s="95"/>
      <c r="Z734" s="95"/>
    </row>
    <row r="735" ht="15.75" customHeight="1">
      <c r="A735" s="258"/>
      <c r="B735" s="312"/>
      <c r="C735" s="313"/>
      <c r="D735" s="299"/>
      <c r="E735" s="299"/>
      <c r="F735" s="299"/>
      <c r="G735" s="299"/>
      <c r="H735" s="299"/>
      <c r="I735" s="299"/>
      <c r="J735" s="95"/>
      <c r="K735" s="95"/>
      <c r="L735" s="95"/>
      <c r="M735" s="95"/>
      <c r="N735" s="95"/>
      <c r="O735" s="95"/>
      <c r="P735" s="95"/>
      <c r="Q735" s="95"/>
      <c r="R735" s="95"/>
      <c r="S735" s="95"/>
      <c r="T735" s="95"/>
      <c r="U735" s="95"/>
      <c r="V735" s="95"/>
      <c r="W735" s="95"/>
      <c r="X735" s="95"/>
      <c r="Y735" s="95"/>
      <c r="Z735" s="95"/>
    </row>
    <row r="736" ht="15.75" customHeight="1">
      <c r="A736" s="258"/>
      <c r="B736" s="312"/>
      <c r="C736" s="313"/>
      <c r="D736" s="299"/>
      <c r="E736" s="299"/>
      <c r="F736" s="299"/>
      <c r="G736" s="299"/>
      <c r="H736" s="299"/>
      <c r="I736" s="299"/>
      <c r="J736" s="95"/>
      <c r="K736" s="95"/>
      <c r="L736" s="95"/>
      <c r="M736" s="95"/>
      <c r="N736" s="95"/>
      <c r="O736" s="95"/>
      <c r="P736" s="95"/>
      <c r="Q736" s="95"/>
      <c r="R736" s="95"/>
      <c r="S736" s="95"/>
      <c r="T736" s="95"/>
      <c r="U736" s="95"/>
      <c r="V736" s="95"/>
      <c r="W736" s="95"/>
      <c r="X736" s="95"/>
      <c r="Y736" s="95"/>
      <c r="Z736" s="95"/>
    </row>
    <row r="737" ht="15.75" customHeight="1">
      <c r="A737" s="258"/>
      <c r="B737" s="312"/>
      <c r="C737" s="313"/>
      <c r="D737" s="299"/>
      <c r="E737" s="299"/>
      <c r="F737" s="299"/>
      <c r="G737" s="299"/>
      <c r="H737" s="299"/>
      <c r="I737" s="299"/>
      <c r="J737" s="95"/>
      <c r="K737" s="95"/>
      <c r="L737" s="95"/>
      <c r="M737" s="95"/>
      <c r="N737" s="95"/>
      <c r="O737" s="95"/>
      <c r="P737" s="95"/>
      <c r="Q737" s="95"/>
      <c r="R737" s="95"/>
      <c r="S737" s="95"/>
      <c r="T737" s="95"/>
      <c r="U737" s="95"/>
      <c r="V737" s="95"/>
      <c r="W737" s="95"/>
      <c r="X737" s="95"/>
      <c r="Y737" s="95"/>
      <c r="Z737" s="95"/>
    </row>
    <row r="738" ht="15.75" customHeight="1">
      <c r="A738" s="258"/>
      <c r="B738" s="312"/>
      <c r="C738" s="313"/>
      <c r="D738" s="299"/>
      <c r="E738" s="299"/>
      <c r="F738" s="299"/>
      <c r="G738" s="299"/>
      <c r="H738" s="299"/>
      <c r="I738" s="299"/>
      <c r="J738" s="95"/>
      <c r="K738" s="95"/>
      <c r="L738" s="95"/>
      <c r="M738" s="95"/>
      <c r="N738" s="95"/>
      <c r="O738" s="95"/>
      <c r="P738" s="95"/>
      <c r="Q738" s="95"/>
      <c r="R738" s="95"/>
      <c r="S738" s="95"/>
      <c r="T738" s="95"/>
      <c r="U738" s="95"/>
      <c r="V738" s="95"/>
      <c r="W738" s="95"/>
      <c r="X738" s="95"/>
      <c r="Y738" s="95"/>
      <c r="Z738" s="95"/>
    </row>
    <row r="739" ht="15.75" customHeight="1">
      <c r="A739" s="258"/>
      <c r="B739" s="312"/>
      <c r="C739" s="313"/>
      <c r="D739" s="299"/>
      <c r="E739" s="299"/>
      <c r="F739" s="299"/>
      <c r="G739" s="299"/>
      <c r="H739" s="299"/>
      <c r="I739" s="299"/>
      <c r="J739" s="95"/>
      <c r="K739" s="95"/>
      <c r="L739" s="95"/>
      <c r="M739" s="95"/>
      <c r="N739" s="95"/>
      <c r="O739" s="95"/>
      <c r="P739" s="95"/>
      <c r="Q739" s="95"/>
      <c r="R739" s="95"/>
      <c r="S739" s="95"/>
      <c r="T739" s="95"/>
      <c r="U739" s="95"/>
      <c r="V739" s="95"/>
      <c r="W739" s="95"/>
      <c r="X739" s="95"/>
      <c r="Y739" s="95"/>
      <c r="Z739" s="95"/>
    </row>
    <row r="740" ht="15.75" customHeight="1">
      <c r="A740" s="258"/>
      <c r="B740" s="312"/>
      <c r="C740" s="313"/>
      <c r="D740" s="299"/>
      <c r="E740" s="299"/>
      <c r="F740" s="299"/>
      <c r="G740" s="299"/>
      <c r="H740" s="299"/>
      <c r="I740" s="299"/>
      <c r="J740" s="95"/>
      <c r="K740" s="95"/>
      <c r="L740" s="95"/>
      <c r="M740" s="95"/>
      <c r="N740" s="95"/>
      <c r="O740" s="95"/>
      <c r="P740" s="95"/>
      <c r="Q740" s="95"/>
      <c r="R740" s="95"/>
      <c r="S740" s="95"/>
      <c r="T740" s="95"/>
      <c r="U740" s="95"/>
      <c r="V740" s="95"/>
      <c r="W740" s="95"/>
      <c r="X740" s="95"/>
      <c r="Y740" s="95"/>
      <c r="Z740" s="95"/>
    </row>
    <row r="741" ht="15.75" customHeight="1">
      <c r="A741" s="258"/>
      <c r="B741" s="312"/>
      <c r="C741" s="313"/>
      <c r="D741" s="299"/>
      <c r="E741" s="299"/>
      <c r="F741" s="299"/>
      <c r="G741" s="299"/>
      <c r="H741" s="299"/>
      <c r="I741" s="299"/>
      <c r="J741" s="95"/>
      <c r="K741" s="95"/>
      <c r="L741" s="95"/>
      <c r="M741" s="95"/>
      <c r="N741" s="95"/>
      <c r="O741" s="95"/>
      <c r="P741" s="95"/>
      <c r="Q741" s="95"/>
      <c r="R741" s="95"/>
      <c r="S741" s="95"/>
      <c r="T741" s="95"/>
      <c r="U741" s="95"/>
      <c r="V741" s="95"/>
      <c r="W741" s="95"/>
      <c r="X741" s="95"/>
      <c r="Y741" s="95"/>
      <c r="Z741" s="95"/>
    </row>
    <row r="742" ht="15.75" customHeight="1">
      <c r="A742" s="258"/>
      <c r="B742" s="312"/>
      <c r="C742" s="313"/>
      <c r="D742" s="299"/>
      <c r="E742" s="299"/>
      <c r="F742" s="299"/>
      <c r="G742" s="299"/>
      <c r="H742" s="299"/>
      <c r="I742" s="299"/>
      <c r="J742" s="95"/>
      <c r="K742" s="95"/>
      <c r="L742" s="95"/>
      <c r="M742" s="95"/>
      <c r="N742" s="95"/>
      <c r="O742" s="95"/>
      <c r="P742" s="95"/>
      <c r="Q742" s="95"/>
      <c r="R742" s="95"/>
      <c r="S742" s="95"/>
      <c r="T742" s="95"/>
      <c r="U742" s="95"/>
      <c r="V742" s="95"/>
      <c r="W742" s="95"/>
      <c r="X742" s="95"/>
      <c r="Y742" s="95"/>
      <c r="Z742" s="95"/>
    </row>
    <row r="743" ht="15.75" customHeight="1">
      <c r="A743" s="258"/>
      <c r="B743" s="312"/>
      <c r="C743" s="313"/>
      <c r="D743" s="299"/>
      <c r="E743" s="299"/>
      <c r="F743" s="299"/>
      <c r="G743" s="299"/>
      <c r="H743" s="299"/>
      <c r="I743" s="299"/>
      <c r="J743" s="95"/>
      <c r="K743" s="95"/>
      <c r="L743" s="95"/>
      <c r="M743" s="95"/>
      <c r="N743" s="95"/>
      <c r="O743" s="95"/>
      <c r="P743" s="95"/>
      <c r="Q743" s="95"/>
      <c r="R743" s="95"/>
      <c r="S743" s="95"/>
      <c r="T743" s="95"/>
      <c r="U743" s="95"/>
      <c r="V743" s="95"/>
      <c r="W743" s="95"/>
      <c r="X743" s="95"/>
      <c r="Y743" s="95"/>
      <c r="Z743" s="95"/>
    </row>
    <row r="744" ht="15.75" customHeight="1">
      <c r="A744" s="258"/>
      <c r="B744" s="312"/>
      <c r="C744" s="313"/>
      <c r="D744" s="299"/>
      <c r="E744" s="299"/>
      <c r="F744" s="299"/>
      <c r="G744" s="299"/>
      <c r="H744" s="299"/>
      <c r="I744" s="299"/>
      <c r="J744" s="95"/>
      <c r="K744" s="95"/>
      <c r="L744" s="95"/>
      <c r="M744" s="95"/>
      <c r="N744" s="95"/>
      <c r="O744" s="95"/>
      <c r="P744" s="95"/>
      <c r="Q744" s="95"/>
      <c r="R744" s="95"/>
      <c r="S744" s="95"/>
      <c r="T744" s="95"/>
      <c r="U744" s="95"/>
      <c r="V744" s="95"/>
      <c r="W744" s="95"/>
      <c r="X744" s="95"/>
      <c r="Y744" s="95"/>
      <c r="Z744" s="95"/>
    </row>
    <row r="745" ht="15.75" customHeight="1">
      <c r="A745" s="258"/>
      <c r="B745" s="312"/>
      <c r="C745" s="313"/>
      <c r="D745" s="299"/>
      <c r="E745" s="299"/>
      <c r="F745" s="299"/>
      <c r="G745" s="299"/>
      <c r="H745" s="299"/>
      <c r="I745" s="299"/>
      <c r="J745" s="95"/>
      <c r="K745" s="95"/>
      <c r="L745" s="95"/>
      <c r="M745" s="95"/>
      <c r="N745" s="95"/>
      <c r="O745" s="95"/>
      <c r="P745" s="95"/>
      <c r="Q745" s="95"/>
      <c r="R745" s="95"/>
      <c r="S745" s="95"/>
      <c r="T745" s="95"/>
      <c r="U745" s="95"/>
      <c r="V745" s="95"/>
      <c r="W745" s="95"/>
      <c r="X745" s="95"/>
      <c r="Y745" s="95"/>
      <c r="Z745" s="95"/>
    </row>
    <row r="746" ht="15.75" customHeight="1">
      <c r="A746" s="258"/>
      <c r="B746" s="312"/>
      <c r="C746" s="313"/>
      <c r="D746" s="299"/>
      <c r="E746" s="299"/>
      <c r="F746" s="299"/>
      <c r="G746" s="299"/>
      <c r="H746" s="299"/>
      <c r="I746" s="299"/>
      <c r="J746" s="95"/>
      <c r="K746" s="95"/>
      <c r="L746" s="95"/>
      <c r="M746" s="95"/>
      <c r="N746" s="95"/>
      <c r="O746" s="95"/>
      <c r="P746" s="95"/>
      <c r="Q746" s="95"/>
      <c r="R746" s="95"/>
      <c r="S746" s="95"/>
      <c r="T746" s="95"/>
      <c r="U746" s="95"/>
      <c r="V746" s="95"/>
      <c r="W746" s="95"/>
      <c r="X746" s="95"/>
      <c r="Y746" s="95"/>
      <c r="Z746" s="95"/>
    </row>
    <row r="747" ht="15.75" customHeight="1">
      <c r="A747" s="258"/>
      <c r="B747" s="312"/>
      <c r="C747" s="313"/>
      <c r="D747" s="299"/>
      <c r="E747" s="299"/>
      <c r="F747" s="299"/>
      <c r="G747" s="299"/>
      <c r="H747" s="299"/>
      <c r="I747" s="299"/>
      <c r="J747" s="95"/>
      <c r="K747" s="95"/>
      <c r="L747" s="95"/>
      <c r="M747" s="95"/>
      <c r="N747" s="95"/>
      <c r="O747" s="95"/>
      <c r="P747" s="95"/>
      <c r="Q747" s="95"/>
      <c r="R747" s="95"/>
      <c r="S747" s="95"/>
      <c r="T747" s="95"/>
      <c r="U747" s="95"/>
      <c r="V747" s="95"/>
      <c r="W747" s="95"/>
      <c r="X747" s="95"/>
      <c r="Y747" s="95"/>
      <c r="Z747" s="95"/>
    </row>
    <row r="748" ht="15.75" customHeight="1">
      <c r="A748" s="258"/>
      <c r="B748" s="312"/>
      <c r="C748" s="313"/>
      <c r="D748" s="299"/>
      <c r="E748" s="299"/>
      <c r="F748" s="299"/>
      <c r="G748" s="299"/>
      <c r="H748" s="299"/>
      <c r="I748" s="299"/>
      <c r="J748" s="95"/>
      <c r="K748" s="95"/>
      <c r="L748" s="95"/>
      <c r="M748" s="95"/>
      <c r="N748" s="95"/>
      <c r="O748" s="95"/>
      <c r="P748" s="95"/>
      <c r="Q748" s="95"/>
      <c r="R748" s="95"/>
      <c r="S748" s="95"/>
      <c r="T748" s="95"/>
      <c r="U748" s="95"/>
      <c r="V748" s="95"/>
      <c r="W748" s="95"/>
      <c r="X748" s="95"/>
      <c r="Y748" s="95"/>
      <c r="Z748" s="95"/>
    </row>
    <row r="749" ht="15.75" customHeight="1">
      <c r="A749" s="258"/>
      <c r="B749" s="312"/>
      <c r="C749" s="313"/>
      <c r="D749" s="299"/>
      <c r="E749" s="299"/>
      <c r="F749" s="299"/>
      <c r="G749" s="299"/>
      <c r="H749" s="299"/>
      <c r="I749" s="299"/>
      <c r="J749" s="95"/>
      <c r="K749" s="95"/>
      <c r="L749" s="95"/>
      <c r="M749" s="95"/>
      <c r="N749" s="95"/>
      <c r="O749" s="95"/>
      <c r="P749" s="95"/>
      <c r="Q749" s="95"/>
      <c r="R749" s="95"/>
      <c r="S749" s="95"/>
      <c r="T749" s="95"/>
      <c r="U749" s="95"/>
      <c r="V749" s="95"/>
      <c r="W749" s="95"/>
      <c r="X749" s="95"/>
      <c r="Y749" s="95"/>
      <c r="Z749" s="95"/>
    </row>
    <row r="750" ht="15.75" customHeight="1">
      <c r="A750" s="258"/>
      <c r="B750" s="312"/>
      <c r="C750" s="313"/>
      <c r="D750" s="299"/>
      <c r="E750" s="299"/>
      <c r="F750" s="299"/>
      <c r="G750" s="299"/>
      <c r="H750" s="299"/>
      <c r="I750" s="299"/>
      <c r="J750" s="95"/>
      <c r="K750" s="95"/>
      <c r="L750" s="95"/>
      <c r="M750" s="95"/>
      <c r="N750" s="95"/>
      <c r="O750" s="95"/>
      <c r="P750" s="95"/>
      <c r="Q750" s="95"/>
      <c r="R750" s="95"/>
      <c r="S750" s="95"/>
      <c r="T750" s="95"/>
      <c r="U750" s="95"/>
      <c r="V750" s="95"/>
      <c r="W750" s="95"/>
      <c r="X750" s="95"/>
      <c r="Y750" s="95"/>
      <c r="Z750" s="95"/>
    </row>
    <row r="751" ht="15.75" customHeight="1">
      <c r="A751" s="258"/>
      <c r="B751" s="312"/>
      <c r="C751" s="313"/>
      <c r="D751" s="299"/>
      <c r="E751" s="299"/>
      <c r="F751" s="299"/>
      <c r="G751" s="299"/>
      <c r="H751" s="299"/>
      <c r="I751" s="299"/>
      <c r="J751" s="95"/>
      <c r="K751" s="95"/>
      <c r="L751" s="95"/>
      <c r="M751" s="95"/>
      <c r="N751" s="95"/>
      <c r="O751" s="95"/>
      <c r="P751" s="95"/>
      <c r="Q751" s="95"/>
      <c r="R751" s="95"/>
      <c r="S751" s="95"/>
      <c r="T751" s="95"/>
      <c r="U751" s="95"/>
      <c r="V751" s="95"/>
      <c r="W751" s="95"/>
      <c r="X751" s="95"/>
      <c r="Y751" s="95"/>
      <c r="Z751" s="95"/>
    </row>
    <row r="752" ht="15.75" customHeight="1">
      <c r="A752" s="258"/>
      <c r="B752" s="312"/>
      <c r="C752" s="313"/>
      <c r="D752" s="299"/>
      <c r="E752" s="299"/>
      <c r="F752" s="299"/>
      <c r="G752" s="299"/>
      <c r="H752" s="299"/>
      <c r="I752" s="299"/>
      <c r="J752" s="95"/>
      <c r="K752" s="95"/>
      <c r="L752" s="95"/>
      <c r="M752" s="95"/>
      <c r="N752" s="95"/>
      <c r="O752" s="95"/>
      <c r="P752" s="95"/>
      <c r="Q752" s="95"/>
      <c r="R752" s="95"/>
      <c r="S752" s="95"/>
      <c r="T752" s="95"/>
      <c r="U752" s="95"/>
      <c r="V752" s="95"/>
      <c r="W752" s="95"/>
      <c r="X752" s="95"/>
      <c r="Y752" s="95"/>
      <c r="Z752" s="95"/>
    </row>
    <row r="753" ht="15.75" customHeight="1">
      <c r="A753" s="258"/>
      <c r="B753" s="312"/>
      <c r="C753" s="313"/>
      <c r="D753" s="299"/>
      <c r="E753" s="299"/>
      <c r="F753" s="299"/>
      <c r="G753" s="299"/>
      <c r="H753" s="299"/>
      <c r="I753" s="299"/>
      <c r="J753" s="95"/>
      <c r="K753" s="95"/>
      <c r="L753" s="95"/>
      <c r="M753" s="95"/>
      <c r="N753" s="95"/>
      <c r="O753" s="95"/>
      <c r="P753" s="95"/>
      <c r="Q753" s="95"/>
      <c r="R753" s="95"/>
      <c r="S753" s="95"/>
      <c r="T753" s="95"/>
      <c r="U753" s="95"/>
      <c r="V753" s="95"/>
      <c r="W753" s="95"/>
      <c r="X753" s="95"/>
      <c r="Y753" s="95"/>
      <c r="Z753" s="95"/>
    </row>
    <row r="754" ht="15.75" customHeight="1">
      <c r="A754" s="258"/>
      <c r="B754" s="312"/>
      <c r="C754" s="313"/>
      <c r="D754" s="299"/>
      <c r="E754" s="299"/>
      <c r="F754" s="299"/>
      <c r="G754" s="299"/>
      <c r="H754" s="299"/>
      <c r="I754" s="299"/>
      <c r="J754" s="95"/>
      <c r="K754" s="95"/>
      <c r="L754" s="95"/>
      <c r="M754" s="95"/>
      <c r="N754" s="95"/>
      <c r="O754" s="95"/>
      <c r="P754" s="95"/>
      <c r="Q754" s="95"/>
      <c r="R754" s="95"/>
      <c r="S754" s="95"/>
      <c r="T754" s="95"/>
      <c r="U754" s="95"/>
      <c r="V754" s="95"/>
      <c r="W754" s="95"/>
      <c r="X754" s="95"/>
      <c r="Y754" s="95"/>
      <c r="Z754" s="95"/>
    </row>
    <row r="755" ht="15.75" customHeight="1">
      <c r="A755" s="258"/>
      <c r="B755" s="312"/>
      <c r="C755" s="313"/>
      <c r="D755" s="299"/>
      <c r="E755" s="299"/>
      <c r="F755" s="299"/>
      <c r="G755" s="299"/>
      <c r="H755" s="299"/>
      <c r="I755" s="299"/>
      <c r="J755" s="95"/>
      <c r="K755" s="95"/>
      <c r="L755" s="95"/>
      <c r="M755" s="95"/>
      <c r="N755" s="95"/>
      <c r="O755" s="95"/>
      <c r="P755" s="95"/>
      <c r="Q755" s="95"/>
      <c r="R755" s="95"/>
      <c r="S755" s="95"/>
      <c r="T755" s="95"/>
      <c r="U755" s="95"/>
      <c r="V755" s="95"/>
      <c r="W755" s="95"/>
      <c r="X755" s="95"/>
      <c r="Y755" s="95"/>
      <c r="Z755" s="95"/>
    </row>
    <row r="756" ht="15.75" customHeight="1">
      <c r="A756" s="258"/>
      <c r="B756" s="312"/>
      <c r="C756" s="313"/>
      <c r="D756" s="299"/>
      <c r="E756" s="299"/>
      <c r="F756" s="299"/>
      <c r="G756" s="299"/>
      <c r="H756" s="299"/>
      <c r="I756" s="299"/>
      <c r="J756" s="95"/>
      <c r="K756" s="95"/>
      <c r="L756" s="95"/>
      <c r="M756" s="95"/>
      <c r="N756" s="95"/>
      <c r="O756" s="95"/>
      <c r="P756" s="95"/>
      <c r="Q756" s="95"/>
      <c r="R756" s="95"/>
      <c r="S756" s="95"/>
      <c r="T756" s="95"/>
      <c r="U756" s="95"/>
      <c r="V756" s="95"/>
      <c r="W756" s="95"/>
      <c r="X756" s="95"/>
      <c r="Y756" s="95"/>
      <c r="Z756" s="95"/>
    </row>
    <row r="757" ht="15.75" customHeight="1">
      <c r="A757" s="258"/>
      <c r="B757" s="312"/>
      <c r="C757" s="313"/>
      <c r="D757" s="299"/>
      <c r="E757" s="299"/>
      <c r="F757" s="299"/>
      <c r="G757" s="299"/>
      <c r="H757" s="299"/>
      <c r="I757" s="299"/>
      <c r="J757" s="95"/>
      <c r="K757" s="95"/>
      <c r="L757" s="95"/>
      <c r="M757" s="95"/>
      <c r="N757" s="95"/>
      <c r="O757" s="95"/>
      <c r="P757" s="95"/>
      <c r="Q757" s="95"/>
      <c r="R757" s="95"/>
      <c r="S757" s="95"/>
      <c r="T757" s="95"/>
      <c r="U757" s="95"/>
      <c r="V757" s="95"/>
      <c r="W757" s="95"/>
      <c r="X757" s="95"/>
      <c r="Y757" s="95"/>
      <c r="Z757" s="95"/>
    </row>
    <row r="758" ht="15.75" customHeight="1">
      <c r="A758" s="258"/>
      <c r="B758" s="312"/>
      <c r="C758" s="313"/>
      <c r="D758" s="299"/>
      <c r="E758" s="299"/>
      <c r="F758" s="299"/>
      <c r="G758" s="299"/>
      <c r="H758" s="299"/>
      <c r="I758" s="299"/>
      <c r="J758" s="95"/>
      <c r="K758" s="95"/>
      <c r="L758" s="95"/>
      <c r="M758" s="95"/>
      <c r="N758" s="95"/>
      <c r="O758" s="95"/>
      <c r="P758" s="95"/>
      <c r="Q758" s="95"/>
      <c r="R758" s="95"/>
      <c r="S758" s="95"/>
      <c r="T758" s="95"/>
      <c r="U758" s="95"/>
      <c r="V758" s="95"/>
      <c r="W758" s="95"/>
      <c r="X758" s="95"/>
      <c r="Y758" s="95"/>
      <c r="Z758" s="95"/>
    </row>
    <row r="759" ht="15.75" customHeight="1">
      <c r="A759" s="258"/>
      <c r="B759" s="312"/>
      <c r="C759" s="313"/>
      <c r="D759" s="299"/>
      <c r="E759" s="299"/>
      <c r="F759" s="299"/>
      <c r="G759" s="299"/>
      <c r="H759" s="299"/>
      <c r="I759" s="299"/>
      <c r="J759" s="95"/>
      <c r="K759" s="95"/>
      <c r="L759" s="95"/>
      <c r="M759" s="95"/>
      <c r="N759" s="95"/>
      <c r="O759" s="95"/>
      <c r="P759" s="95"/>
      <c r="Q759" s="95"/>
      <c r="R759" s="95"/>
      <c r="S759" s="95"/>
      <c r="T759" s="95"/>
      <c r="U759" s="95"/>
      <c r="V759" s="95"/>
      <c r="W759" s="95"/>
      <c r="X759" s="95"/>
      <c r="Y759" s="95"/>
      <c r="Z759" s="95"/>
    </row>
    <row r="760" ht="15.75" customHeight="1">
      <c r="A760" s="258"/>
      <c r="B760" s="312"/>
      <c r="C760" s="313"/>
      <c r="D760" s="299"/>
      <c r="E760" s="299"/>
      <c r="F760" s="299"/>
      <c r="G760" s="299"/>
      <c r="H760" s="299"/>
      <c r="I760" s="299"/>
      <c r="J760" s="95"/>
      <c r="K760" s="95"/>
      <c r="L760" s="95"/>
      <c r="M760" s="95"/>
      <c r="N760" s="95"/>
      <c r="O760" s="95"/>
      <c r="P760" s="95"/>
      <c r="Q760" s="95"/>
      <c r="R760" s="95"/>
      <c r="S760" s="95"/>
      <c r="T760" s="95"/>
      <c r="U760" s="95"/>
      <c r="V760" s="95"/>
      <c r="W760" s="95"/>
      <c r="X760" s="95"/>
      <c r="Y760" s="95"/>
      <c r="Z760" s="95"/>
    </row>
    <row r="761" ht="15.75" customHeight="1">
      <c r="A761" s="258"/>
      <c r="B761" s="312"/>
      <c r="C761" s="313"/>
      <c r="D761" s="299"/>
      <c r="E761" s="299"/>
      <c r="F761" s="299"/>
      <c r="G761" s="299"/>
      <c r="H761" s="299"/>
      <c r="I761" s="299"/>
      <c r="J761" s="95"/>
      <c r="K761" s="95"/>
      <c r="L761" s="95"/>
      <c r="M761" s="95"/>
      <c r="N761" s="95"/>
      <c r="O761" s="95"/>
      <c r="P761" s="95"/>
      <c r="Q761" s="95"/>
      <c r="R761" s="95"/>
      <c r="S761" s="95"/>
      <c r="T761" s="95"/>
      <c r="U761" s="95"/>
      <c r="V761" s="95"/>
      <c r="W761" s="95"/>
      <c r="X761" s="95"/>
      <c r="Y761" s="95"/>
      <c r="Z761" s="95"/>
    </row>
    <row r="762" ht="15.75" customHeight="1">
      <c r="A762" s="258"/>
      <c r="B762" s="312"/>
      <c r="C762" s="313"/>
      <c r="D762" s="299"/>
      <c r="E762" s="299"/>
      <c r="F762" s="299"/>
      <c r="G762" s="299"/>
      <c r="H762" s="299"/>
      <c r="I762" s="299"/>
      <c r="J762" s="95"/>
      <c r="K762" s="95"/>
      <c r="L762" s="95"/>
      <c r="M762" s="95"/>
      <c r="N762" s="95"/>
      <c r="O762" s="95"/>
      <c r="P762" s="95"/>
      <c r="Q762" s="95"/>
      <c r="R762" s="95"/>
      <c r="S762" s="95"/>
      <c r="T762" s="95"/>
      <c r="U762" s="95"/>
      <c r="V762" s="95"/>
      <c r="W762" s="95"/>
      <c r="X762" s="95"/>
      <c r="Y762" s="95"/>
      <c r="Z762" s="95"/>
    </row>
    <row r="763" ht="15.75" customHeight="1">
      <c r="A763" s="258"/>
      <c r="B763" s="312"/>
      <c r="C763" s="313"/>
      <c r="D763" s="299"/>
      <c r="E763" s="299"/>
      <c r="F763" s="299"/>
      <c r="G763" s="299"/>
      <c r="H763" s="299"/>
      <c r="I763" s="299"/>
      <c r="J763" s="95"/>
      <c r="K763" s="95"/>
      <c r="L763" s="95"/>
      <c r="M763" s="95"/>
      <c r="N763" s="95"/>
      <c r="O763" s="95"/>
      <c r="P763" s="95"/>
      <c r="Q763" s="95"/>
      <c r="R763" s="95"/>
      <c r="S763" s="95"/>
      <c r="T763" s="95"/>
      <c r="U763" s="95"/>
      <c r="V763" s="95"/>
      <c r="W763" s="95"/>
      <c r="X763" s="95"/>
      <c r="Y763" s="95"/>
      <c r="Z763" s="95"/>
    </row>
    <row r="764" ht="15.75" customHeight="1">
      <c r="A764" s="258"/>
      <c r="B764" s="312"/>
      <c r="C764" s="313"/>
      <c r="D764" s="299"/>
      <c r="E764" s="299"/>
      <c r="F764" s="299"/>
      <c r="G764" s="299"/>
      <c r="H764" s="299"/>
      <c r="I764" s="299"/>
      <c r="J764" s="95"/>
      <c r="K764" s="95"/>
      <c r="L764" s="95"/>
      <c r="M764" s="95"/>
      <c r="N764" s="95"/>
      <c r="O764" s="95"/>
      <c r="P764" s="95"/>
      <c r="Q764" s="95"/>
      <c r="R764" s="95"/>
      <c r="S764" s="95"/>
      <c r="T764" s="95"/>
      <c r="U764" s="95"/>
      <c r="V764" s="95"/>
      <c r="W764" s="95"/>
      <c r="X764" s="95"/>
      <c r="Y764" s="95"/>
      <c r="Z764" s="95"/>
    </row>
    <row r="765" ht="15.75" customHeight="1">
      <c r="A765" s="258"/>
      <c r="B765" s="312"/>
      <c r="C765" s="313"/>
      <c r="D765" s="299"/>
      <c r="E765" s="299"/>
      <c r="F765" s="299"/>
      <c r="G765" s="299"/>
      <c r="H765" s="299"/>
      <c r="I765" s="299"/>
      <c r="J765" s="95"/>
      <c r="K765" s="95"/>
      <c r="L765" s="95"/>
      <c r="M765" s="95"/>
      <c r="N765" s="95"/>
      <c r="O765" s="95"/>
      <c r="P765" s="95"/>
      <c r="Q765" s="95"/>
      <c r="R765" s="95"/>
      <c r="S765" s="95"/>
      <c r="T765" s="95"/>
      <c r="U765" s="95"/>
      <c r="V765" s="95"/>
      <c r="W765" s="95"/>
      <c r="X765" s="95"/>
      <c r="Y765" s="95"/>
      <c r="Z765" s="95"/>
    </row>
    <row r="766" ht="15.75" customHeight="1">
      <c r="A766" s="258"/>
      <c r="B766" s="312"/>
      <c r="C766" s="313"/>
      <c r="D766" s="299"/>
      <c r="E766" s="299"/>
      <c r="F766" s="299"/>
      <c r="G766" s="299"/>
      <c r="H766" s="299"/>
      <c r="I766" s="299"/>
      <c r="J766" s="95"/>
      <c r="K766" s="95"/>
      <c r="L766" s="95"/>
      <c r="M766" s="95"/>
      <c r="N766" s="95"/>
      <c r="O766" s="95"/>
      <c r="P766" s="95"/>
      <c r="Q766" s="95"/>
      <c r="R766" s="95"/>
      <c r="S766" s="95"/>
      <c r="T766" s="95"/>
      <c r="U766" s="95"/>
      <c r="V766" s="95"/>
      <c r="W766" s="95"/>
      <c r="X766" s="95"/>
      <c r="Y766" s="95"/>
      <c r="Z766" s="95"/>
    </row>
    <row r="767" ht="15.75" customHeight="1">
      <c r="A767" s="258"/>
      <c r="B767" s="312"/>
      <c r="C767" s="313"/>
      <c r="D767" s="299"/>
      <c r="E767" s="299"/>
      <c r="F767" s="299"/>
      <c r="G767" s="299"/>
      <c r="H767" s="299"/>
      <c r="I767" s="299"/>
      <c r="J767" s="95"/>
      <c r="K767" s="95"/>
      <c r="L767" s="95"/>
      <c r="M767" s="95"/>
      <c r="N767" s="95"/>
      <c r="O767" s="95"/>
      <c r="P767" s="95"/>
      <c r="Q767" s="95"/>
      <c r="R767" s="95"/>
      <c r="S767" s="95"/>
      <c r="T767" s="95"/>
      <c r="U767" s="95"/>
      <c r="V767" s="95"/>
      <c r="W767" s="95"/>
      <c r="X767" s="95"/>
      <c r="Y767" s="95"/>
      <c r="Z767" s="95"/>
    </row>
    <row r="768" ht="15.75" customHeight="1">
      <c r="A768" s="258"/>
      <c r="B768" s="312"/>
      <c r="C768" s="313"/>
      <c r="D768" s="299"/>
      <c r="E768" s="299"/>
      <c r="F768" s="299"/>
      <c r="G768" s="299"/>
      <c r="H768" s="299"/>
      <c r="I768" s="299"/>
      <c r="J768" s="95"/>
      <c r="K768" s="95"/>
      <c r="L768" s="95"/>
      <c r="M768" s="95"/>
      <c r="N768" s="95"/>
      <c r="O768" s="95"/>
      <c r="P768" s="95"/>
      <c r="Q768" s="95"/>
      <c r="R768" s="95"/>
      <c r="S768" s="95"/>
      <c r="T768" s="95"/>
      <c r="U768" s="95"/>
      <c r="V768" s="95"/>
      <c r="W768" s="95"/>
      <c r="X768" s="95"/>
      <c r="Y768" s="95"/>
      <c r="Z768" s="95"/>
    </row>
    <row r="769" ht="15.75" customHeight="1">
      <c r="A769" s="258"/>
      <c r="B769" s="312"/>
      <c r="C769" s="313"/>
      <c r="D769" s="299"/>
      <c r="E769" s="299"/>
      <c r="F769" s="299"/>
      <c r="G769" s="299"/>
      <c r="H769" s="299"/>
      <c r="I769" s="299"/>
      <c r="J769" s="95"/>
      <c r="K769" s="95"/>
      <c r="L769" s="95"/>
      <c r="M769" s="95"/>
      <c r="N769" s="95"/>
      <c r="O769" s="95"/>
      <c r="P769" s="95"/>
      <c r="Q769" s="95"/>
      <c r="R769" s="95"/>
      <c r="S769" s="95"/>
      <c r="T769" s="95"/>
      <c r="U769" s="95"/>
      <c r="V769" s="95"/>
      <c r="W769" s="95"/>
      <c r="X769" s="95"/>
      <c r="Y769" s="95"/>
      <c r="Z769" s="95"/>
    </row>
    <row r="770" ht="15.75" customHeight="1">
      <c r="A770" s="258"/>
      <c r="B770" s="312"/>
      <c r="C770" s="313"/>
      <c r="D770" s="299"/>
      <c r="E770" s="299"/>
      <c r="F770" s="299"/>
      <c r="G770" s="299"/>
      <c r="H770" s="299"/>
      <c r="I770" s="299"/>
      <c r="J770" s="95"/>
      <c r="K770" s="95"/>
      <c r="L770" s="95"/>
      <c r="M770" s="95"/>
      <c r="N770" s="95"/>
      <c r="O770" s="95"/>
      <c r="P770" s="95"/>
      <c r="Q770" s="95"/>
      <c r="R770" s="95"/>
      <c r="S770" s="95"/>
      <c r="T770" s="95"/>
      <c r="U770" s="95"/>
      <c r="V770" s="95"/>
      <c r="W770" s="95"/>
      <c r="X770" s="95"/>
      <c r="Y770" s="95"/>
      <c r="Z770" s="95"/>
    </row>
    <row r="771" ht="15.75" customHeight="1">
      <c r="A771" s="258"/>
      <c r="B771" s="312"/>
      <c r="C771" s="313"/>
      <c r="D771" s="299"/>
      <c r="E771" s="299"/>
      <c r="F771" s="299"/>
      <c r="G771" s="299"/>
      <c r="H771" s="299"/>
      <c r="I771" s="299"/>
      <c r="J771" s="95"/>
      <c r="K771" s="95"/>
      <c r="L771" s="95"/>
      <c r="M771" s="95"/>
      <c r="N771" s="95"/>
      <c r="O771" s="95"/>
      <c r="P771" s="95"/>
      <c r="Q771" s="95"/>
      <c r="R771" s="95"/>
      <c r="S771" s="95"/>
      <c r="T771" s="95"/>
      <c r="U771" s="95"/>
      <c r="V771" s="95"/>
      <c r="W771" s="95"/>
      <c r="X771" s="95"/>
      <c r="Y771" s="95"/>
      <c r="Z771" s="95"/>
    </row>
    <row r="772" ht="15.75" customHeight="1">
      <c r="A772" s="258"/>
      <c r="B772" s="312"/>
      <c r="C772" s="313"/>
      <c r="D772" s="299"/>
      <c r="E772" s="299"/>
      <c r="F772" s="299"/>
      <c r="G772" s="299"/>
      <c r="H772" s="299"/>
      <c r="I772" s="299"/>
      <c r="J772" s="95"/>
      <c r="K772" s="95"/>
      <c r="L772" s="95"/>
      <c r="M772" s="95"/>
      <c r="N772" s="95"/>
      <c r="O772" s="95"/>
      <c r="P772" s="95"/>
      <c r="Q772" s="95"/>
      <c r="R772" s="95"/>
      <c r="S772" s="95"/>
      <c r="T772" s="95"/>
      <c r="U772" s="95"/>
      <c r="V772" s="95"/>
      <c r="W772" s="95"/>
      <c r="X772" s="95"/>
      <c r="Y772" s="95"/>
      <c r="Z772" s="95"/>
    </row>
    <row r="773" ht="15.75" customHeight="1">
      <c r="A773" s="258"/>
      <c r="B773" s="312"/>
      <c r="C773" s="313"/>
      <c r="D773" s="299"/>
      <c r="E773" s="299"/>
      <c r="F773" s="299"/>
      <c r="G773" s="299"/>
      <c r="H773" s="299"/>
      <c r="I773" s="299"/>
      <c r="J773" s="95"/>
      <c r="K773" s="95"/>
      <c r="L773" s="95"/>
      <c r="M773" s="95"/>
      <c r="N773" s="95"/>
      <c r="O773" s="95"/>
      <c r="P773" s="95"/>
      <c r="Q773" s="95"/>
      <c r="R773" s="95"/>
      <c r="S773" s="95"/>
      <c r="T773" s="95"/>
      <c r="U773" s="95"/>
      <c r="V773" s="95"/>
      <c r="W773" s="95"/>
      <c r="X773" s="95"/>
      <c r="Y773" s="95"/>
      <c r="Z773" s="95"/>
    </row>
    <row r="774" ht="15.75" customHeight="1">
      <c r="A774" s="258"/>
      <c r="B774" s="312"/>
      <c r="C774" s="313"/>
      <c r="D774" s="299"/>
      <c r="E774" s="299"/>
      <c r="F774" s="299"/>
      <c r="G774" s="299"/>
      <c r="H774" s="299"/>
      <c r="I774" s="299"/>
      <c r="J774" s="95"/>
      <c r="K774" s="95"/>
      <c r="L774" s="95"/>
      <c r="M774" s="95"/>
      <c r="N774" s="95"/>
      <c r="O774" s="95"/>
      <c r="P774" s="95"/>
      <c r="Q774" s="95"/>
      <c r="R774" s="95"/>
      <c r="S774" s="95"/>
      <c r="T774" s="95"/>
      <c r="U774" s="95"/>
      <c r="V774" s="95"/>
      <c r="W774" s="95"/>
      <c r="X774" s="95"/>
      <c r="Y774" s="95"/>
      <c r="Z774" s="95"/>
    </row>
    <row r="775" ht="15.75" customHeight="1">
      <c r="A775" s="258"/>
      <c r="B775" s="312"/>
      <c r="C775" s="313"/>
      <c r="D775" s="299"/>
      <c r="E775" s="299"/>
      <c r="F775" s="299"/>
      <c r="G775" s="299"/>
      <c r="H775" s="299"/>
      <c r="I775" s="299"/>
      <c r="J775" s="95"/>
      <c r="K775" s="95"/>
      <c r="L775" s="95"/>
      <c r="M775" s="95"/>
      <c r="N775" s="95"/>
      <c r="O775" s="95"/>
      <c r="P775" s="95"/>
      <c r="Q775" s="95"/>
      <c r="R775" s="95"/>
      <c r="S775" s="95"/>
      <c r="T775" s="95"/>
      <c r="U775" s="95"/>
      <c r="V775" s="95"/>
      <c r="W775" s="95"/>
      <c r="X775" s="95"/>
      <c r="Y775" s="95"/>
      <c r="Z775" s="95"/>
    </row>
    <row r="776" ht="15.75" customHeight="1">
      <c r="A776" s="258"/>
      <c r="B776" s="312"/>
      <c r="C776" s="313"/>
      <c r="D776" s="299"/>
      <c r="E776" s="299"/>
      <c r="F776" s="299"/>
      <c r="G776" s="299"/>
      <c r="H776" s="299"/>
      <c r="I776" s="299"/>
      <c r="J776" s="95"/>
      <c r="K776" s="95"/>
      <c r="L776" s="95"/>
      <c r="M776" s="95"/>
      <c r="N776" s="95"/>
      <c r="O776" s="95"/>
      <c r="P776" s="95"/>
      <c r="Q776" s="95"/>
      <c r="R776" s="95"/>
      <c r="S776" s="95"/>
      <c r="T776" s="95"/>
      <c r="U776" s="95"/>
      <c r="V776" s="95"/>
      <c r="W776" s="95"/>
      <c r="X776" s="95"/>
      <c r="Y776" s="95"/>
      <c r="Z776" s="95"/>
    </row>
    <row r="777" ht="15.75" customHeight="1">
      <c r="A777" s="258"/>
      <c r="B777" s="312"/>
      <c r="C777" s="313"/>
      <c r="D777" s="299"/>
      <c r="E777" s="299"/>
      <c r="F777" s="299"/>
      <c r="G777" s="299"/>
      <c r="H777" s="299"/>
      <c r="I777" s="299"/>
      <c r="J777" s="95"/>
      <c r="K777" s="95"/>
      <c r="L777" s="95"/>
      <c r="M777" s="95"/>
      <c r="N777" s="95"/>
      <c r="O777" s="95"/>
      <c r="P777" s="95"/>
      <c r="Q777" s="95"/>
      <c r="R777" s="95"/>
      <c r="S777" s="95"/>
      <c r="T777" s="95"/>
      <c r="U777" s="95"/>
      <c r="V777" s="95"/>
      <c r="W777" s="95"/>
      <c r="X777" s="95"/>
      <c r="Y777" s="95"/>
      <c r="Z777" s="95"/>
    </row>
    <row r="778" ht="15.75" customHeight="1">
      <c r="A778" s="258"/>
      <c r="B778" s="312"/>
      <c r="C778" s="313"/>
      <c r="D778" s="299"/>
      <c r="E778" s="299"/>
      <c r="F778" s="299"/>
      <c r="G778" s="299"/>
      <c r="H778" s="299"/>
      <c r="I778" s="299"/>
      <c r="J778" s="95"/>
      <c r="K778" s="95"/>
      <c r="L778" s="95"/>
      <c r="M778" s="95"/>
      <c r="N778" s="95"/>
      <c r="O778" s="95"/>
      <c r="P778" s="95"/>
      <c r="Q778" s="95"/>
      <c r="R778" s="95"/>
      <c r="S778" s="95"/>
      <c r="T778" s="95"/>
      <c r="U778" s="95"/>
      <c r="V778" s="95"/>
      <c r="W778" s="95"/>
      <c r="X778" s="95"/>
      <c r="Y778" s="95"/>
      <c r="Z778" s="95"/>
    </row>
    <row r="779" ht="15.75" customHeight="1">
      <c r="A779" s="258"/>
      <c r="B779" s="312"/>
      <c r="C779" s="313"/>
      <c r="D779" s="299"/>
      <c r="E779" s="299"/>
      <c r="F779" s="299"/>
      <c r="G779" s="299"/>
      <c r="H779" s="299"/>
      <c r="I779" s="299"/>
      <c r="J779" s="95"/>
      <c r="K779" s="95"/>
      <c r="L779" s="95"/>
      <c r="M779" s="95"/>
      <c r="N779" s="95"/>
      <c r="O779" s="95"/>
      <c r="P779" s="95"/>
      <c r="Q779" s="95"/>
      <c r="R779" s="95"/>
      <c r="S779" s="95"/>
      <c r="T779" s="95"/>
      <c r="U779" s="95"/>
      <c r="V779" s="95"/>
      <c r="W779" s="95"/>
      <c r="X779" s="95"/>
      <c r="Y779" s="95"/>
      <c r="Z779" s="95"/>
    </row>
    <row r="780" ht="15.75" customHeight="1">
      <c r="A780" s="258"/>
      <c r="B780" s="312"/>
      <c r="C780" s="313"/>
      <c r="D780" s="299"/>
      <c r="E780" s="299"/>
      <c r="F780" s="299"/>
      <c r="G780" s="299"/>
      <c r="H780" s="299"/>
      <c r="I780" s="299"/>
      <c r="J780" s="95"/>
      <c r="K780" s="95"/>
      <c r="L780" s="95"/>
      <c r="M780" s="95"/>
      <c r="N780" s="95"/>
      <c r="O780" s="95"/>
      <c r="P780" s="95"/>
      <c r="Q780" s="95"/>
      <c r="R780" s="95"/>
      <c r="S780" s="95"/>
      <c r="T780" s="95"/>
      <c r="U780" s="95"/>
      <c r="V780" s="95"/>
      <c r="W780" s="95"/>
      <c r="X780" s="95"/>
      <c r="Y780" s="95"/>
      <c r="Z780" s="95"/>
    </row>
    <row r="781" ht="15.75" customHeight="1">
      <c r="A781" s="258"/>
      <c r="B781" s="312"/>
      <c r="C781" s="313"/>
      <c r="D781" s="299"/>
      <c r="E781" s="299"/>
      <c r="F781" s="299"/>
      <c r="G781" s="299"/>
      <c r="H781" s="299"/>
      <c r="I781" s="299"/>
      <c r="J781" s="95"/>
      <c r="K781" s="95"/>
      <c r="L781" s="95"/>
      <c r="M781" s="95"/>
      <c r="N781" s="95"/>
      <c r="O781" s="95"/>
      <c r="P781" s="95"/>
      <c r="Q781" s="95"/>
      <c r="R781" s="95"/>
      <c r="S781" s="95"/>
      <c r="T781" s="95"/>
      <c r="U781" s="95"/>
      <c r="V781" s="95"/>
      <c r="W781" s="95"/>
      <c r="X781" s="95"/>
      <c r="Y781" s="95"/>
      <c r="Z781" s="95"/>
    </row>
    <row r="782" ht="15.75" customHeight="1">
      <c r="A782" s="258"/>
      <c r="B782" s="312"/>
      <c r="C782" s="313"/>
      <c r="D782" s="299"/>
      <c r="E782" s="299"/>
      <c r="F782" s="299"/>
      <c r="G782" s="299"/>
      <c r="H782" s="299"/>
      <c r="I782" s="299"/>
      <c r="J782" s="95"/>
      <c r="K782" s="95"/>
      <c r="L782" s="95"/>
      <c r="M782" s="95"/>
      <c r="N782" s="95"/>
      <c r="O782" s="95"/>
      <c r="P782" s="95"/>
      <c r="Q782" s="95"/>
      <c r="R782" s="95"/>
      <c r="S782" s="95"/>
      <c r="T782" s="95"/>
      <c r="U782" s="95"/>
      <c r="V782" s="95"/>
      <c r="W782" s="95"/>
      <c r="X782" s="95"/>
      <c r="Y782" s="95"/>
      <c r="Z782" s="95"/>
    </row>
    <row r="783" ht="15.75" customHeight="1">
      <c r="A783" s="258"/>
      <c r="B783" s="312"/>
      <c r="C783" s="313"/>
      <c r="D783" s="299"/>
      <c r="E783" s="299"/>
      <c r="F783" s="299"/>
      <c r="G783" s="299"/>
      <c r="H783" s="299"/>
      <c r="I783" s="299"/>
      <c r="J783" s="95"/>
      <c r="K783" s="95"/>
      <c r="L783" s="95"/>
      <c r="M783" s="95"/>
      <c r="N783" s="95"/>
      <c r="O783" s="95"/>
      <c r="P783" s="95"/>
      <c r="Q783" s="95"/>
      <c r="R783" s="95"/>
      <c r="S783" s="95"/>
      <c r="T783" s="95"/>
      <c r="U783" s="95"/>
      <c r="V783" s="95"/>
      <c r="W783" s="95"/>
      <c r="X783" s="95"/>
      <c r="Y783" s="95"/>
      <c r="Z783" s="95"/>
    </row>
    <row r="784" ht="15.75" customHeight="1">
      <c r="A784" s="258"/>
      <c r="B784" s="312"/>
      <c r="C784" s="313"/>
      <c r="D784" s="299"/>
      <c r="E784" s="299"/>
      <c r="F784" s="299"/>
      <c r="G784" s="299"/>
      <c r="H784" s="299"/>
      <c r="I784" s="299"/>
      <c r="J784" s="95"/>
      <c r="K784" s="95"/>
      <c r="L784" s="95"/>
      <c r="M784" s="95"/>
      <c r="N784" s="95"/>
      <c r="O784" s="95"/>
      <c r="P784" s="95"/>
      <c r="Q784" s="95"/>
      <c r="R784" s="95"/>
      <c r="S784" s="95"/>
      <c r="T784" s="95"/>
      <c r="U784" s="95"/>
      <c r="V784" s="95"/>
      <c r="W784" s="95"/>
      <c r="X784" s="95"/>
      <c r="Y784" s="95"/>
      <c r="Z784" s="95"/>
    </row>
    <row r="785" ht="15.75" customHeight="1">
      <c r="A785" s="258"/>
      <c r="B785" s="312"/>
      <c r="C785" s="313"/>
      <c r="D785" s="299"/>
      <c r="E785" s="299"/>
      <c r="F785" s="299"/>
      <c r="G785" s="299"/>
      <c r="H785" s="299"/>
      <c r="I785" s="299"/>
      <c r="J785" s="95"/>
      <c r="K785" s="95"/>
      <c r="L785" s="95"/>
      <c r="M785" s="95"/>
      <c r="N785" s="95"/>
      <c r="O785" s="95"/>
      <c r="P785" s="95"/>
      <c r="Q785" s="95"/>
      <c r="R785" s="95"/>
      <c r="S785" s="95"/>
      <c r="T785" s="95"/>
      <c r="U785" s="95"/>
      <c r="V785" s="95"/>
      <c r="W785" s="95"/>
      <c r="X785" s="95"/>
      <c r="Y785" s="95"/>
      <c r="Z785" s="95"/>
    </row>
    <row r="786" ht="15.75" customHeight="1">
      <c r="A786" s="258"/>
      <c r="B786" s="312"/>
      <c r="C786" s="313"/>
      <c r="D786" s="299"/>
      <c r="E786" s="299"/>
      <c r="F786" s="299"/>
      <c r="G786" s="299"/>
      <c r="H786" s="299"/>
      <c r="I786" s="299"/>
      <c r="J786" s="95"/>
      <c r="K786" s="95"/>
      <c r="L786" s="95"/>
      <c r="M786" s="95"/>
      <c r="N786" s="95"/>
      <c r="O786" s="95"/>
      <c r="P786" s="95"/>
      <c r="Q786" s="95"/>
      <c r="R786" s="95"/>
      <c r="S786" s="95"/>
      <c r="T786" s="95"/>
      <c r="U786" s="95"/>
      <c r="V786" s="95"/>
      <c r="W786" s="95"/>
      <c r="X786" s="95"/>
      <c r="Y786" s="95"/>
      <c r="Z786" s="95"/>
    </row>
    <row r="787" ht="15.75" customHeight="1">
      <c r="A787" s="258"/>
      <c r="B787" s="312"/>
      <c r="C787" s="313"/>
      <c r="D787" s="299"/>
      <c r="E787" s="299"/>
      <c r="F787" s="299"/>
      <c r="G787" s="299"/>
      <c r="H787" s="299"/>
      <c r="I787" s="299"/>
      <c r="J787" s="95"/>
      <c r="K787" s="95"/>
      <c r="L787" s="95"/>
      <c r="M787" s="95"/>
      <c r="N787" s="95"/>
      <c r="O787" s="95"/>
      <c r="P787" s="95"/>
      <c r="Q787" s="95"/>
      <c r="R787" s="95"/>
      <c r="S787" s="95"/>
      <c r="T787" s="95"/>
      <c r="U787" s="95"/>
      <c r="V787" s="95"/>
      <c r="W787" s="95"/>
      <c r="X787" s="95"/>
      <c r="Y787" s="95"/>
      <c r="Z787" s="95"/>
    </row>
    <row r="788" ht="15.75" customHeight="1">
      <c r="A788" s="258"/>
      <c r="B788" s="312"/>
      <c r="C788" s="313"/>
      <c r="D788" s="299"/>
      <c r="E788" s="299"/>
      <c r="F788" s="299"/>
      <c r="G788" s="299"/>
      <c r="H788" s="299"/>
      <c r="I788" s="299"/>
      <c r="J788" s="95"/>
      <c r="K788" s="95"/>
      <c r="L788" s="95"/>
      <c r="M788" s="95"/>
      <c r="N788" s="95"/>
      <c r="O788" s="95"/>
      <c r="P788" s="95"/>
      <c r="Q788" s="95"/>
      <c r="R788" s="95"/>
      <c r="S788" s="95"/>
      <c r="T788" s="95"/>
      <c r="U788" s="95"/>
      <c r="V788" s="95"/>
      <c r="W788" s="95"/>
      <c r="X788" s="95"/>
      <c r="Y788" s="95"/>
      <c r="Z788" s="95"/>
    </row>
    <row r="789" ht="15.75" customHeight="1">
      <c r="A789" s="258"/>
      <c r="B789" s="312"/>
      <c r="C789" s="313"/>
      <c r="D789" s="299"/>
      <c r="E789" s="299"/>
      <c r="F789" s="299"/>
      <c r="G789" s="299"/>
      <c r="H789" s="299"/>
      <c r="I789" s="299"/>
      <c r="J789" s="95"/>
      <c r="K789" s="95"/>
      <c r="L789" s="95"/>
      <c r="M789" s="95"/>
      <c r="N789" s="95"/>
      <c r="O789" s="95"/>
      <c r="P789" s="95"/>
      <c r="Q789" s="95"/>
      <c r="R789" s="95"/>
      <c r="S789" s="95"/>
      <c r="T789" s="95"/>
      <c r="U789" s="95"/>
      <c r="V789" s="95"/>
      <c r="W789" s="95"/>
      <c r="X789" s="95"/>
      <c r="Y789" s="95"/>
      <c r="Z789" s="95"/>
    </row>
    <row r="790" ht="15.75" customHeight="1">
      <c r="A790" s="258"/>
      <c r="B790" s="312"/>
      <c r="C790" s="313"/>
      <c r="D790" s="299"/>
      <c r="E790" s="299"/>
      <c r="F790" s="299"/>
      <c r="G790" s="299"/>
      <c r="H790" s="299"/>
      <c r="I790" s="299"/>
      <c r="J790" s="95"/>
      <c r="K790" s="95"/>
      <c r="L790" s="95"/>
      <c r="M790" s="95"/>
      <c r="N790" s="95"/>
      <c r="O790" s="95"/>
      <c r="P790" s="95"/>
      <c r="Q790" s="95"/>
      <c r="R790" s="95"/>
      <c r="S790" s="95"/>
      <c r="T790" s="95"/>
      <c r="U790" s="95"/>
      <c r="V790" s="95"/>
      <c r="W790" s="95"/>
      <c r="X790" s="95"/>
      <c r="Y790" s="95"/>
      <c r="Z790" s="95"/>
    </row>
    <row r="791" ht="15.75" customHeight="1">
      <c r="A791" s="258"/>
      <c r="B791" s="312"/>
      <c r="C791" s="313"/>
      <c r="D791" s="299"/>
      <c r="E791" s="299"/>
      <c r="F791" s="299"/>
      <c r="G791" s="299"/>
      <c r="H791" s="299"/>
      <c r="I791" s="299"/>
      <c r="J791" s="95"/>
      <c r="K791" s="95"/>
      <c r="L791" s="95"/>
      <c r="M791" s="95"/>
      <c r="N791" s="95"/>
      <c r="O791" s="95"/>
      <c r="P791" s="95"/>
      <c r="Q791" s="95"/>
      <c r="R791" s="95"/>
      <c r="S791" s="95"/>
      <c r="T791" s="95"/>
      <c r="U791" s="95"/>
      <c r="V791" s="95"/>
      <c r="W791" s="95"/>
      <c r="X791" s="95"/>
      <c r="Y791" s="95"/>
      <c r="Z791" s="95"/>
    </row>
    <row r="792" ht="15.75" customHeight="1">
      <c r="A792" s="258"/>
      <c r="B792" s="312"/>
      <c r="C792" s="313"/>
      <c r="D792" s="299"/>
      <c r="E792" s="299"/>
      <c r="F792" s="299"/>
      <c r="G792" s="299"/>
      <c r="H792" s="299"/>
      <c r="I792" s="299"/>
      <c r="J792" s="95"/>
      <c r="K792" s="95"/>
      <c r="L792" s="95"/>
      <c r="M792" s="95"/>
      <c r="N792" s="95"/>
      <c r="O792" s="95"/>
      <c r="P792" s="95"/>
      <c r="Q792" s="95"/>
      <c r="R792" s="95"/>
      <c r="S792" s="95"/>
      <c r="T792" s="95"/>
      <c r="U792" s="95"/>
      <c r="V792" s="95"/>
      <c r="W792" s="95"/>
      <c r="X792" s="95"/>
      <c r="Y792" s="95"/>
      <c r="Z792" s="95"/>
    </row>
    <row r="793" ht="15.75" customHeight="1">
      <c r="A793" s="258"/>
      <c r="B793" s="312"/>
      <c r="C793" s="313"/>
      <c r="D793" s="299"/>
      <c r="E793" s="299"/>
      <c r="F793" s="299"/>
      <c r="G793" s="299"/>
      <c r="H793" s="299"/>
      <c r="I793" s="299"/>
      <c r="J793" s="95"/>
      <c r="K793" s="95"/>
      <c r="L793" s="95"/>
      <c r="M793" s="95"/>
      <c r="N793" s="95"/>
      <c r="O793" s="95"/>
      <c r="P793" s="95"/>
      <c r="Q793" s="95"/>
      <c r="R793" s="95"/>
      <c r="S793" s="95"/>
      <c r="T793" s="95"/>
      <c r="U793" s="95"/>
      <c r="V793" s="95"/>
      <c r="W793" s="95"/>
      <c r="X793" s="95"/>
      <c r="Y793" s="95"/>
      <c r="Z793" s="95"/>
    </row>
    <row r="794" ht="15.75" customHeight="1">
      <c r="A794" s="258"/>
      <c r="B794" s="312"/>
      <c r="C794" s="313"/>
      <c r="D794" s="299"/>
      <c r="E794" s="299"/>
      <c r="F794" s="299"/>
      <c r="G794" s="299"/>
      <c r="H794" s="299"/>
      <c r="I794" s="299"/>
      <c r="J794" s="95"/>
      <c r="K794" s="95"/>
      <c r="L794" s="95"/>
      <c r="M794" s="95"/>
      <c r="N794" s="95"/>
      <c r="O794" s="95"/>
      <c r="P794" s="95"/>
      <c r="Q794" s="95"/>
      <c r="R794" s="95"/>
      <c r="S794" s="95"/>
      <c r="T794" s="95"/>
      <c r="U794" s="95"/>
      <c r="V794" s="95"/>
      <c r="W794" s="95"/>
      <c r="X794" s="95"/>
      <c r="Y794" s="95"/>
      <c r="Z794" s="95"/>
    </row>
    <row r="795" ht="15.75" customHeight="1">
      <c r="A795" s="258"/>
      <c r="B795" s="312"/>
      <c r="C795" s="313"/>
      <c r="D795" s="299"/>
      <c r="E795" s="299"/>
      <c r="F795" s="299"/>
      <c r="G795" s="299"/>
      <c r="H795" s="299"/>
      <c r="I795" s="299"/>
      <c r="J795" s="95"/>
      <c r="K795" s="95"/>
      <c r="L795" s="95"/>
      <c r="M795" s="95"/>
      <c r="N795" s="95"/>
      <c r="O795" s="95"/>
      <c r="P795" s="95"/>
      <c r="Q795" s="95"/>
      <c r="R795" s="95"/>
      <c r="S795" s="95"/>
      <c r="T795" s="95"/>
      <c r="U795" s="95"/>
      <c r="V795" s="95"/>
      <c r="W795" s="95"/>
      <c r="X795" s="95"/>
      <c r="Y795" s="95"/>
      <c r="Z795" s="95"/>
    </row>
    <row r="796" ht="15.75" customHeight="1">
      <c r="A796" s="258"/>
      <c r="B796" s="312"/>
      <c r="C796" s="313"/>
      <c r="D796" s="299"/>
      <c r="E796" s="299"/>
      <c r="F796" s="299"/>
      <c r="G796" s="299"/>
      <c r="H796" s="299"/>
      <c r="I796" s="299"/>
      <c r="J796" s="95"/>
      <c r="K796" s="95"/>
      <c r="L796" s="95"/>
      <c r="M796" s="95"/>
      <c r="N796" s="95"/>
      <c r="O796" s="95"/>
      <c r="P796" s="95"/>
      <c r="Q796" s="95"/>
      <c r="R796" s="95"/>
      <c r="S796" s="95"/>
      <c r="T796" s="95"/>
      <c r="U796" s="95"/>
      <c r="V796" s="95"/>
      <c r="W796" s="95"/>
      <c r="X796" s="95"/>
      <c r="Y796" s="95"/>
      <c r="Z796" s="95"/>
    </row>
    <row r="797" ht="15.75" customHeight="1">
      <c r="A797" s="258"/>
      <c r="B797" s="312"/>
      <c r="C797" s="313"/>
      <c r="D797" s="299"/>
      <c r="E797" s="299"/>
      <c r="F797" s="299"/>
      <c r="G797" s="299"/>
      <c r="H797" s="299"/>
      <c r="I797" s="299"/>
      <c r="J797" s="95"/>
      <c r="K797" s="95"/>
      <c r="L797" s="95"/>
      <c r="M797" s="95"/>
      <c r="N797" s="95"/>
      <c r="O797" s="95"/>
      <c r="P797" s="95"/>
      <c r="Q797" s="95"/>
      <c r="R797" s="95"/>
      <c r="S797" s="95"/>
      <c r="T797" s="95"/>
      <c r="U797" s="95"/>
      <c r="V797" s="95"/>
      <c r="W797" s="95"/>
      <c r="X797" s="95"/>
      <c r="Y797" s="95"/>
      <c r="Z797" s="95"/>
    </row>
    <row r="798" ht="15.75" customHeight="1">
      <c r="A798" s="258"/>
      <c r="B798" s="312"/>
      <c r="C798" s="313"/>
      <c r="D798" s="299"/>
      <c r="E798" s="299"/>
      <c r="F798" s="299"/>
      <c r="G798" s="299"/>
      <c r="H798" s="299"/>
      <c r="I798" s="299"/>
      <c r="J798" s="95"/>
      <c r="K798" s="95"/>
      <c r="L798" s="95"/>
      <c r="M798" s="95"/>
      <c r="N798" s="95"/>
      <c r="O798" s="95"/>
      <c r="P798" s="95"/>
      <c r="Q798" s="95"/>
      <c r="R798" s="95"/>
      <c r="S798" s="95"/>
      <c r="T798" s="95"/>
      <c r="U798" s="95"/>
      <c r="V798" s="95"/>
      <c r="W798" s="95"/>
      <c r="X798" s="95"/>
      <c r="Y798" s="95"/>
      <c r="Z798" s="95"/>
    </row>
    <row r="799" ht="15.75" customHeight="1">
      <c r="A799" s="258"/>
      <c r="B799" s="312"/>
      <c r="C799" s="313"/>
      <c r="D799" s="299"/>
      <c r="E799" s="299"/>
      <c r="F799" s="299"/>
      <c r="G799" s="299"/>
      <c r="H799" s="299"/>
      <c r="I799" s="299"/>
      <c r="J799" s="95"/>
      <c r="K799" s="95"/>
      <c r="L799" s="95"/>
      <c r="M799" s="95"/>
      <c r="N799" s="95"/>
      <c r="O799" s="95"/>
      <c r="P799" s="95"/>
      <c r="Q799" s="95"/>
      <c r="R799" s="95"/>
      <c r="S799" s="95"/>
      <c r="T799" s="95"/>
      <c r="U799" s="95"/>
      <c r="V799" s="95"/>
      <c r="W799" s="95"/>
      <c r="X799" s="95"/>
      <c r="Y799" s="95"/>
      <c r="Z799" s="95"/>
    </row>
    <row r="800" ht="15.75" customHeight="1">
      <c r="A800" s="258"/>
      <c r="B800" s="312"/>
      <c r="C800" s="313"/>
      <c r="D800" s="299"/>
      <c r="E800" s="299"/>
      <c r="F800" s="299"/>
      <c r="G800" s="299"/>
      <c r="H800" s="299"/>
      <c r="I800" s="299"/>
      <c r="J800" s="95"/>
      <c r="K800" s="95"/>
      <c r="L800" s="95"/>
      <c r="M800" s="95"/>
      <c r="N800" s="95"/>
      <c r="O800" s="95"/>
      <c r="P800" s="95"/>
      <c r="Q800" s="95"/>
      <c r="R800" s="95"/>
      <c r="S800" s="95"/>
      <c r="T800" s="95"/>
      <c r="U800" s="95"/>
      <c r="V800" s="95"/>
      <c r="W800" s="95"/>
      <c r="X800" s="95"/>
      <c r="Y800" s="95"/>
      <c r="Z800" s="95"/>
    </row>
    <row r="801" ht="15.75" customHeight="1">
      <c r="A801" s="258"/>
      <c r="B801" s="312"/>
      <c r="C801" s="313"/>
      <c r="D801" s="299"/>
      <c r="E801" s="299"/>
      <c r="F801" s="299"/>
      <c r="G801" s="299"/>
      <c r="H801" s="299"/>
      <c r="I801" s="299"/>
      <c r="J801" s="95"/>
      <c r="K801" s="95"/>
      <c r="L801" s="95"/>
      <c r="M801" s="95"/>
      <c r="N801" s="95"/>
      <c r="O801" s="95"/>
      <c r="P801" s="95"/>
      <c r="Q801" s="95"/>
      <c r="R801" s="95"/>
      <c r="S801" s="95"/>
      <c r="T801" s="95"/>
      <c r="U801" s="95"/>
      <c r="V801" s="95"/>
      <c r="W801" s="95"/>
      <c r="X801" s="95"/>
      <c r="Y801" s="95"/>
      <c r="Z801" s="95"/>
    </row>
    <row r="802" ht="15.75" customHeight="1">
      <c r="A802" s="258"/>
      <c r="B802" s="312"/>
      <c r="C802" s="313"/>
      <c r="D802" s="299"/>
      <c r="E802" s="299"/>
      <c r="F802" s="299"/>
      <c r="G802" s="299"/>
      <c r="H802" s="299"/>
      <c r="I802" s="299"/>
      <c r="J802" s="95"/>
      <c r="K802" s="95"/>
      <c r="L802" s="95"/>
      <c r="M802" s="95"/>
      <c r="N802" s="95"/>
      <c r="O802" s="95"/>
      <c r="P802" s="95"/>
      <c r="Q802" s="95"/>
      <c r="R802" s="95"/>
      <c r="S802" s="95"/>
      <c r="T802" s="95"/>
      <c r="U802" s="95"/>
      <c r="V802" s="95"/>
      <c r="W802" s="95"/>
      <c r="X802" s="95"/>
      <c r="Y802" s="95"/>
      <c r="Z802" s="95"/>
    </row>
    <row r="803" ht="15.75" customHeight="1">
      <c r="A803" s="258"/>
      <c r="B803" s="312"/>
      <c r="C803" s="313"/>
      <c r="D803" s="299"/>
      <c r="E803" s="299"/>
      <c r="F803" s="299"/>
      <c r="G803" s="299"/>
      <c r="H803" s="299"/>
      <c r="I803" s="299"/>
      <c r="J803" s="95"/>
      <c r="K803" s="95"/>
      <c r="L803" s="95"/>
      <c r="M803" s="95"/>
      <c r="N803" s="95"/>
      <c r="O803" s="95"/>
      <c r="P803" s="95"/>
      <c r="Q803" s="95"/>
      <c r="R803" s="95"/>
      <c r="S803" s="95"/>
      <c r="T803" s="95"/>
      <c r="U803" s="95"/>
      <c r="V803" s="95"/>
      <c r="W803" s="95"/>
      <c r="X803" s="95"/>
      <c r="Y803" s="95"/>
      <c r="Z803" s="95"/>
    </row>
    <row r="804" ht="15.75" customHeight="1">
      <c r="A804" s="258"/>
      <c r="B804" s="312"/>
      <c r="C804" s="313"/>
      <c r="D804" s="299"/>
      <c r="E804" s="299"/>
      <c r="F804" s="299"/>
      <c r="G804" s="299"/>
      <c r="H804" s="299"/>
      <c r="I804" s="299"/>
      <c r="J804" s="95"/>
      <c r="K804" s="95"/>
      <c r="L804" s="95"/>
      <c r="M804" s="95"/>
      <c r="N804" s="95"/>
      <c r="O804" s="95"/>
      <c r="P804" s="95"/>
      <c r="Q804" s="95"/>
      <c r="R804" s="95"/>
      <c r="S804" s="95"/>
      <c r="T804" s="95"/>
      <c r="U804" s="95"/>
      <c r="V804" s="95"/>
      <c r="W804" s="95"/>
      <c r="X804" s="95"/>
      <c r="Y804" s="95"/>
      <c r="Z804" s="95"/>
    </row>
    <row r="805" ht="15.75" customHeight="1">
      <c r="A805" s="258"/>
      <c r="B805" s="312"/>
      <c r="C805" s="313"/>
      <c r="D805" s="299"/>
      <c r="E805" s="299"/>
      <c r="F805" s="299"/>
      <c r="G805" s="299"/>
      <c r="H805" s="299"/>
      <c r="I805" s="299"/>
      <c r="J805" s="95"/>
      <c r="K805" s="95"/>
      <c r="L805" s="95"/>
      <c r="M805" s="95"/>
      <c r="N805" s="95"/>
      <c r="O805" s="95"/>
      <c r="P805" s="95"/>
      <c r="Q805" s="95"/>
      <c r="R805" s="95"/>
      <c r="S805" s="95"/>
      <c r="T805" s="95"/>
      <c r="U805" s="95"/>
      <c r="V805" s="95"/>
      <c r="W805" s="95"/>
      <c r="X805" s="95"/>
      <c r="Y805" s="95"/>
      <c r="Z805" s="95"/>
    </row>
    <row r="806" ht="15.75" customHeight="1">
      <c r="A806" s="258"/>
      <c r="B806" s="312"/>
      <c r="C806" s="313"/>
      <c r="D806" s="299"/>
      <c r="E806" s="299"/>
      <c r="F806" s="299"/>
      <c r="G806" s="299"/>
      <c r="H806" s="299"/>
      <c r="I806" s="299"/>
      <c r="J806" s="95"/>
      <c r="K806" s="95"/>
      <c r="L806" s="95"/>
      <c r="M806" s="95"/>
      <c r="N806" s="95"/>
      <c r="O806" s="95"/>
      <c r="P806" s="95"/>
      <c r="Q806" s="95"/>
      <c r="R806" s="95"/>
      <c r="S806" s="95"/>
      <c r="T806" s="95"/>
      <c r="U806" s="95"/>
      <c r="V806" s="95"/>
      <c r="W806" s="95"/>
      <c r="X806" s="95"/>
      <c r="Y806" s="95"/>
      <c r="Z806" s="95"/>
    </row>
    <row r="807" ht="15.75" customHeight="1">
      <c r="A807" s="258"/>
      <c r="B807" s="312"/>
      <c r="C807" s="313"/>
      <c r="D807" s="299"/>
      <c r="E807" s="299"/>
      <c r="F807" s="299"/>
      <c r="G807" s="299"/>
      <c r="H807" s="299"/>
      <c r="I807" s="299"/>
      <c r="J807" s="95"/>
      <c r="K807" s="95"/>
      <c r="L807" s="95"/>
      <c r="M807" s="95"/>
      <c r="N807" s="95"/>
      <c r="O807" s="95"/>
      <c r="P807" s="95"/>
      <c r="Q807" s="95"/>
      <c r="R807" s="95"/>
      <c r="S807" s="95"/>
      <c r="T807" s="95"/>
      <c r="U807" s="95"/>
      <c r="V807" s="95"/>
      <c r="W807" s="95"/>
      <c r="X807" s="95"/>
      <c r="Y807" s="95"/>
      <c r="Z807" s="95"/>
    </row>
    <row r="808" ht="15.75" customHeight="1">
      <c r="A808" s="258"/>
      <c r="B808" s="312"/>
      <c r="C808" s="313"/>
      <c r="D808" s="299"/>
      <c r="E808" s="299"/>
      <c r="F808" s="299"/>
      <c r="G808" s="299"/>
      <c r="H808" s="299"/>
      <c r="I808" s="299"/>
      <c r="J808" s="95"/>
      <c r="K808" s="95"/>
      <c r="L808" s="95"/>
      <c r="M808" s="95"/>
      <c r="N808" s="95"/>
      <c r="O808" s="95"/>
      <c r="P808" s="95"/>
      <c r="Q808" s="95"/>
      <c r="R808" s="95"/>
      <c r="S808" s="95"/>
      <c r="T808" s="95"/>
      <c r="U808" s="95"/>
      <c r="V808" s="95"/>
      <c r="W808" s="95"/>
      <c r="X808" s="95"/>
      <c r="Y808" s="95"/>
      <c r="Z808" s="95"/>
    </row>
    <row r="809" ht="15.75" customHeight="1">
      <c r="A809" s="258"/>
      <c r="B809" s="312"/>
      <c r="C809" s="313"/>
      <c r="D809" s="299"/>
      <c r="E809" s="299"/>
      <c r="F809" s="299"/>
      <c r="G809" s="299"/>
      <c r="H809" s="299"/>
      <c r="I809" s="299"/>
      <c r="J809" s="95"/>
      <c r="K809" s="95"/>
      <c r="L809" s="95"/>
      <c r="M809" s="95"/>
      <c r="N809" s="95"/>
      <c r="O809" s="95"/>
      <c r="P809" s="95"/>
      <c r="Q809" s="95"/>
      <c r="R809" s="95"/>
      <c r="S809" s="95"/>
      <c r="T809" s="95"/>
      <c r="U809" s="95"/>
      <c r="V809" s="95"/>
      <c r="W809" s="95"/>
      <c r="X809" s="95"/>
      <c r="Y809" s="95"/>
      <c r="Z809" s="95"/>
    </row>
    <row r="810" ht="15.75" customHeight="1">
      <c r="A810" s="258"/>
      <c r="B810" s="312"/>
      <c r="C810" s="313"/>
      <c r="D810" s="299"/>
      <c r="E810" s="299"/>
      <c r="F810" s="299"/>
      <c r="G810" s="299"/>
      <c r="H810" s="299"/>
      <c r="I810" s="299"/>
      <c r="J810" s="95"/>
      <c r="K810" s="95"/>
      <c r="L810" s="95"/>
      <c r="M810" s="95"/>
      <c r="N810" s="95"/>
      <c r="O810" s="95"/>
      <c r="P810" s="95"/>
      <c r="Q810" s="95"/>
      <c r="R810" s="95"/>
      <c r="S810" s="95"/>
      <c r="T810" s="95"/>
      <c r="U810" s="95"/>
      <c r="V810" s="95"/>
      <c r="W810" s="95"/>
      <c r="X810" s="95"/>
      <c r="Y810" s="95"/>
      <c r="Z810" s="95"/>
    </row>
    <row r="811" ht="15.75" customHeight="1">
      <c r="A811" s="258"/>
      <c r="B811" s="312"/>
      <c r="C811" s="313"/>
      <c r="D811" s="299"/>
      <c r="E811" s="299"/>
      <c r="F811" s="299"/>
      <c r="G811" s="299"/>
      <c r="H811" s="299"/>
      <c r="I811" s="299"/>
      <c r="J811" s="95"/>
      <c r="K811" s="95"/>
      <c r="L811" s="95"/>
      <c r="M811" s="95"/>
      <c r="N811" s="95"/>
      <c r="O811" s="95"/>
      <c r="P811" s="95"/>
      <c r="Q811" s="95"/>
      <c r="R811" s="95"/>
      <c r="S811" s="95"/>
      <c r="T811" s="95"/>
      <c r="U811" s="95"/>
      <c r="V811" s="95"/>
      <c r="W811" s="95"/>
      <c r="X811" s="95"/>
      <c r="Y811" s="95"/>
      <c r="Z811" s="95"/>
    </row>
    <row r="812" ht="15.75" customHeight="1">
      <c r="A812" s="258"/>
      <c r="B812" s="312"/>
      <c r="C812" s="313"/>
      <c r="D812" s="299"/>
      <c r="E812" s="299"/>
      <c r="F812" s="299"/>
      <c r="G812" s="299"/>
      <c r="H812" s="299"/>
      <c r="I812" s="299"/>
      <c r="J812" s="95"/>
      <c r="K812" s="95"/>
      <c r="L812" s="95"/>
      <c r="M812" s="95"/>
      <c r="N812" s="95"/>
      <c r="O812" s="95"/>
      <c r="P812" s="95"/>
      <c r="Q812" s="95"/>
      <c r="R812" s="95"/>
      <c r="S812" s="95"/>
      <c r="T812" s="95"/>
      <c r="U812" s="95"/>
      <c r="V812" s="95"/>
      <c r="W812" s="95"/>
      <c r="X812" s="95"/>
      <c r="Y812" s="95"/>
      <c r="Z812" s="95"/>
    </row>
    <row r="813" ht="15.75" customHeight="1">
      <c r="A813" s="258"/>
      <c r="B813" s="312"/>
      <c r="C813" s="313"/>
      <c r="D813" s="299"/>
      <c r="E813" s="299"/>
      <c r="F813" s="299"/>
      <c r="G813" s="299"/>
      <c r="H813" s="299"/>
      <c r="I813" s="299"/>
      <c r="J813" s="95"/>
      <c r="K813" s="95"/>
      <c r="L813" s="95"/>
      <c r="M813" s="95"/>
      <c r="N813" s="95"/>
      <c r="O813" s="95"/>
      <c r="P813" s="95"/>
      <c r="Q813" s="95"/>
      <c r="R813" s="95"/>
      <c r="S813" s="95"/>
      <c r="T813" s="95"/>
      <c r="U813" s="95"/>
      <c r="V813" s="95"/>
      <c r="W813" s="95"/>
      <c r="X813" s="95"/>
      <c r="Y813" s="95"/>
      <c r="Z813" s="95"/>
    </row>
    <row r="814" ht="15.75" customHeight="1">
      <c r="A814" s="258"/>
      <c r="B814" s="312"/>
      <c r="C814" s="313"/>
      <c r="D814" s="299"/>
      <c r="E814" s="299"/>
      <c r="F814" s="299"/>
      <c r="G814" s="299"/>
      <c r="H814" s="299"/>
      <c r="I814" s="299"/>
      <c r="J814" s="95"/>
      <c r="K814" s="95"/>
      <c r="L814" s="95"/>
      <c r="M814" s="95"/>
      <c r="N814" s="95"/>
      <c r="O814" s="95"/>
      <c r="P814" s="95"/>
      <c r="Q814" s="95"/>
      <c r="R814" s="95"/>
      <c r="S814" s="95"/>
      <c r="T814" s="95"/>
      <c r="U814" s="95"/>
      <c r="V814" s="95"/>
      <c r="W814" s="95"/>
      <c r="X814" s="95"/>
      <c r="Y814" s="95"/>
      <c r="Z814" s="95"/>
    </row>
    <row r="815" ht="15.75" customHeight="1">
      <c r="A815" s="258"/>
      <c r="B815" s="312"/>
      <c r="C815" s="313"/>
      <c r="D815" s="299"/>
      <c r="E815" s="299"/>
      <c r="F815" s="299"/>
      <c r="G815" s="299"/>
      <c r="H815" s="299"/>
      <c r="I815" s="299"/>
      <c r="J815" s="95"/>
      <c r="K815" s="95"/>
      <c r="L815" s="95"/>
      <c r="M815" s="95"/>
      <c r="N815" s="95"/>
      <c r="O815" s="95"/>
      <c r="P815" s="95"/>
      <c r="Q815" s="95"/>
      <c r="R815" s="95"/>
      <c r="S815" s="95"/>
      <c r="T815" s="95"/>
      <c r="U815" s="95"/>
      <c r="V815" s="95"/>
      <c r="W815" s="95"/>
      <c r="X815" s="95"/>
      <c r="Y815" s="95"/>
      <c r="Z815" s="95"/>
    </row>
    <row r="816" ht="15.75" customHeight="1">
      <c r="A816" s="258"/>
      <c r="B816" s="312"/>
      <c r="C816" s="313"/>
      <c r="D816" s="299"/>
      <c r="E816" s="299"/>
      <c r="F816" s="299"/>
      <c r="G816" s="299"/>
      <c r="H816" s="299"/>
      <c r="I816" s="299"/>
      <c r="J816" s="95"/>
      <c r="K816" s="95"/>
      <c r="L816" s="95"/>
      <c r="M816" s="95"/>
      <c r="N816" s="95"/>
      <c r="O816" s="95"/>
      <c r="P816" s="95"/>
      <c r="Q816" s="95"/>
      <c r="R816" s="95"/>
      <c r="S816" s="95"/>
      <c r="T816" s="95"/>
      <c r="U816" s="95"/>
      <c r="V816" s="95"/>
      <c r="W816" s="95"/>
      <c r="X816" s="95"/>
      <c r="Y816" s="95"/>
      <c r="Z816" s="95"/>
    </row>
    <row r="817" ht="15.75" customHeight="1">
      <c r="A817" s="258"/>
      <c r="B817" s="312"/>
      <c r="C817" s="313"/>
      <c r="D817" s="299"/>
      <c r="E817" s="299"/>
      <c r="F817" s="299"/>
      <c r="G817" s="299"/>
      <c r="H817" s="299"/>
      <c r="I817" s="299"/>
      <c r="J817" s="95"/>
      <c r="K817" s="95"/>
      <c r="L817" s="95"/>
      <c r="M817" s="95"/>
      <c r="N817" s="95"/>
      <c r="O817" s="95"/>
      <c r="P817" s="95"/>
      <c r="Q817" s="95"/>
      <c r="R817" s="95"/>
      <c r="S817" s="95"/>
      <c r="T817" s="95"/>
      <c r="U817" s="95"/>
      <c r="V817" s="95"/>
      <c r="W817" s="95"/>
      <c r="X817" s="95"/>
      <c r="Y817" s="95"/>
      <c r="Z817" s="95"/>
    </row>
    <row r="818" ht="15.75" customHeight="1">
      <c r="A818" s="258"/>
      <c r="B818" s="312"/>
      <c r="C818" s="313"/>
      <c r="D818" s="299"/>
      <c r="E818" s="299"/>
      <c r="F818" s="299"/>
      <c r="G818" s="299"/>
      <c r="H818" s="299"/>
      <c r="I818" s="299"/>
      <c r="J818" s="95"/>
      <c r="K818" s="95"/>
      <c r="L818" s="95"/>
      <c r="M818" s="95"/>
      <c r="N818" s="95"/>
      <c r="O818" s="95"/>
      <c r="P818" s="95"/>
      <c r="Q818" s="95"/>
      <c r="R818" s="95"/>
      <c r="S818" s="95"/>
      <c r="T818" s="95"/>
      <c r="U818" s="95"/>
      <c r="V818" s="95"/>
      <c r="W818" s="95"/>
      <c r="X818" s="95"/>
      <c r="Y818" s="95"/>
      <c r="Z818" s="95"/>
    </row>
    <row r="819" ht="15.75" customHeight="1">
      <c r="A819" s="258"/>
      <c r="B819" s="312"/>
      <c r="C819" s="313"/>
      <c r="D819" s="299"/>
      <c r="E819" s="299"/>
      <c r="F819" s="299"/>
      <c r="G819" s="299"/>
      <c r="H819" s="299"/>
      <c r="I819" s="299"/>
      <c r="J819" s="95"/>
      <c r="K819" s="95"/>
      <c r="L819" s="95"/>
      <c r="M819" s="95"/>
      <c r="N819" s="95"/>
      <c r="O819" s="95"/>
      <c r="P819" s="95"/>
      <c r="Q819" s="95"/>
      <c r="R819" s="95"/>
      <c r="S819" s="95"/>
      <c r="T819" s="95"/>
      <c r="U819" s="95"/>
      <c r="V819" s="95"/>
      <c r="W819" s="95"/>
      <c r="X819" s="95"/>
      <c r="Y819" s="95"/>
      <c r="Z819" s="95"/>
    </row>
    <row r="820" ht="15.75" customHeight="1">
      <c r="A820" s="258"/>
      <c r="B820" s="312"/>
      <c r="C820" s="313"/>
      <c r="D820" s="299"/>
      <c r="E820" s="299"/>
      <c r="F820" s="299"/>
      <c r="G820" s="299"/>
      <c r="H820" s="299"/>
      <c r="I820" s="299"/>
      <c r="J820" s="95"/>
      <c r="K820" s="95"/>
      <c r="L820" s="95"/>
      <c r="M820" s="95"/>
      <c r="N820" s="95"/>
      <c r="O820" s="95"/>
      <c r="P820" s="95"/>
      <c r="Q820" s="95"/>
      <c r="R820" s="95"/>
      <c r="S820" s="95"/>
      <c r="T820" s="95"/>
      <c r="U820" s="95"/>
      <c r="V820" s="95"/>
      <c r="W820" s="95"/>
      <c r="X820" s="95"/>
      <c r="Y820" s="95"/>
      <c r="Z820" s="95"/>
    </row>
    <row r="821" ht="15.75" customHeight="1">
      <c r="A821" s="258"/>
      <c r="B821" s="312"/>
      <c r="C821" s="313"/>
      <c r="D821" s="299"/>
      <c r="E821" s="299"/>
      <c r="F821" s="299"/>
      <c r="G821" s="299"/>
      <c r="H821" s="299"/>
      <c r="I821" s="299"/>
      <c r="J821" s="95"/>
      <c r="K821" s="95"/>
      <c r="L821" s="95"/>
      <c r="M821" s="95"/>
      <c r="N821" s="95"/>
      <c r="O821" s="95"/>
      <c r="P821" s="95"/>
      <c r="Q821" s="95"/>
      <c r="R821" s="95"/>
      <c r="S821" s="95"/>
      <c r="T821" s="95"/>
      <c r="U821" s="95"/>
      <c r="V821" s="95"/>
      <c r="W821" s="95"/>
      <c r="X821" s="95"/>
      <c r="Y821" s="95"/>
      <c r="Z821" s="95"/>
    </row>
    <row r="822" ht="15.75" customHeight="1">
      <c r="A822" s="258"/>
      <c r="B822" s="312"/>
      <c r="C822" s="313"/>
      <c r="D822" s="299"/>
      <c r="E822" s="299"/>
      <c r="F822" s="299"/>
      <c r="G822" s="299"/>
      <c r="H822" s="299"/>
      <c r="I822" s="299"/>
      <c r="J822" s="95"/>
      <c r="K822" s="95"/>
      <c r="L822" s="95"/>
      <c r="M822" s="95"/>
      <c r="N822" s="95"/>
      <c r="O822" s="95"/>
      <c r="P822" s="95"/>
      <c r="Q822" s="95"/>
      <c r="R822" s="95"/>
      <c r="S822" s="95"/>
      <c r="T822" s="95"/>
      <c r="U822" s="95"/>
      <c r="V822" s="95"/>
      <c r="W822" s="95"/>
      <c r="X822" s="95"/>
      <c r="Y822" s="95"/>
      <c r="Z822" s="95"/>
    </row>
    <row r="823" ht="15.75" customHeight="1">
      <c r="A823" s="258"/>
      <c r="B823" s="312"/>
      <c r="C823" s="313"/>
      <c r="D823" s="299"/>
      <c r="E823" s="299"/>
      <c r="F823" s="299"/>
      <c r="G823" s="299"/>
      <c r="H823" s="299"/>
      <c r="I823" s="299"/>
      <c r="J823" s="95"/>
      <c r="K823" s="95"/>
      <c r="L823" s="95"/>
      <c r="M823" s="95"/>
      <c r="N823" s="95"/>
      <c r="O823" s="95"/>
      <c r="P823" s="95"/>
      <c r="Q823" s="95"/>
      <c r="R823" s="95"/>
      <c r="S823" s="95"/>
      <c r="T823" s="95"/>
      <c r="U823" s="95"/>
      <c r="V823" s="95"/>
      <c r="W823" s="95"/>
      <c r="X823" s="95"/>
      <c r="Y823" s="95"/>
      <c r="Z823" s="95"/>
    </row>
    <row r="824" ht="15.75" customHeight="1">
      <c r="A824" s="258"/>
      <c r="B824" s="312"/>
      <c r="C824" s="313"/>
      <c r="D824" s="299"/>
      <c r="E824" s="299"/>
      <c r="F824" s="299"/>
      <c r="G824" s="299"/>
      <c r="H824" s="299"/>
      <c r="I824" s="299"/>
      <c r="J824" s="95"/>
      <c r="K824" s="95"/>
      <c r="L824" s="95"/>
      <c r="M824" s="95"/>
      <c r="N824" s="95"/>
      <c r="O824" s="95"/>
      <c r="P824" s="95"/>
      <c r="Q824" s="95"/>
      <c r="R824" s="95"/>
      <c r="S824" s="95"/>
      <c r="T824" s="95"/>
      <c r="U824" s="95"/>
      <c r="V824" s="95"/>
      <c r="W824" s="95"/>
      <c r="X824" s="95"/>
      <c r="Y824" s="95"/>
      <c r="Z824" s="95"/>
    </row>
    <row r="825" ht="15.75" customHeight="1">
      <c r="A825" s="258"/>
      <c r="B825" s="312"/>
      <c r="C825" s="313"/>
      <c r="D825" s="299"/>
      <c r="E825" s="299"/>
      <c r="F825" s="299"/>
      <c r="G825" s="299"/>
      <c r="H825" s="299"/>
      <c r="I825" s="299"/>
      <c r="J825" s="95"/>
      <c r="K825" s="95"/>
      <c r="L825" s="95"/>
      <c r="M825" s="95"/>
      <c r="N825" s="95"/>
      <c r="O825" s="95"/>
      <c r="P825" s="95"/>
      <c r="Q825" s="95"/>
      <c r="R825" s="95"/>
      <c r="S825" s="95"/>
      <c r="T825" s="95"/>
      <c r="U825" s="95"/>
      <c r="V825" s="95"/>
      <c r="W825" s="95"/>
      <c r="X825" s="95"/>
      <c r="Y825" s="95"/>
      <c r="Z825" s="95"/>
    </row>
    <row r="826" ht="15.75" customHeight="1">
      <c r="A826" s="258"/>
      <c r="B826" s="312"/>
      <c r="C826" s="313"/>
      <c r="D826" s="299"/>
      <c r="E826" s="299"/>
      <c r="F826" s="299"/>
      <c r="G826" s="299"/>
      <c r="H826" s="299"/>
      <c r="I826" s="299"/>
      <c r="J826" s="95"/>
      <c r="K826" s="95"/>
      <c r="L826" s="95"/>
      <c r="M826" s="95"/>
      <c r="N826" s="95"/>
      <c r="O826" s="95"/>
      <c r="P826" s="95"/>
      <c r="Q826" s="95"/>
      <c r="R826" s="95"/>
      <c r="S826" s="95"/>
      <c r="T826" s="95"/>
      <c r="U826" s="95"/>
      <c r="V826" s="95"/>
      <c r="W826" s="95"/>
      <c r="X826" s="95"/>
      <c r="Y826" s="95"/>
      <c r="Z826" s="95"/>
    </row>
    <row r="827" ht="15.75" customHeight="1">
      <c r="A827" s="258"/>
      <c r="B827" s="312"/>
      <c r="C827" s="313"/>
      <c r="D827" s="299"/>
      <c r="E827" s="299"/>
      <c r="F827" s="299"/>
      <c r="G827" s="299"/>
      <c r="H827" s="299"/>
      <c r="I827" s="299"/>
      <c r="J827" s="95"/>
      <c r="K827" s="95"/>
      <c r="L827" s="95"/>
      <c r="M827" s="95"/>
      <c r="N827" s="95"/>
      <c r="O827" s="95"/>
      <c r="P827" s="95"/>
      <c r="Q827" s="95"/>
      <c r="R827" s="95"/>
      <c r="S827" s="95"/>
      <c r="T827" s="95"/>
      <c r="U827" s="95"/>
      <c r="V827" s="95"/>
      <c r="W827" s="95"/>
      <c r="X827" s="95"/>
      <c r="Y827" s="95"/>
      <c r="Z827" s="95"/>
    </row>
    <row r="828" ht="15.75" customHeight="1">
      <c r="A828" s="258"/>
      <c r="B828" s="312"/>
      <c r="C828" s="313"/>
      <c r="D828" s="299"/>
      <c r="E828" s="299"/>
      <c r="F828" s="299"/>
      <c r="G828" s="299"/>
      <c r="H828" s="299"/>
      <c r="I828" s="299"/>
      <c r="J828" s="95"/>
      <c r="K828" s="95"/>
      <c r="L828" s="95"/>
      <c r="M828" s="95"/>
      <c r="N828" s="95"/>
      <c r="O828" s="95"/>
      <c r="P828" s="95"/>
      <c r="Q828" s="95"/>
      <c r="R828" s="95"/>
      <c r="S828" s="95"/>
      <c r="T828" s="95"/>
      <c r="U828" s="95"/>
      <c r="V828" s="95"/>
      <c r="W828" s="95"/>
      <c r="X828" s="95"/>
      <c r="Y828" s="95"/>
      <c r="Z828" s="95"/>
    </row>
    <row r="829" ht="15.75" customHeight="1">
      <c r="A829" s="258"/>
      <c r="B829" s="312"/>
      <c r="C829" s="313"/>
      <c r="D829" s="299"/>
      <c r="E829" s="299"/>
      <c r="F829" s="299"/>
      <c r="G829" s="299"/>
      <c r="H829" s="299"/>
      <c r="I829" s="299"/>
      <c r="J829" s="95"/>
      <c r="K829" s="95"/>
      <c r="L829" s="95"/>
      <c r="M829" s="95"/>
      <c r="N829" s="95"/>
      <c r="O829" s="95"/>
      <c r="P829" s="95"/>
      <c r="Q829" s="95"/>
      <c r="R829" s="95"/>
      <c r="S829" s="95"/>
      <c r="T829" s="95"/>
      <c r="U829" s="95"/>
      <c r="V829" s="95"/>
      <c r="W829" s="95"/>
      <c r="X829" s="95"/>
      <c r="Y829" s="95"/>
      <c r="Z829" s="95"/>
    </row>
    <row r="830" ht="15.75" customHeight="1">
      <c r="A830" s="258"/>
      <c r="B830" s="312"/>
      <c r="C830" s="313"/>
      <c r="D830" s="299"/>
      <c r="E830" s="299"/>
      <c r="F830" s="299"/>
      <c r="G830" s="299"/>
      <c r="H830" s="299"/>
      <c r="I830" s="299"/>
      <c r="J830" s="95"/>
      <c r="K830" s="95"/>
      <c r="L830" s="95"/>
      <c r="M830" s="95"/>
      <c r="N830" s="95"/>
      <c r="O830" s="95"/>
      <c r="P830" s="95"/>
      <c r="Q830" s="95"/>
      <c r="R830" s="95"/>
      <c r="S830" s="95"/>
      <c r="T830" s="95"/>
      <c r="U830" s="95"/>
      <c r="V830" s="95"/>
      <c r="W830" s="95"/>
      <c r="X830" s="95"/>
      <c r="Y830" s="95"/>
      <c r="Z830" s="95"/>
    </row>
    <row r="831" ht="15.75" customHeight="1">
      <c r="A831" s="258"/>
      <c r="B831" s="312"/>
      <c r="C831" s="313"/>
      <c r="D831" s="299"/>
      <c r="E831" s="299"/>
      <c r="F831" s="299"/>
      <c r="G831" s="299"/>
      <c r="H831" s="299"/>
      <c r="I831" s="299"/>
      <c r="J831" s="95"/>
      <c r="K831" s="95"/>
      <c r="L831" s="95"/>
      <c r="M831" s="95"/>
      <c r="N831" s="95"/>
      <c r="O831" s="95"/>
      <c r="P831" s="95"/>
      <c r="Q831" s="95"/>
      <c r="R831" s="95"/>
      <c r="S831" s="95"/>
      <c r="T831" s="95"/>
      <c r="U831" s="95"/>
      <c r="V831" s="95"/>
      <c r="W831" s="95"/>
      <c r="X831" s="95"/>
      <c r="Y831" s="95"/>
      <c r="Z831" s="95"/>
    </row>
    <row r="832" ht="15.75" customHeight="1">
      <c r="A832" s="258"/>
      <c r="B832" s="312"/>
      <c r="C832" s="313"/>
      <c r="D832" s="299"/>
      <c r="E832" s="299"/>
      <c r="F832" s="299"/>
      <c r="G832" s="299"/>
      <c r="H832" s="299"/>
      <c r="I832" s="299"/>
      <c r="J832" s="95"/>
      <c r="K832" s="95"/>
      <c r="L832" s="95"/>
      <c r="M832" s="95"/>
      <c r="N832" s="95"/>
      <c r="O832" s="95"/>
      <c r="P832" s="95"/>
      <c r="Q832" s="95"/>
      <c r="R832" s="95"/>
      <c r="S832" s="95"/>
      <c r="T832" s="95"/>
      <c r="U832" s="95"/>
      <c r="V832" s="95"/>
      <c r="W832" s="95"/>
      <c r="X832" s="95"/>
      <c r="Y832" s="95"/>
      <c r="Z832" s="95"/>
    </row>
    <row r="833" ht="15.75" customHeight="1">
      <c r="A833" s="258"/>
      <c r="B833" s="312"/>
      <c r="C833" s="313"/>
      <c r="D833" s="299"/>
      <c r="E833" s="299"/>
      <c r="F833" s="299"/>
      <c r="G833" s="299"/>
      <c r="H833" s="299"/>
      <c r="I833" s="299"/>
      <c r="J833" s="95"/>
      <c r="K833" s="95"/>
      <c r="L833" s="95"/>
      <c r="M833" s="95"/>
      <c r="N833" s="95"/>
      <c r="O833" s="95"/>
      <c r="P833" s="95"/>
      <c r="Q833" s="95"/>
      <c r="R833" s="95"/>
      <c r="S833" s="95"/>
      <c r="T833" s="95"/>
      <c r="U833" s="95"/>
      <c r="V833" s="95"/>
      <c r="W833" s="95"/>
      <c r="X833" s="95"/>
      <c r="Y833" s="95"/>
      <c r="Z833" s="95"/>
    </row>
    <row r="834" ht="15.75" customHeight="1">
      <c r="A834" s="258"/>
      <c r="B834" s="312"/>
      <c r="C834" s="313"/>
      <c r="D834" s="299"/>
      <c r="E834" s="299"/>
      <c r="F834" s="299"/>
      <c r="G834" s="299"/>
      <c r="H834" s="299"/>
      <c r="I834" s="299"/>
      <c r="J834" s="95"/>
      <c r="K834" s="95"/>
      <c r="L834" s="95"/>
      <c r="M834" s="95"/>
      <c r="N834" s="95"/>
      <c r="O834" s="95"/>
      <c r="P834" s="95"/>
      <c r="Q834" s="95"/>
      <c r="R834" s="95"/>
      <c r="S834" s="95"/>
      <c r="T834" s="95"/>
      <c r="U834" s="95"/>
      <c r="V834" s="95"/>
      <c r="W834" s="95"/>
      <c r="X834" s="95"/>
      <c r="Y834" s="95"/>
      <c r="Z834" s="95"/>
    </row>
    <row r="835" ht="15.75" customHeight="1">
      <c r="A835" s="258"/>
      <c r="B835" s="312"/>
      <c r="C835" s="313"/>
      <c r="D835" s="299"/>
      <c r="E835" s="299"/>
      <c r="F835" s="299"/>
      <c r="G835" s="299"/>
      <c r="H835" s="299"/>
      <c r="I835" s="299"/>
      <c r="J835" s="95"/>
      <c r="K835" s="95"/>
      <c r="L835" s="95"/>
      <c r="M835" s="95"/>
      <c r="N835" s="95"/>
      <c r="O835" s="95"/>
      <c r="P835" s="95"/>
      <c r="Q835" s="95"/>
      <c r="R835" s="95"/>
      <c r="S835" s="95"/>
      <c r="T835" s="95"/>
      <c r="U835" s="95"/>
      <c r="V835" s="95"/>
      <c r="W835" s="95"/>
      <c r="X835" s="95"/>
      <c r="Y835" s="95"/>
      <c r="Z835" s="95"/>
    </row>
    <row r="836" ht="15.75" customHeight="1">
      <c r="A836" s="258"/>
      <c r="B836" s="312"/>
      <c r="C836" s="313"/>
      <c r="D836" s="299"/>
      <c r="E836" s="299"/>
      <c r="F836" s="299"/>
      <c r="G836" s="299"/>
      <c r="H836" s="299"/>
      <c r="I836" s="299"/>
      <c r="J836" s="95"/>
      <c r="K836" s="95"/>
      <c r="L836" s="95"/>
      <c r="M836" s="95"/>
      <c r="N836" s="95"/>
      <c r="O836" s="95"/>
      <c r="P836" s="95"/>
      <c r="Q836" s="95"/>
      <c r="R836" s="95"/>
      <c r="S836" s="95"/>
      <c r="T836" s="95"/>
      <c r="U836" s="95"/>
      <c r="V836" s="95"/>
      <c r="W836" s="95"/>
      <c r="X836" s="95"/>
      <c r="Y836" s="95"/>
      <c r="Z836" s="95"/>
    </row>
    <row r="837" ht="15.75" customHeight="1">
      <c r="A837" s="258"/>
      <c r="B837" s="312"/>
      <c r="C837" s="313"/>
      <c r="D837" s="299"/>
      <c r="E837" s="299"/>
      <c r="F837" s="299"/>
      <c r="G837" s="299"/>
      <c r="H837" s="299"/>
      <c r="I837" s="299"/>
      <c r="J837" s="95"/>
      <c r="K837" s="95"/>
      <c r="L837" s="95"/>
      <c r="M837" s="95"/>
      <c r="N837" s="95"/>
      <c r="O837" s="95"/>
      <c r="P837" s="95"/>
      <c r="Q837" s="95"/>
      <c r="R837" s="95"/>
      <c r="S837" s="95"/>
      <c r="T837" s="95"/>
      <c r="U837" s="95"/>
      <c r="V837" s="95"/>
      <c r="W837" s="95"/>
      <c r="X837" s="95"/>
      <c r="Y837" s="95"/>
      <c r="Z837" s="95"/>
    </row>
    <row r="838" ht="15.75" customHeight="1">
      <c r="A838" s="258"/>
      <c r="B838" s="312"/>
      <c r="C838" s="313"/>
      <c r="D838" s="299"/>
      <c r="E838" s="299"/>
      <c r="F838" s="299"/>
      <c r="G838" s="299"/>
      <c r="H838" s="299"/>
      <c r="I838" s="299"/>
      <c r="J838" s="95"/>
      <c r="K838" s="95"/>
      <c r="L838" s="95"/>
      <c r="M838" s="95"/>
      <c r="N838" s="95"/>
      <c r="O838" s="95"/>
      <c r="P838" s="95"/>
      <c r="Q838" s="95"/>
      <c r="R838" s="95"/>
      <c r="S838" s="95"/>
      <c r="T838" s="95"/>
      <c r="U838" s="95"/>
      <c r="V838" s="95"/>
      <c r="W838" s="95"/>
      <c r="X838" s="95"/>
      <c r="Y838" s="95"/>
      <c r="Z838" s="95"/>
    </row>
    <row r="839" ht="15.75" customHeight="1">
      <c r="A839" s="258"/>
      <c r="B839" s="312"/>
      <c r="C839" s="313"/>
      <c r="D839" s="299"/>
      <c r="E839" s="299"/>
      <c r="F839" s="299"/>
      <c r="G839" s="299"/>
      <c r="H839" s="299"/>
      <c r="I839" s="299"/>
      <c r="J839" s="95"/>
      <c r="K839" s="95"/>
      <c r="L839" s="95"/>
      <c r="M839" s="95"/>
      <c r="N839" s="95"/>
      <c r="O839" s="95"/>
      <c r="P839" s="95"/>
      <c r="Q839" s="95"/>
      <c r="R839" s="95"/>
      <c r="S839" s="95"/>
      <c r="T839" s="95"/>
      <c r="U839" s="95"/>
      <c r="V839" s="95"/>
      <c r="W839" s="95"/>
      <c r="X839" s="95"/>
      <c r="Y839" s="95"/>
      <c r="Z839" s="95"/>
    </row>
    <row r="840" ht="15.75" customHeight="1">
      <c r="A840" s="258"/>
      <c r="B840" s="312"/>
      <c r="C840" s="313"/>
      <c r="D840" s="299"/>
      <c r="E840" s="299"/>
      <c r="F840" s="299"/>
      <c r="G840" s="299"/>
      <c r="H840" s="299"/>
      <c r="I840" s="299"/>
      <c r="J840" s="95"/>
      <c r="K840" s="95"/>
      <c r="L840" s="95"/>
      <c r="M840" s="95"/>
      <c r="N840" s="95"/>
      <c r="O840" s="95"/>
      <c r="P840" s="95"/>
      <c r="Q840" s="95"/>
      <c r="R840" s="95"/>
      <c r="S840" s="95"/>
      <c r="T840" s="95"/>
      <c r="U840" s="95"/>
      <c r="V840" s="95"/>
      <c r="W840" s="95"/>
      <c r="X840" s="95"/>
      <c r="Y840" s="95"/>
      <c r="Z840" s="95"/>
    </row>
    <row r="841" ht="15.75" customHeight="1">
      <c r="A841" s="258"/>
      <c r="B841" s="312"/>
      <c r="C841" s="313"/>
      <c r="D841" s="299"/>
      <c r="E841" s="299"/>
      <c r="F841" s="299"/>
      <c r="G841" s="299"/>
      <c r="H841" s="299"/>
      <c r="I841" s="299"/>
      <c r="J841" s="95"/>
      <c r="K841" s="95"/>
      <c r="L841" s="95"/>
      <c r="M841" s="95"/>
      <c r="N841" s="95"/>
      <c r="O841" s="95"/>
      <c r="P841" s="95"/>
      <c r="Q841" s="95"/>
      <c r="R841" s="95"/>
      <c r="S841" s="95"/>
      <c r="T841" s="95"/>
      <c r="U841" s="95"/>
      <c r="V841" s="95"/>
      <c r="W841" s="95"/>
      <c r="X841" s="95"/>
      <c r="Y841" s="95"/>
      <c r="Z841" s="95"/>
    </row>
    <row r="842" ht="15.75" customHeight="1">
      <c r="A842" s="258"/>
      <c r="B842" s="312"/>
      <c r="C842" s="313"/>
      <c r="D842" s="299"/>
      <c r="E842" s="299"/>
      <c r="F842" s="299"/>
      <c r="G842" s="299"/>
      <c r="H842" s="299"/>
      <c r="I842" s="299"/>
      <c r="J842" s="95"/>
      <c r="K842" s="95"/>
      <c r="L842" s="95"/>
      <c r="M842" s="95"/>
      <c r="N842" s="95"/>
      <c r="O842" s="95"/>
      <c r="P842" s="95"/>
      <c r="Q842" s="95"/>
      <c r="R842" s="95"/>
      <c r="S842" s="95"/>
      <c r="T842" s="95"/>
      <c r="U842" s="95"/>
      <c r="V842" s="95"/>
      <c r="W842" s="95"/>
      <c r="X842" s="95"/>
      <c r="Y842" s="95"/>
      <c r="Z842" s="95"/>
    </row>
    <row r="843" ht="15.75" customHeight="1">
      <c r="A843" s="258"/>
      <c r="B843" s="312"/>
      <c r="C843" s="313"/>
      <c r="D843" s="299"/>
      <c r="E843" s="299"/>
      <c r="F843" s="299"/>
      <c r="G843" s="299"/>
      <c r="H843" s="299"/>
      <c r="I843" s="299"/>
      <c r="J843" s="95"/>
      <c r="K843" s="95"/>
      <c r="L843" s="95"/>
      <c r="M843" s="95"/>
      <c r="N843" s="95"/>
      <c r="O843" s="95"/>
      <c r="P843" s="95"/>
      <c r="Q843" s="95"/>
      <c r="R843" s="95"/>
      <c r="S843" s="95"/>
      <c r="T843" s="95"/>
      <c r="U843" s="95"/>
      <c r="V843" s="95"/>
      <c r="W843" s="95"/>
      <c r="X843" s="95"/>
      <c r="Y843" s="95"/>
      <c r="Z843" s="95"/>
    </row>
    <row r="844" ht="15.75" customHeight="1">
      <c r="A844" s="258"/>
      <c r="B844" s="312"/>
      <c r="C844" s="313"/>
      <c r="D844" s="299"/>
      <c r="E844" s="299"/>
      <c r="F844" s="299"/>
      <c r="G844" s="299"/>
      <c r="H844" s="299"/>
      <c r="I844" s="299"/>
      <c r="J844" s="95"/>
      <c r="K844" s="95"/>
      <c r="L844" s="95"/>
      <c r="M844" s="95"/>
      <c r="N844" s="95"/>
      <c r="O844" s="95"/>
      <c r="P844" s="95"/>
      <c r="Q844" s="95"/>
      <c r="R844" s="95"/>
      <c r="S844" s="95"/>
      <c r="T844" s="95"/>
      <c r="U844" s="95"/>
      <c r="V844" s="95"/>
      <c r="W844" s="95"/>
      <c r="X844" s="95"/>
      <c r="Y844" s="95"/>
      <c r="Z844" s="95"/>
    </row>
    <row r="845" ht="15.75" customHeight="1">
      <c r="A845" s="258"/>
      <c r="B845" s="312"/>
      <c r="C845" s="313"/>
      <c r="D845" s="299"/>
      <c r="E845" s="299"/>
      <c r="F845" s="299"/>
      <c r="G845" s="299"/>
      <c r="H845" s="299"/>
      <c r="I845" s="299"/>
      <c r="J845" s="95"/>
      <c r="K845" s="95"/>
      <c r="L845" s="95"/>
      <c r="M845" s="95"/>
      <c r="N845" s="95"/>
      <c r="O845" s="95"/>
      <c r="P845" s="95"/>
      <c r="Q845" s="95"/>
      <c r="R845" s="95"/>
      <c r="S845" s="95"/>
      <c r="T845" s="95"/>
      <c r="U845" s="95"/>
      <c r="V845" s="95"/>
      <c r="W845" s="95"/>
      <c r="X845" s="95"/>
      <c r="Y845" s="95"/>
      <c r="Z845" s="95"/>
    </row>
    <row r="846" ht="15.75" customHeight="1">
      <c r="A846" s="258"/>
      <c r="B846" s="312"/>
      <c r="C846" s="313"/>
      <c r="D846" s="299"/>
      <c r="E846" s="299"/>
      <c r="F846" s="299"/>
      <c r="G846" s="299"/>
      <c r="H846" s="299"/>
      <c r="I846" s="299"/>
      <c r="J846" s="95"/>
      <c r="K846" s="95"/>
      <c r="L846" s="95"/>
      <c r="M846" s="95"/>
      <c r="N846" s="95"/>
      <c r="O846" s="95"/>
      <c r="P846" s="95"/>
      <c r="Q846" s="95"/>
      <c r="R846" s="95"/>
      <c r="S846" s="95"/>
      <c r="T846" s="95"/>
      <c r="U846" s="95"/>
      <c r="V846" s="95"/>
      <c r="W846" s="95"/>
      <c r="X846" s="95"/>
      <c r="Y846" s="95"/>
      <c r="Z846" s="95"/>
    </row>
    <row r="847" ht="15.75" customHeight="1">
      <c r="A847" s="258"/>
      <c r="B847" s="312"/>
      <c r="C847" s="313"/>
      <c r="D847" s="299"/>
      <c r="E847" s="299"/>
      <c r="F847" s="299"/>
      <c r="G847" s="299"/>
      <c r="H847" s="299"/>
      <c r="I847" s="299"/>
      <c r="J847" s="95"/>
      <c r="K847" s="95"/>
      <c r="L847" s="95"/>
      <c r="M847" s="95"/>
      <c r="N847" s="95"/>
      <c r="O847" s="95"/>
      <c r="P847" s="95"/>
      <c r="Q847" s="95"/>
      <c r="R847" s="95"/>
      <c r="S847" s="95"/>
      <c r="T847" s="95"/>
      <c r="U847" s="95"/>
      <c r="V847" s="95"/>
      <c r="W847" s="95"/>
      <c r="X847" s="95"/>
      <c r="Y847" s="95"/>
      <c r="Z847" s="95"/>
    </row>
    <row r="848" ht="15.75" customHeight="1">
      <c r="A848" s="258"/>
      <c r="B848" s="312"/>
      <c r="C848" s="313"/>
      <c r="D848" s="299"/>
      <c r="E848" s="299"/>
      <c r="F848" s="299"/>
      <c r="G848" s="299"/>
      <c r="H848" s="299"/>
      <c r="I848" s="299"/>
      <c r="J848" s="95"/>
      <c r="K848" s="95"/>
      <c r="L848" s="95"/>
      <c r="M848" s="95"/>
      <c r="N848" s="95"/>
      <c r="O848" s="95"/>
      <c r="P848" s="95"/>
      <c r="Q848" s="95"/>
      <c r="R848" s="95"/>
      <c r="S848" s="95"/>
      <c r="T848" s="95"/>
      <c r="U848" s="95"/>
      <c r="V848" s="95"/>
      <c r="W848" s="95"/>
      <c r="X848" s="95"/>
      <c r="Y848" s="95"/>
      <c r="Z848" s="95"/>
    </row>
    <row r="849" ht="15.75" customHeight="1">
      <c r="A849" s="258"/>
      <c r="B849" s="312"/>
      <c r="C849" s="313"/>
      <c r="D849" s="299"/>
      <c r="E849" s="299"/>
      <c r="F849" s="299"/>
      <c r="G849" s="299"/>
      <c r="H849" s="299"/>
      <c r="I849" s="299"/>
      <c r="J849" s="95"/>
      <c r="K849" s="95"/>
      <c r="L849" s="95"/>
      <c r="M849" s="95"/>
      <c r="N849" s="95"/>
      <c r="O849" s="95"/>
      <c r="P849" s="95"/>
      <c r="Q849" s="95"/>
      <c r="R849" s="95"/>
      <c r="S849" s="95"/>
      <c r="T849" s="95"/>
      <c r="U849" s="95"/>
      <c r="V849" s="95"/>
      <c r="W849" s="95"/>
      <c r="X849" s="95"/>
      <c r="Y849" s="95"/>
      <c r="Z849" s="95"/>
    </row>
    <row r="850" ht="15.75" customHeight="1">
      <c r="A850" s="258"/>
      <c r="B850" s="312"/>
      <c r="C850" s="313"/>
      <c r="D850" s="299"/>
      <c r="E850" s="299"/>
      <c r="F850" s="299"/>
      <c r="G850" s="299"/>
      <c r="H850" s="299"/>
      <c r="I850" s="299"/>
      <c r="J850" s="95"/>
      <c r="K850" s="95"/>
      <c r="L850" s="95"/>
      <c r="M850" s="95"/>
      <c r="N850" s="95"/>
      <c r="O850" s="95"/>
      <c r="P850" s="95"/>
      <c r="Q850" s="95"/>
      <c r="R850" s="95"/>
      <c r="S850" s="95"/>
      <c r="T850" s="95"/>
      <c r="U850" s="95"/>
      <c r="V850" s="95"/>
      <c r="W850" s="95"/>
      <c r="X850" s="95"/>
      <c r="Y850" s="95"/>
      <c r="Z850" s="95"/>
    </row>
    <row r="851" ht="15.75" customHeight="1">
      <c r="A851" s="258"/>
      <c r="B851" s="312"/>
      <c r="C851" s="313"/>
      <c r="D851" s="299"/>
      <c r="E851" s="299"/>
      <c r="F851" s="299"/>
      <c r="G851" s="299"/>
      <c r="H851" s="299"/>
      <c r="I851" s="299"/>
      <c r="J851" s="95"/>
      <c r="K851" s="95"/>
      <c r="L851" s="95"/>
      <c r="M851" s="95"/>
      <c r="N851" s="95"/>
      <c r="O851" s="95"/>
      <c r="P851" s="95"/>
      <c r="Q851" s="95"/>
      <c r="R851" s="95"/>
      <c r="S851" s="95"/>
      <c r="T851" s="95"/>
      <c r="U851" s="95"/>
      <c r="V851" s="95"/>
      <c r="W851" s="95"/>
      <c r="X851" s="95"/>
      <c r="Y851" s="95"/>
      <c r="Z851" s="95"/>
    </row>
    <row r="852" ht="15.75" customHeight="1">
      <c r="A852" s="258"/>
      <c r="B852" s="312"/>
      <c r="C852" s="313"/>
      <c r="D852" s="299"/>
      <c r="E852" s="299"/>
      <c r="F852" s="299"/>
      <c r="G852" s="299"/>
      <c r="H852" s="299"/>
      <c r="I852" s="299"/>
      <c r="J852" s="95"/>
      <c r="K852" s="95"/>
      <c r="L852" s="95"/>
      <c r="M852" s="95"/>
      <c r="N852" s="95"/>
      <c r="O852" s="95"/>
      <c r="P852" s="95"/>
      <c r="Q852" s="95"/>
      <c r="R852" s="95"/>
      <c r="S852" s="95"/>
      <c r="T852" s="95"/>
      <c r="U852" s="95"/>
      <c r="V852" s="95"/>
      <c r="W852" s="95"/>
      <c r="X852" s="95"/>
      <c r="Y852" s="95"/>
      <c r="Z852" s="95"/>
    </row>
    <row r="853" ht="15.75" customHeight="1">
      <c r="A853" s="258"/>
      <c r="B853" s="312"/>
      <c r="C853" s="313"/>
      <c r="D853" s="299"/>
      <c r="E853" s="299"/>
      <c r="F853" s="299"/>
      <c r="G853" s="299"/>
      <c r="H853" s="299"/>
      <c r="I853" s="299"/>
      <c r="J853" s="95"/>
      <c r="K853" s="95"/>
      <c r="L853" s="95"/>
      <c r="M853" s="95"/>
      <c r="N853" s="95"/>
      <c r="O853" s="95"/>
      <c r="P853" s="95"/>
      <c r="Q853" s="95"/>
      <c r="R853" s="95"/>
      <c r="S853" s="95"/>
      <c r="T853" s="95"/>
      <c r="U853" s="95"/>
      <c r="V853" s="95"/>
      <c r="W853" s="95"/>
      <c r="X853" s="95"/>
      <c r="Y853" s="95"/>
      <c r="Z853" s="95"/>
    </row>
    <row r="854" ht="15.75" customHeight="1">
      <c r="A854" s="258"/>
      <c r="B854" s="312"/>
      <c r="C854" s="313"/>
      <c r="D854" s="299"/>
      <c r="E854" s="299"/>
      <c r="F854" s="299"/>
      <c r="G854" s="299"/>
      <c r="H854" s="299"/>
      <c r="I854" s="299"/>
      <c r="J854" s="95"/>
      <c r="K854" s="95"/>
      <c r="L854" s="95"/>
      <c r="M854" s="95"/>
      <c r="N854" s="95"/>
      <c r="O854" s="95"/>
      <c r="P854" s="95"/>
      <c r="Q854" s="95"/>
      <c r="R854" s="95"/>
      <c r="S854" s="95"/>
      <c r="T854" s="95"/>
      <c r="U854" s="95"/>
      <c r="V854" s="95"/>
      <c r="W854" s="95"/>
      <c r="X854" s="95"/>
      <c r="Y854" s="95"/>
      <c r="Z854" s="95"/>
    </row>
    <row r="855" ht="15.75" customHeight="1">
      <c r="A855" s="258"/>
      <c r="B855" s="312"/>
      <c r="C855" s="313"/>
      <c r="D855" s="299"/>
      <c r="E855" s="299"/>
      <c r="F855" s="299"/>
      <c r="G855" s="299"/>
      <c r="H855" s="299"/>
      <c r="I855" s="299"/>
      <c r="J855" s="95"/>
      <c r="K855" s="95"/>
      <c r="L855" s="95"/>
      <c r="M855" s="95"/>
      <c r="N855" s="95"/>
      <c r="O855" s="95"/>
      <c r="P855" s="95"/>
      <c r="Q855" s="95"/>
      <c r="R855" s="95"/>
      <c r="S855" s="95"/>
      <c r="T855" s="95"/>
      <c r="U855" s="95"/>
      <c r="V855" s="95"/>
      <c r="W855" s="95"/>
      <c r="X855" s="95"/>
      <c r="Y855" s="95"/>
      <c r="Z855" s="95"/>
    </row>
    <row r="856" ht="15.75" customHeight="1">
      <c r="A856" s="258"/>
      <c r="B856" s="312"/>
      <c r="C856" s="313"/>
      <c r="D856" s="299"/>
      <c r="E856" s="299"/>
      <c r="F856" s="299"/>
      <c r="G856" s="299"/>
      <c r="H856" s="299"/>
      <c r="I856" s="299"/>
      <c r="J856" s="95"/>
      <c r="K856" s="95"/>
      <c r="L856" s="95"/>
      <c r="M856" s="95"/>
      <c r="N856" s="95"/>
      <c r="O856" s="95"/>
      <c r="P856" s="95"/>
      <c r="Q856" s="95"/>
      <c r="R856" s="95"/>
      <c r="S856" s="95"/>
      <c r="T856" s="95"/>
      <c r="U856" s="95"/>
      <c r="V856" s="95"/>
      <c r="W856" s="95"/>
      <c r="X856" s="95"/>
      <c r="Y856" s="95"/>
      <c r="Z856" s="95"/>
    </row>
    <row r="857" ht="15.75" customHeight="1">
      <c r="A857" s="258"/>
      <c r="B857" s="312"/>
      <c r="C857" s="313"/>
      <c r="D857" s="299"/>
      <c r="E857" s="299"/>
      <c r="F857" s="299"/>
      <c r="G857" s="299"/>
      <c r="H857" s="299"/>
      <c r="I857" s="299"/>
      <c r="J857" s="95"/>
      <c r="K857" s="95"/>
      <c r="L857" s="95"/>
      <c r="M857" s="95"/>
      <c r="N857" s="95"/>
      <c r="O857" s="95"/>
      <c r="P857" s="95"/>
      <c r="Q857" s="95"/>
      <c r="R857" s="95"/>
      <c r="S857" s="95"/>
      <c r="T857" s="95"/>
      <c r="U857" s="95"/>
      <c r="V857" s="95"/>
      <c r="W857" s="95"/>
      <c r="X857" s="95"/>
      <c r="Y857" s="95"/>
      <c r="Z857" s="95"/>
    </row>
    <row r="858" ht="15.75" customHeight="1">
      <c r="A858" s="258"/>
      <c r="B858" s="312"/>
      <c r="C858" s="313"/>
      <c r="D858" s="299"/>
      <c r="E858" s="299"/>
      <c r="F858" s="299"/>
      <c r="G858" s="299"/>
      <c r="H858" s="299"/>
      <c r="I858" s="299"/>
      <c r="J858" s="95"/>
      <c r="K858" s="95"/>
      <c r="L858" s="95"/>
      <c r="M858" s="95"/>
      <c r="N858" s="95"/>
      <c r="O858" s="95"/>
      <c r="P858" s="95"/>
      <c r="Q858" s="95"/>
      <c r="R858" s="95"/>
      <c r="S858" s="95"/>
      <c r="T858" s="95"/>
      <c r="U858" s="95"/>
      <c r="V858" s="95"/>
      <c r="W858" s="95"/>
      <c r="X858" s="95"/>
      <c r="Y858" s="95"/>
      <c r="Z858" s="95"/>
    </row>
    <row r="859" ht="15.75" customHeight="1">
      <c r="A859" s="258"/>
      <c r="B859" s="312"/>
      <c r="C859" s="313"/>
      <c r="D859" s="299"/>
      <c r="E859" s="299"/>
      <c r="F859" s="299"/>
      <c r="G859" s="299"/>
      <c r="H859" s="299"/>
      <c r="I859" s="299"/>
      <c r="J859" s="95"/>
      <c r="K859" s="95"/>
      <c r="L859" s="95"/>
      <c r="M859" s="95"/>
      <c r="N859" s="95"/>
      <c r="O859" s="95"/>
      <c r="P859" s="95"/>
      <c r="Q859" s="95"/>
      <c r="R859" s="95"/>
      <c r="S859" s="95"/>
      <c r="T859" s="95"/>
      <c r="U859" s="95"/>
      <c r="V859" s="95"/>
      <c r="W859" s="95"/>
      <c r="X859" s="95"/>
      <c r="Y859" s="95"/>
      <c r="Z859" s="95"/>
    </row>
    <row r="860" ht="15.75" customHeight="1">
      <c r="A860" s="258"/>
      <c r="B860" s="312"/>
      <c r="C860" s="313"/>
      <c r="D860" s="299"/>
      <c r="E860" s="299"/>
      <c r="F860" s="299"/>
      <c r="G860" s="299"/>
      <c r="H860" s="299"/>
      <c r="I860" s="299"/>
      <c r="J860" s="95"/>
      <c r="K860" s="95"/>
      <c r="L860" s="95"/>
      <c r="M860" s="95"/>
      <c r="N860" s="95"/>
      <c r="O860" s="95"/>
      <c r="P860" s="95"/>
      <c r="Q860" s="95"/>
      <c r="R860" s="95"/>
      <c r="S860" s="95"/>
      <c r="T860" s="95"/>
      <c r="U860" s="95"/>
      <c r="V860" s="95"/>
      <c r="W860" s="95"/>
      <c r="X860" s="95"/>
      <c r="Y860" s="95"/>
      <c r="Z860" s="95"/>
    </row>
    <row r="861" ht="15.75" customHeight="1">
      <c r="A861" s="258"/>
      <c r="B861" s="312"/>
      <c r="C861" s="313"/>
      <c r="D861" s="299"/>
      <c r="E861" s="299"/>
      <c r="F861" s="299"/>
      <c r="G861" s="299"/>
      <c r="H861" s="299"/>
      <c r="I861" s="299"/>
      <c r="J861" s="95"/>
      <c r="K861" s="95"/>
      <c r="L861" s="95"/>
      <c r="M861" s="95"/>
      <c r="N861" s="95"/>
      <c r="O861" s="95"/>
      <c r="P861" s="95"/>
      <c r="Q861" s="95"/>
      <c r="R861" s="95"/>
      <c r="S861" s="95"/>
      <c r="T861" s="95"/>
      <c r="U861" s="95"/>
      <c r="V861" s="95"/>
      <c r="W861" s="95"/>
      <c r="X861" s="95"/>
      <c r="Y861" s="95"/>
      <c r="Z861" s="95"/>
    </row>
    <row r="862" ht="15.75" customHeight="1">
      <c r="A862" s="258"/>
      <c r="B862" s="312"/>
      <c r="C862" s="313"/>
      <c r="D862" s="299"/>
      <c r="E862" s="299"/>
      <c r="F862" s="299"/>
      <c r="G862" s="299"/>
      <c r="H862" s="299"/>
      <c r="I862" s="299"/>
      <c r="J862" s="95"/>
      <c r="K862" s="95"/>
      <c r="L862" s="95"/>
      <c r="M862" s="95"/>
      <c r="N862" s="95"/>
      <c r="O862" s="95"/>
      <c r="P862" s="95"/>
      <c r="Q862" s="95"/>
      <c r="R862" s="95"/>
      <c r="S862" s="95"/>
      <c r="T862" s="95"/>
      <c r="U862" s="95"/>
      <c r="V862" s="95"/>
      <c r="W862" s="95"/>
      <c r="X862" s="95"/>
      <c r="Y862" s="95"/>
      <c r="Z862" s="95"/>
    </row>
    <row r="863" ht="15.75" customHeight="1">
      <c r="A863" s="258"/>
      <c r="B863" s="312"/>
      <c r="C863" s="313"/>
      <c r="D863" s="299"/>
      <c r="E863" s="299"/>
      <c r="F863" s="299"/>
      <c r="G863" s="299"/>
      <c r="H863" s="299"/>
      <c r="I863" s="299"/>
      <c r="J863" s="95"/>
      <c r="K863" s="95"/>
      <c r="L863" s="95"/>
      <c r="M863" s="95"/>
      <c r="N863" s="95"/>
      <c r="O863" s="95"/>
      <c r="P863" s="95"/>
      <c r="Q863" s="95"/>
      <c r="R863" s="95"/>
      <c r="S863" s="95"/>
      <c r="T863" s="95"/>
      <c r="U863" s="95"/>
      <c r="V863" s="95"/>
      <c r="W863" s="95"/>
      <c r="X863" s="95"/>
      <c r="Y863" s="95"/>
      <c r="Z863" s="95"/>
    </row>
    <row r="864" ht="15.75" customHeight="1">
      <c r="A864" s="258"/>
      <c r="B864" s="312"/>
      <c r="C864" s="313"/>
      <c r="D864" s="299"/>
      <c r="E864" s="299"/>
      <c r="F864" s="299"/>
      <c r="G864" s="299"/>
      <c r="H864" s="299"/>
      <c r="I864" s="299"/>
      <c r="J864" s="95"/>
      <c r="K864" s="95"/>
      <c r="L864" s="95"/>
      <c r="M864" s="95"/>
      <c r="N864" s="95"/>
      <c r="O864" s="95"/>
      <c r="P864" s="95"/>
      <c r="Q864" s="95"/>
      <c r="R864" s="95"/>
      <c r="S864" s="95"/>
      <c r="T864" s="95"/>
      <c r="U864" s="95"/>
      <c r="V864" s="95"/>
      <c r="W864" s="95"/>
      <c r="X864" s="95"/>
      <c r="Y864" s="95"/>
      <c r="Z864" s="95"/>
    </row>
    <row r="865" ht="15.75" customHeight="1">
      <c r="A865" s="258"/>
      <c r="B865" s="312"/>
      <c r="C865" s="313"/>
      <c r="D865" s="299"/>
      <c r="E865" s="299"/>
      <c r="F865" s="299"/>
      <c r="G865" s="299"/>
      <c r="H865" s="299"/>
      <c r="I865" s="299"/>
      <c r="J865" s="95"/>
      <c r="K865" s="95"/>
      <c r="L865" s="95"/>
      <c r="M865" s="95"/>
      <c r="N865" s="95"/>
      <c r="O865" s="95"/>
      <c r="P865" s="95"/>
      <c r="Q865" s="95"/>
      <c r="R865" s="95"/>
      <c r="S865" s="95"/>
      <c r="T865" s="95"/>
      <c r="U865" s="95"/>
      <c r="V865" s="95"/>
      <c r="W865" s="95"/>
      <c r="X865" s="95"/>
      <c r="Y865" s="95"/>
      <c r="Z865" s="95"/>
    </row>
    <row r="866" ht="15.75" customHeight="1">
      <c r="A866" s="258"/>
      <c r="B866" s="312"/>
      <c r="C866" s="313"/>
      <c r="D866" s="299"/>
      <c r="E866" s="299"/>
      <c r="F866" s="299"/>
      <c r="G866" s="299"/>
      <c r="H866" s="299"/>
      <c r="I866" s="299"/>
      <c r="J866" s="95"/>
      <c r="K866" s="95"/>
      <c r="L866" s="95"/>
      <c r="M866" s="95"/>
      <c r="N866" s="95"/>
      <c r="O866" s="95"/>
      <c r="P866" s="95"/>
      <c r="Q866" s="95"/>
      <c r="R866" s="95"/>
      <c r="S866" s="95"/>
      <c r="T866" s="95"/>
      <c r="U866" s="95"/>
      <c r="V866" s="95"/>
      <c r="W866" s="95"/>
      <c r="X866" s="95"/>
      <c r="Y866" s="95"/>
      <c r="Z866" s="95"/>
    </row>
    <row r="867" ht="15.75" customHeight="1">
      <c r="A867" s="258"/>
      <c r="B867" s="312"/>
      <c r="C867" s="313"/>
      <c r="D867" s="299"/>
      <c r="E867" s="299"/>
      <c r="F867" s="299"/>
      <c r="G867" s="299"/>
      <c r="H867" s="299"/>
      <c r="I867" s="299"/>
      <c r="J867" s="95"/>
      <c r="K867" s="95"/>
      <c r="L867" s="95"/>
      <c r="M867" s="95"/>
      <c r="N867" s="95"/>
      <c r="O867" s="95"/>
      <c r="P867" s="95"/>
      <c r="Q867" s="95"/>
      <c r="R867" s="95"/>
      <c r="S867" s="95"/>
      <c r="T867" s="95"/>
      <c r="U867" s="95"/>
      <c r="V867" s="95"/>
      <c r="W867" s="95"/>
      <c r="X867" s="95"/>
      <c r="Y867" s="95"/>
      <c r="Z867" s="95"/>
    </row>
    <row r="868" ht="15.75" customHeight="1">
      <c r="A868" s="258"/>
      <c r="B868" s="312"/>
      <c r="C868" s="313"/>
      <c r="D868" s="299"/>
      <c r="E868" s="299"/>
      <c r="F868" s="299"/>
      <c r="G868" s="299"/>
      <c r="H868" s="299"/>
      <c r="I868" s="299"/>
      <c r="J868" s="95"/>
      <c r="K868" s="95"/>
      <c r="L868" s="95"/>
      <c r="M868" s="95"/>
      <c r="N868" s="95"/>
      <c r="O868" s="95"/>
      <c r="P868" s="95"/>
      <c r="Q868" s="95"/>
      <c r="R868" s="95"/>
      <c r="S868" s="95"/>
      <c r="T868" s="95"/>
      <c r="U868" s="95"/>
      <c r="V868" s="95"/>
      <c r="W868" s="95"/>
      <c r="X868" s="95"/>
      <c r="Y868" s="95"/>
      <c r="Z868" s="95"/>
    </row>
    <row r="869" ht="15.75" customHeight="1">
      <c r="A869" s="258"/>
      <c r="B869" s="312"/>
      <c r="C869" s="313"/>
      <c r="D869" s="299"/>
      <c r="E869" s="299"/>
      <c r="F869" s="299"/>
      <c r="G869" s="299"/>
      <c r="H869" s="299"/>
      <c r="I869" s="299"/>
      <c r="J869" s="95"/>
      <c r="K869" s="95"/>
      <c r="L869" s="95"/>
      <c r="M869" s="95"/>
      <c r="N869" s="95"/>
      <c r="O869" s="95"/>
      <c r="P869" s="95"/>
      <c r="Q869" s="95"/>
      <c r="R869" s="95"/>
      <c r="S869" s="95"/>
      <c r="T869" s="95"/>
      <c r="U869" s="95"/>
      <c r="V869" s="95"/>
      <c r="W869" s="95"/>
      <c r="X869" s="95"/>
      <c r="Y869" s="95"/>
      <c r="Z869" s="95"/>
    </row>
    <row r="870" ht="15.75" customHeight="1">
      <c r="A870" s="258"/>
      <c r="B870" s="312"/>
      <c r="C870" s="313"/>
      <c r="D870" s="299"/>
      <c r="E870" s="299"/>
      <c r="F870" s="299"/>
      <c r="G870" s="299"/>
      <c r="H870" s="299"/>
      <c r="I870" s="299"/>
      <c r="J870" s="95"/>
      <c r="K870" s="95"/>
      <c r="L870" s="95"/>
      <c r="M870" s="95"/>
      <c r="N870" s="95"/>
      <c r="O870" s="95"/>
      <c r="P870" s="95"/>
      <c r="Q870" s="95"/>
      <c r="R870" s="95"/>
      <c r="S870" s="95"/>
      <c r="T870" s="95"/>
      <c r="U870" s="95"/>
      <c r="V870" s="95"/>
      <c r="W870" s="95"/>
      <c r="X870" s="95"/>
      <c r="Y870" s="95"/>
      <c r="Z870" s="95"/>
    </row>
    <row r="871" ht="15.75" customHeight="1">
      <c r="A871" s="258"/>
      <c r="B871" s="312"/>
      <c r="C871" s="313"/>
      <c r="D871" s="299"/>
      <c r="E871" s="299"/>
      <c r="F871" s="299"/>
      <c r="G871" s="299"/>
      <c r="H871" s="299"/>
      <c r="I871" s="299"/>
      <c r="J871" s="95"/>
      <c r="K871" s="95"/>
      <c r="L871" s="95"/>
      <c r="M871" s="95"/>
      <c r="N871" s="95"/>
      <c r="O871" s="95"/>
      <c r="P871" s="95"/>
      <c r="Q871" s="95"/>
      <c r="R871" s="95"/>
      <c r="S871" s="95"/>
      <c r="T871" s="95"/>
      <c r="U871" s="95"/>
      <c r="V871" s="95"/>
      <c r="W871" s="95"/>
      <c r="X871" s="95"/>
      <c r="Y871" s="95"/>
      <c r="Z871" s="95"/>
    </row>
    <row r="872" ht="15.75" customHeight="1">
      <c r="A872" s="258"/>
      <c r="B872" s="312"/>
      <c r="C872" s="313"/>
      <c r="D872" s="299"/>
      <c r="E872" s="299"/>
      <c r="F872" s="299"/>
      <c r="G872" s="299"/>
      <c r="H872" s="299"/>
      <c r="I872" s="299"/>
      <c r="J872" s="95"/>
      <c r="K872" s="95"/>
      <c r="L872" s="95"/>
      <c r="M872" s="95"/>
      <c r="N872" s="95"/>
      <c r="O872" s="95"/>
      <c r="P872" s="95"/>
      <c r="Q872" s="95"/>
      <c r="R872" s="95"/>
      <c r="S872" s="95"/>
      <c r="T872" s="95"/>
      <c r="U872" s="95"/>
      <c r="V872" s="95"/>
      <c r="W872" s="95"/>
      <c r="X872" s="95"/>
      <c r="Y872" s="95"/>
      <c r="Z872" s="95"/>
    </row>
    <row r="873" ht="15.75" customHeight="1">
      <c r="A873" s="258"/>
      <c r="B873" s="312"/>
      <c r="C873" s="313"/>
      <c r="D873" s="299"/>
      <c r="E873" s="299"/>
      <c r="F873" s="299"/>
      <c r="G873" s="299"/>
      <c r="H873" s="299"/>
      <c r="I873" s="299"/>
      <c r="J873" s="95"/>
      <c r="K873" s="95"/>
      <c r="L873" s="95"/>
      <c r="M873" s="95"/>
      <c r="N873" s="95"/>
      <c r="O873" s="95"/>
      <c r="P873" s="95"/>
      <c r="Q873" s="95"/>
      <c r="R873" s="95"/>
      <c r="S873" s="95"/>
      <c r="T873" s="95"/>
      <c r="U873" s="95"/>
      <c r="V873" s="95"/>
      <c r="W873" s="95"/>
      <c r="X873" s="95"/>
      <c r="Y873" s="95"/>
      <c r="Z873" s="95"/>
    </row>
    <row r="874" ht="15.75" customHeight="1">
      <c r="A874" s="258"/>
      <c r="B874" s="312"/>
      <c r="C874" s="313"/>
      <c r="D874" s="299"/>
      <c r="E874" s="299"/>
      <c r="F874" s="299"/>
      <c r="G874" s="299"/>
      <c r="H874" s="299"/>
      <c r="I874" s="299"/>
      <c r="J874" s="95"/>
      <c r="K874" s="95"/>
      <c r="L874" s="95"/>
      <c r="M874" s="95"/>
      <c r="N874" s="95"/>
      <c r="O874" s="95"/>
      <c r="P874" s="95"/>
      <c r="Q874" s="95"/>
      <c r="R874" s="95"/>
      <c r="S874" s="95"/>
      <c r="T874" s="95"/>
      <c r="U874" s="95"/>
      <c r="V874" s="95"/>
      <c r="W874" s="95"/>
      <c r="X874" s="95"/>
      <c r="Y874" s="95"/>
      <c r="Z874" s="95"/>
    </row>
    <row r="875" ht="15.75" customHeight="1">
      <c r="A875" s="258"/>
      <c r="B875" s="312"/>
      <c r="C875" s="313"/>
      <c r="D875" s="299"/>
      <c r="E875" s="299"/>
      <c r="F875" s="299"/>
      <c r="G875" s="299"/>
      <c r="H875" s="299"/>
      <c r="I875" s="299"/>
      <c r="J875" s="95"/>
      <c r="K875" s="95"/>
      <c r="L875" s="95"/>
      <c r="M875" s="95"/>
      <c r="N875" s="95"/>
      <c r="O875" s="95"/>
      <c r="P875" s="95"/>
      <c r="Q875" s="95"/>
      <c r="R875" s="95"/>
      <c r="S875" s="95"/>
      <c r="T875" s="95"/>
      <c r="U875" s="95"/>
      <c r="V875" s="95"/>
      <c r="W875" s="95"/>
      <c r="X875" s="95"/>
      <c r="Y875" s="95"/>
      <c r="Z875" s="95"/>
    </row>
    <row r="876" ht="15.75" customHeight="1">
      <c r="A876" s="258"/>
      <c r="B876" s="312"/>
      <c r="C876" s="313"/>
      <c r="D876" s="299"/>
      <c r="E876" s="299"/>
      <c r="F876" s="299"/>
      <c r="G876" s="299"/>
      <c r="H876" s="299"/>
      <c r="I876" s="299"/>
      <c r="J876" s="95"/>
      <c r="K876" s="95"/>
      <c r="L876" s="95"/>
      <c r="M876" s="95"/>
      <c r="N876" s="95"/>
      <c r="O876" s="95"/>
      <c r="P876" s="95"/>
      <c r="Q876" s="95"/>
      <c r="R876" s="95"/>
      <c r="S876" s="95"/>
      <c r="T876" s="95"/>
      <c r="U876" s="95"/>
      <c r="V876" s="95"/>
      <c r="W876" s="95"/>
      <c r="X876" s="95"/>
      <c r="Y876" s="95"/>
      <c r="Z876" s="95"/>
    </row>
    <row r="877" ht="15.75" customHeight="1">
      <c r="A877" s="258"/>
      <c r="B877" s="312"/>
      <c r="C877" s="313"/>
      <c r="D877" s="299"/>
      <c r="E877" s="299"/>
      <c r="F877" s="299"/>
      <c r="G877" s="299"/>
      <c r="H877" s="299"/>
      <c r="I877" s="299"/>
      <c r="J877" s="95"/>
      <c r="K877" s="95"/>
      <c r="L877" s="95"/>
      <c r="M877" s="95"/>
      <c r="N877" s="95"/>
      <c r="O877" s="95"/>
      <c r="P877" s="95"/>
      <c r="Q877" s="95"/>
      <c r="R877" s="95"/>
      <c r="S877" s="95"/>
      <c r="T877" s="95"/>
      <c r="U877" s="95"/>
      <c r="V877" s="95"/>
      <c r="W877" s="95"/>
      <c r="X877" s="95"/>
      <c r="Y877" s="95"/>
      <c r="Z877" s="95"/>
    </row>
    <row r="878" ht="15.75" customHeight="1">
      <c r="A878" s="258"/>
      <c r="B878" s="312"/>
      <c r="C878" s="313"/>
      <c r="D878" s="299"/>
      <c r="E878" s="299"/>
      <c r="F878" s="299"/>
      <c r="G878" s="299"/>
      <c r="H878" s="299"/>
      <c r="I878" s="299"/>
      <c r="J878" s="95"/>
      <c r="K878" s="95"/>
      <c r="L878" s="95"/>
      <c r="M878" s="95"/>
      <c r="N878" s="95"/>
      <c r="O878" s="95"/>
      <c r="P878" s="95"/>
      <c r="Q878" s="95"/>
      <c r="R878" s="95"/>
      <c r="S878" s="95"/>
      <c r="T878" s="95"/>
      <c r="U878" s="95"/>
      <c r="V878" s="95"/>
      <c r="W878" s="95"/>
      <c r="X878" s="95"/>
      <c r="Y878" s="95"/>
      <c r="Z878" s="95"/>
    </row>
    <row r="879" ht="15.75" customHeight="1">
      <c r="A879" s="258"/>
      <c r="B879" s="312"/>
      <c r="C879" s="313"/>
      <c r="D879" s="299"/>
      <c r="E879" s="299"/>
      <c r="F879" s="299"/>
      <c r="G879" s="299"/>
      <c r="H879" s="299"/>
      <c r="I879" s="299"/>
      <c r="J879" s="95"/>
      <c r="K879" s="95"/>
      <c r="L879" s="95"/>
      <c r="M879" s="95"/>
      <c r="N879" s="95"/>
      <c r="O879" s="95"/>
      <c r="P879" s="95"/>
      <c r="Q879" s="95"/>
      <c r="R879" s="95"/>
      <c r="S879" s="95"/>
      <c r="T879" s="95"/>
      <c r="U879" s="95"/>
      <c r="V879" s="95"/>
      <c r="W879" s="95"/>
      <c r="X879" s="95"/>
      <c r="Y879" s="95"/>
      <c r="Z879" s="95"/>
    </row>
    <row r="880" ht="15.75" customHeight="1">
      <c r="A880" s="258"/>
      <c r="B880" s="312"/>
      <c r="C880" s="313"/>
      <c r="D880" s="299"/>
      <c r="E880" s="299"/>
      <c r="F880" s="299"/>
      <c r="G880" s="299"/>
      <c r="H880" s="299"/>
      <c r="I880" s="299"/>
      <c r="J880" s="95"/>
      <c r="K880" s="95"/>
      <c r="L880" s="95"/>
      <c r="M880" s="95"/>
      <c r="N880" s="95"/>
      <c r="O880" s="95"/>
      <c r="P880" s="95"/>
      <c r="Q880" s="95"/>
      <c r="R880" s="95"/>
      <c r="S880" s="95"/>
      <c r="T880" s="95"/>
      <c r="U880" s="95"/>
      <c r="V880" s="95"/>
      <c r="W880" s="95"/>
      <c r="X880" s="95"/>
      <c r="Y880" s="95"/>
      <c r="Z880" s="95"/>
    </row>
    <row r="881" ht="15.75" customHeight="1">
      <c r="A881" s="258"/>
      <c r="B881" s="312"/>
      <c r="C881" s="313"/>
      <c r="D881" s="299"/>
      <c r="E881" s="299"/>
      <c r="F881" s="299"/>
      <c r="G881" s="299"/>
      <c r="H881" s="299"/>
      <c r="I881" s="299"/>
      <c r="J881" s="95"/>
      <c r="K881" s="95"/>
      <c r="L881" s="95"/>
      <c r="M881" s="95"/>
      <c r="N881" s="95"/>
      <c r="O881" s="95"/>
      <c r="P881" s="95"/>
      <c r="Q881" s="95"/>
      <c r="R881" s="95"/>
      <c r="S881" s="95"/>
      <c r="T881" s="95"/>
      <c r="U881" s="95"/>
      <c r="V881" s="95"/>
      <c r="W881" s="95"/>
      <c r="X881" s="95"/>
      <c r="Y881" s="95"/>
      <c r="Z881" s="95"/>
    </row>
    <row r="882" ht="15.75" customHeight="1">
      <c r="A882" s="258"/>
      <c r="B882" s="312"/>
      <c r="C882" s="313"/>
      <c r="D882" s="299"/>
      <c r="E882" s="299"/>
      <c r="F882" s="299"/>
      <c r="G882" s="299"/>
      <c r="H882" s="299"/>
      <c r="I882" s="299"/>
      <c r="J882" s="95"/>
      <c r="K882" s="95"/>
      <c r="L882" s="95"/>
      <c r="M882" s="95"/>
      <c r="N882" s="95"/>
      <c r="O882" s="95"/>
      <c r="P882" s="95"/>
      <c r="Q882" s="95"/>
      <c r="R882" s="95"/>
      <c r="S882" s="95"/>
      <c r="T882" s="95"/>
      <c r="U882" s="95"/>
      <c r="V882" s="95"/>
      <c r="W882" s="95"/>
      <c r="X882" s="95"/>
      <c r="Y882" s="95"/>
      <c r="Z882" s="95"/>
    </row>
    <row r="883" ht="15.75" customHeight="1">
      <c r="A883" s="258"/>
      <c r="B883" s="312"/>
      <c r="C883" s="313"/>
      <c r="D883" s="299"/>
      <c r="E883" s="299"/>
      <c r="F883" s="299"/>
      <c r="G883" s="299"/>
      <c r="H883" s="299"/>
      <c r="I883" s="299"/>
      <c r="J883" s="95"/>
      <c r="K883" s="95"/>
      <c r="L883" s="95"/>
      <c r="M883" s="95"/>
      <c r="N883" s="95"/>
      <c r="O883" s="95"/>
      <c r="P883" s="95"/>
      <c r="Q883" s="95"/>
      <c r="R883" s="95"/>
      <c r="S883" s="95"/>
      <c r="T883" s="95"/>
      <c r="U883" s="95"/>
      <c r="V883" s="95"/>
      <c r="W883" s="95"/>
      <c r="X883" s="95"/>
      <c r="Y883" s="95"/>
      <c r="Z883" s="95"/>
    </row>
    <row r="884" ht="15.75" customHeight="1">
      <c r="A884" s="258"/>
      <c r="B884" s="312"/>
      <c r="C884" s="313"/>
      <c r="D884" s="299"/>
      <c r="E884" s="299"/>
      <c r="F884" s="299"/>
      <c r="G884" s="299"/>
      <c r="H884" s="299"/>
      <c r="I884" s="299"/>
      <c r="J884" s="95"/>
      <c r="K884" s="95"/>
      <c r="L884" s="95"/>
      <c r="M884" s="95"/>
      <c r="N884" s="95"/>
      <c r="O884" s="95"/>
      <c r="P884" s="95"/>
      <c r="Q884" s="95"/>
      <c r="R884" s="95"/>
      <c r="S884" s="95"/>
      <c r="T884" s="95"/>
      <c r="U884" s="95"/>
      <c r="V884" s="95"/>
      <c r="W884" s="95"/>
      <c r="X884" s="95"/>
      <c r="Y884" s="95"/>
      <c r="Z884" s="95"/>
    </row>
    <row r="885" ht="15.75" customHeight="1">
      <c r="A885" s="258"/>
      <c r="B885" s="312"/>
      <c r="C885" s="313"/>
      <c r="D885" s="299"/>
      <c r="E885" s="299"/>
      <c r="F885" s="299"/>
      <c r="G885" s="299"/>
      <c r="H885" s="299"/>
      <c r="I885" s="299"/>
      <c r="J885" s="95"/>
      <c r="K885" s="95"/>
      <c r="L885" s="95"/>
      <c r="M885" s="95"/>
      <c r="N885" s="95"/>
      <c r="O885" s="95"/>
      <c r="P885" s="95"/>
      <c r="Q885" s="95"/>
      <c r="R885" s="95"/>
      <c r="S885" s="95"/>
      <c r="T885" s="95"/>
      <c r="U885" s="95"/>
      <c r="V885" s="95"/>
      <c r="W885" s="95"/>
      <c r="X885" s="95"/>
      <c r="Y885" s="95"/>
      <c r="Z885" s="95"/>
    </row>
    <row r="886" ht="15.75" customHeight="1">
      <c r="A886" s="258"/>
      <c r="B886" s="312"/>
      <c r="C886" s="313"/>
      <c r="D886" s="299"/>
      <c r="E886" s="299"/>
      <c r="F886" s="299"/>
      <c r="G886" s="299"/>
      <c r="H886" s="299"/>
      <c r="I886" s="299"/>
      <c r="J886" s="95"/>
      <c r="K886" s="95"/>
      <c r="L886" s="95"/>
      <c r="M886" s="95"/>
      <c r="N886" s="95"/>
      <c r="O886" s="95"/>
      <c r="P886" s="95"/>
      <c r="Q886" s="95"/>
      <c r="R886" s="95"/>
      <c r="S886" s="95"/>
      <c r="T886" s="95"/>
      <c r="U886" s="95"/>
      <c r="V886" s="95"/>
      <c r="W886" s="95"/>
      <c r="X886" s="95"/>
      <c r="Y886" s="95"/>
      <c r="Z886" s="95"/>
    </row>
    <row r="887" ht="15.75" customHeight="1">
      <c r="A887" s="258"/>
      <c r="B887" s="312"/>
      <c r="C887" s="313"/>
      <c r="D887" s="299"/>
      <c r="E887" s="299"/>
      <c r="F887" s="299"/>
      <c r="G887" s="299"/>
      <c r="H887" s="299"/>
      <c r="I887" s="299"/>
      <c r="J887" s="95"/>
      <c r="K887" s="95"/>
      <c r="L887" s="95"/>
      <c r="M887" s="95"/>
      <c r="N887" s="95"/>
      <c r="O887" s="95"/>
      <c r="P887" s="95"/>
      <c r="Q887" s="95"/>
      <c r="R887" s="95"/>
      <c r="S887" s="95"/>
      <c r="T887" s="95"/>
      <c r="U887" s="95"/>
      <c r="V887" s="95"/>
      <c r="W887" s="95"/>
      <c r="X887" s="95"/>
      <c r="Y887" s="95"/>
      <c r="Z887" s="95"/>
    </row>
    <row r="888" ht="15.75" customHeight="1">
      <c r="A888" s="258"/>
      <c r="B888" s="312"/>
      <c r="C888" s="313"/>
      <c r="D888" s="299"/>
      <c r="E888" s="299"/>
      <c r="F888" s="299"/>
      <c r="G888" s="299"/>
      <c r="H888" s="299"/>
      <c r="I888" s="299"/>
      <c r="J888" s="95"/>
      <c r="K888" s="95"/>
      <c r="L888" s="95"/>
      <c r="M888" s="95"/>
      <c r="N888" s="95"/>
      <c r="O888" s="95"/>
      <c r="P888" s="95"/>
      <c r="Q888" s="95"/>
      <c r="R888" s="95"/>
      <c r="S888" s="95"/>
      <c r="T888" s="95"/>
      <c r="U888" s="95"/>
      <c r="V888" s="95"/>
      <c r="W888" s="95"/>
      <c r="X888" s="95"/>
      <c r="Y888" s="95"/>
      <c r="Z888" s="95"/>
    </row>
    <row r="889" ht="15.75" customHeight="1">
      <c r="A889" s="258"/>
      <c r="B889" s="312"/>
      <c r="C889" s="313"/>
      <c r="D889" s="299"/>
      <c r="E889" s="299"/>
      <c r="F889" s="299"/>
      <c r="G889" s="299"/>
      <c r="H889" s="299"/>
      <c r="I889" s="299"/>
      <c r="J889" s="95"/>
      <c r="K889" s="95"/>
      <c r="L889" s="95"/>
      <c r="M889" s="95"/>
      <c r="N889" s="95"/>
      <c r="O889" s="95"/>
      <c r="P889" s="95"/>
      <c r="Q889" s="95"/>
      <c r="R889" s="95"/>
      <c r="S889" s="95"/>
      <c r="T889" s="95"/>
      <c r="U889" s="95"/>
      <c r="V889" s="95"/>
      <c r="W889" s="95"/>
      <c r="X889" s="95"/>
      <c r="Y889" s="95"/>
      <c r="Z889" s="95"/>
    </row>
    <row r="890" ht="15.75" customHeight="1">
      <c r="A890" s="258"/>
      <c r="B890" s="312"/>
      <c r="C890" s="313"/>
      <c r="D890" s="299"/>
      <c r="E890" s="299"/>
      <c r="F890" s="299"/>
      <c r="G890" s="299"/>
      <c r="H890" s="299"/>
      <c r="I890" s="299"/>
      <c r="J890" s="95"/>
      <c r="K890" s="95"/>
      <c r="L890" s="95"/>
      <c r="M890" s="95"/>
      <c r="N890" s="95"/>
      <c r="O890" s="95"/>
      <c r="P890" s="95"/>
      <c r="Q890" s="95"/>
      <c r="R890" s="95"/>
      <c r="S890" s="95"/>
      <c r="T890" s="95"/>
      <c r="U890" s="95"/>
      <c r="V890" s="95"/>
      <c r="W890" s="95"/>
      <c r="X890" s="95"/>
      <c r="Y890" s="95"/>
      <c r="Z890" s="95"/>
    </row>
    <row r="891" ht="15.75" customHeight="1">
      <c r="A891" s="258"/>
      <c r="B891" s="312"/>
      <c r="C891" s="313"/>
      <c r="D891" s="299"/>
      <c r="E891" s="299"/>
      <c r="F891" s="299"/>
      <c r="G891" s="299"/>
      <c r="H891" s="299"/>
      <c r="I891" s="299"/>
      <c r="J891" s="95"/>
      <c r="K891" s="95"/>
      <c r="L891" s="95"/>
      <c r="M891" s="95"/>
      <c r="N891" s="95"/>
      <c r="O891" s="95"/>
      <c r="P891" s="95"/>
      <c r="Q891" s="95"/>
      <c r="R891" s="95"/>
      <c r="S891" s="95"/>
      <c r="T891" s="95"/>
      <c r="U891" s="95"/>
      <c r="V891" s="95"/>
      <c r="W891" s="95"/>
      <c r="X891" s="95"/>
      <c r="Y891" s="95"/>
      <c r="Z891" s="95"/>
    </row>
    <row r="892" ht="15.75" customHeight="1">
      <c r="A892" s="258"/>
      <c r="B892" s="312"/>
      <c r="C892" s="313"/>
      <c r="D892" s="299"/>
      <c r="E892" s="299"/>
      <c r="F892" s="299"/>
      <c r="G892" s="299"/>
      <c r="H892" s="299"/>
      <c r="I892" s="299"/>
      <c r="J892" s="95"/>
      <c r="K892" s="95"/>
      <c r="L892" s="95"/>
      <c r="M892" s="95"/>
      <c r="N892" s="95"/>
      <c r="O892" s="95"/>
      <c r="P892" s="95"/>
      <c r="Q892" s="95"/>
      <c r="R892" s="95"/>
      <c r="S892" s="95"/>
      <c r="T892" s="95"/>
      <c r="U892" s="95"/>
      <c r="V892" s="95"/>
      <c r="W892" s="95"/>
      <c r="X892" s="95"/>
      <c r="Y892" s="95"/>
      <c r="Z892" s="95"/>
    </row>
    <row r="893" ht="15.75" customHeight="1">
      <c r="A893" s="258"/>
      <c r="B893" s="312"/>
      <c r="C893" s="313"/>
      <c r="D893" s="299"/>
      <c r="E893" s="299"/>
      <c r="F893" s="299"/>
      <c r="G893" s="299"/>
      <c r="H893" s="299"/>
      <c r="I893" s="299"/>
      <c r="J893" s="95"/>
      <c r="K893" s="95"/>
      <c r="L893" s="95"/>
      <c r="M893" s="95"/>
      <c r="N893" s="95"/>
      <c r="O893" s="95"/>
      <c r="P893" s="95"/>
      <c r="Q893" s="95"/>
      <c r="R893" s="95"/>
      <c r="S893" s="95"/>
      <c r="T893" s="95"/>
      <c r="U893" s="95"/>
      <c r="V893" s="95"/>
      <c r="W893" s="95"/>
      <c r="X893" s="95"/>
      <c r="Y893" s="95"/>
      <c r="Z893" s="95"/>
    </row>
    <row r="894" ht="15.75" customHeight="1">
      <c r="A894" s="258"/>
      <c r="B894" s="312"/>
      <c r="C894" s="313"/>
      <c r="D894" s="299"/>
      <c r="E894" s="299"/>
      <c r="F894" s="299"/>
      <c r="G894" s="299"/>
      <c r="H894" s="299"/>
      <c r="I894" s="299"/>
      <c r="J894" s="95"/>
      <c r="K894" s="95"/>
      <c r="L894" s="95"/>
      <c r="M894" s="95"/>
      <c r="N894" s="95"/>
      <c r="O894" s="95"/>
      <c r="P894" s="95"/>
      <c r="Q894" s="95"/>
      <c r="R894" s="95"/>
      <c r="S894" s="95"/>
      <c r="T894" s="95"/>
      <c r="U894" s="95"/>
      <c r="V894" s="95"/>
      <c r="W894" s="95"/>
      <c r="X894" s="95"/>
      <c r="Y894" s="95"/>
      <c r="Z894" s="95"/>
    </row>
    <row r="895" ht="15.75" customHeight="1">
      <c r="A895" s="258"/>
      <c r="B895" s="312"/>
      <c r="C895" s="313"/>
      <c r="D895" s="299"/>
      <c r="E895" s="299"/>
      <c r="F895" s="299"/>
      <c r="G895" s="299"/>
      <c r="H895" s="299"/>
      <c r="I895" s="299"/>
      <c r="J895" s="95"/>
      <c r="K895" s="95"/>
      <c r="L895" s="95"/>
      <c r="M895" s="95"/>
      <c r="N895" s="95"/>
      <c r="O895" s="95"/>
      <c r="P895" s="95"/>
      <c r="Q895" s="95"/>
      <c r="R895" s="95"/>
      <c r="S895" s="95"/>
      <c r="T895" s="95"/>
      <c r="U895" s="95"/>
      <c r="V895" s="95"/>
      <c r="W895" s="95"/>
      <c r="X895" s="95"/>
      <c r="Y895" s="95"/>
      <c r="Z895" s="95"/>
    </row>
    <row r="896" ht="15.75" customHeight="1">
      <c r="A896" s="258"/>
      <c r="B896" s="312"/>
      <c r="C896" s="313"/>
      <c r="D896" s="299"/>
      <c r="E896" s="299"/>
      <c r="F896" s="299"/>
      <c r="G896" s="299"/>
      <c r="H896" s="299"/>
      <c r="I896" s="299"/>
      <c r="J896" s="95"/>
      <c r="K896" s="95"/>
      <c r="L896" s="95"/>
      <c r="M896" s="95"/>
      <c r="N896" s="95"/>
      <c r="O896" s="95"/>
      <c r="P896" s="95"/>
      <c r="Q896" s="95"/>
      <c r="R896" s="95"/>
      <c r="S896" s="95"/>
      <c r="T896" s="95"/>
      <c r="U896" s="95"/>
      <c r="V896" s="95"/>
      <c r="W896" s="95"/>
      <c r="X896" s="95"/>
      <c r="Y896" s="95"/>
      <c r="Z896" s="95"/>
    </row>
    <row r="897" ht="15.75" customHeight="1">
      <c r="A897" s="258"/>
      <c r="B897" s="312"/>
      <c r="C897" s="313"/>
      <c r="D897" s="299"/>
      <c r="E897" s="299"/>
      <c r="F897" s="299"/>
      <c r="G897" s="299"/>
      <c r="H897" s="299"/>
      <c r="I897" s="299"/>
      <c r="J897" s="95"/>
      <c r="K897" s="95"/>
      <c r="L897" s="95"/>
      <c r="M897" s="95"/>
      <c r="N897" s="95"/>
      <c r="O897" s="95"/>
      <c r="P897" s="95"/>
      <c r="Q897" s="95"/>
      <c r="R897" s="95"/>
      <c r="S897" s="95"/>
      <c r="T897" s="95"/>
      <c r="U897" s="95"/>
      <c r="V897" s="95"/>
      <c r="W897" s="95"/>
      <c r="X897" s="95"/>
      <c r="Y897" s="95"/>
      <c r="Z897" s="95"/>
    </row>
    <row r="898" ht="15.75" customHeight="1">
      <c r="A898" s="258"/>
      <c r="B898" s="312"/>
      <c r="C898" s="313"/>
      <c r="D898" s="299"/>
      <c r="E898" s="299"/>
      <c r="F898" s="299"/>
      <c r="G898" s="299"/>
      <c r="H898" s="299"/>
      <c r="I898" s="299"/>
      <c r="J898" s="95"/>
      <c r="K898" s="95"/>
      <c r="L898" s="95"/>
      <c r="M898" s="95"/>
      <c r="N898" s="95"/>
      <c r="O898" s="95"/>
      <c r="P898" s="95"/>
      <c r="Q898" s="95"/>
      <c r="R898" s="95"/>
      <c r="S898" s="95"/>
      <c r="T898" s="95"/>
      <c r="U898" s="95"/>
      <c r="V898" s="95"/>
      <c r="W898" s="95"/>
      <c r="X898" s="95"/>
      <c r="Y898" s="95"/>
      <c r="Z898" s="95"/>
    </row>
    <row r="899" ht="15.75" customHeight="1">
      <c r="A899" s="258"/>
      <c r="B899" s="312"/>
      <c r="C899" s="313"/>
      <c r="D899" s="299"/>
      <c r="E899" s="299"/>
      <c r="F899" s="299"/>
      <c r="G899" s="299"/>
      <c r="H899" s="299"/>
      <c r="I899" s="299"/>
      <c r="J899" s="95"/>
      <c r="K899" s="95"/>
      <c r="L899" s="95"/>
      <c r="M899" s="95"/>
      <c r="N899" s="95"/>
      <c r="O899" s="95"/>
      <c r="P899" s="95"/>
      <c r="Q899" s="95"/>
      <c r="R899" s="95"/>
      <c r="S899" s="95"/>
      <c r="T899" s="95"/>
      <c r="U899" s="95"/>
      <c r="V899" s="95"/>
      <c r="W899" s="95"/>
      <c r="X899" s="95"/>
      <c r="Y899" s="95"/>
      <c r="Z899" s="95"/>
    </row>
    <row r="900" ht="15.75" customHeight="1">
      <c r="A900" s="258"/>
      <c r="B900" s="312"/>
      <c r="C900" s="313"/>
      <c r="D900" s="299"/>
      <c r="E900" s="299"/>
      <c r="F900" s="299"/>
      <c r="G900" s="299"/>
      <c r="H900" s="299"/>
      <c r="I900" s="299"/>
      <c r="J900" s="95"/>
      <c r="K900" s="95"/>
      <c r="L900" s="95"/>
      <c r="M900" s="95"/>
      <c r="N900" s="95"/>
      <c r="O900" s="95"/>
      <c r="P900" s="95"/>
      <c r="Q900" s="95"/>
      <c r="R900" s="95"/>
      <c r="S900" s="95"/>
      <c r="T900" s="95"/>
      <c r="U900" s="95"/>
      <c r="V900" s="95"/>
      <c r="W900" s="95"/>
      <c r="X900" s="95"/>
      <c r="Y900" s="95"/>
      <c r="Z900" s="95"/>
    </row>
    <row r="901" ht="15.75" customHeight="1">
      <c r="A901" s="258"/>
      <c r="B901" s="312"/>
      <c r="C901" s="313"/>
      <c r="D901" s="299"/>
      <c r="E901" s="299"/>
      <c r="F901" s="299"/>
      <c r="G901" s="299"/>
      <c r="H901" s="299"/>
      <c r="I901" s="299"/>
      <c r="J901" s="95"/>
      <c r="K901" s="95"/>
      <c r="L901" s="95"/>
      <c r="M901" s="95"/>
      <c r="N901" s="95"/>
      <c r="O901" s="95"/>
      <c r="P901" s="95"/>
      <c r="Q901" s="95"/>
      <c r="R901" s="95"/>
      <c r="S901" s="95"/>
      <c r="T901" s="95"/>
      <c r="U901" s="95"/>
      <c r="V901" s="95"/>
      <c r="W901" s="95"/>
      <c r="X901" s="95"/>
      <c r="Y901" s="95"/>
      <c r="Z901" s="95"/>
    </row>
    <row r="902" ht="15.75" customHeight="1">
      <c r="A902" s="258"/>
      <c r="B902" s="312"/>
      <c r="C902" s="313"/>
      <c r="D902" s="299"/>
      <c r="E902" s="299"/>
      <c r="F902" s="299"/>
      <c r="G902" s="299"/>
      <c r="H902" s="299"/>
      <c r="I902" s="299"/>
      <c r="J902" s="95"/>
      <c r="K902" s="95"/>
      <c r="L902" s="95"/>
      <c r="M902" s="95"/>
      <c r="N902" s="95"/>
      <c r="O902" s="95"/>
      <c r="P902" s="95"/>
      <c r="Q902" s="95"/>
      <c r="R902" s="95"/>
      <c r="S902" s="95"/>
      <c r="T902" s="95"/>
      <c r="U902" s="95"/>
      <c r="V902" s="95"/>
      <c r="W902" s="95"/>
      <c r="X902" s="95"/>
      <c r="Y902" s="95"/>
      <c r="Z902" s="95"/>
    </row>
    <row r="903" ht="15.75" customHeight="1">
      <c r="A903" s="258"/>
      <c r="B903" s="312"/>
      <c r="C903" s="313"/>
      <c r="D903" s="299"/>
      <c r="E903" s="299"/>
      <c r="F903" s="299"/>
      <c r="G903" s="299"/>
      <c r="H903" s="299"/>
      <c r="I903" s="299"/>
      <c r="J903" s="95"/>
      <c r="K903" s="95"/>
      <c r="L903" s="95"/>
      <c r="M903" s="95"/>
      <c r="N903" s="95"/>
      <c r="O903" s="95"/>
      <c r="P903" s="95"/>
      <c r="Q903" s="95"/>
      <c r="R903" s="95"/>
      <c r="S903" s="95"/>
      <c r="T903" s="95"/>
      <c r="U903" s="95"/>
      <c r="V903" s="95"/>
      <c r="W903" s="95"/>
      <c r="X903" s="95"/>
      <c r="Y903" s="95"/>
      <c r="Z903" s="95"/>
    </row>
    <row r="904" ht="15.75" customHeight="1">
      <c r="A904" s="258"/>
      <c r="B904" s="312"/>
      <c r="C904" s="313"/>
      <c r="D904" s="299"/>
      <c r="E904" s="299"/>
      <c r="F904" s="299"/>
      <c r="G904" s="299"/>
      <c r="H904" s="299"/>
      <c r="I904" s="299"/>
      <c r="J904" s="95"/>
      <c r="K904" s="95"/>
      <c r="L904" s="95"/>
      <c r="M904" s="95"/>
      <c r="N904" s="95"/>
      <c r="O904" s="95"/>
      <c r="P904" s="95"/>
      <c r="Q904" s="95"/>
      <c r="R904" s="95"/>
      <c r="S904" s="95"/>
      <c r="T904" s="95"/>
      <c r="U904" s="95"/>
      <c r="V904" s="95"/>
      <c r="W904" s="95"/>
      <c r="X904" s="95"/>
      <c r="Y904" s="95"/>
      <c r="Z904" s="95"/>
    </row>
    <row r="905" ht="15.75" customHeight="1">
      <c r="A905" s="258"/>
      <c r="B905" s="312"/>
      <c r="C905" s="313"/>
      <c r="D905" s="299"/>
      <c r="E905" s="299"/>
      <c r="F905" s="299"/>
      <c r="G905" s="299"/>
      <c r="H905" s="299"/>
      <c r="I905" s="299"/>
      <c r="J905" s="95"/>
      <c r="K905" s="95"/>
      <c r="L905" s="95"/>
      <c r="M905" s="95"/>
      <c r="N905" s="95"/>
      <c r="O905" s="95"/>
      <c r="P905" s="95"/>
      <c r="Q905" s="95"/>
      <c r="R905" s="95"/>
      <c r="S905" s="95"/>
      <c r="T905" s="95"/>
      <c r="U905" s="95"/>
      <c r="V905" s="95"/>
      <c r="W905" s="95"/>
      <c r="X905" s="95"/>
      <c r="Y905" s="95"/>
      <c r="Z905" s="95"/>
    </row>
    <row r="906" ht="15.75" customHeight="1">
      <c r="A906" s="258"/>
      <c r="B906" s="312"/>
      <c r="C906" s="313"/>
      <c r="D906" s="299"/>
      <c r="E906" s="299"/>
      <c r="F906" s="299"/>
      <c r="G906" s="299"/>
      <c r="H906" s="299"/>
      <c r="I906" s="299"/>
      <c r="J906" s="95"/>
      <c r="K906" s="95"/>
      <c r="L906" s="95"/>
      <c r="M906" s="95"/>
      <c r="N906" s="95"/>
      <c r="O906" s="95"/>
      <c r="P906" s="95"/>
      <c r="Q906" s="95"/>
      <c r="R906" s="95"/>
      <c r="S906" s="95"/>
      <c r="T906" s="95"/>
      <c r="U906" s="95"/>
      <c r="V906" s="95"/>
      <c r="W906" s="95"/>
      <c r="X906" s="95"/>
      <c r="Y906" s="95"/>
      <c r="Z906" s="95"/>
    </row>
    <row r="907" ht="15.75" customHeight="1">
      <c r="A907" s="258"/>
      <c r="B907" s="312"/>
      <c r="C907" s="313"/>
      <c r="D907" s="299"/>
      <c r="E907" s="299"/>
      <c r="F907" s="299"/>
      <c r="G907" s="299"/>
      <c r="H907" s="299"/>
      <c r="I907" s="299"/>
      <c r="J907" s="95"/>
      <c r="K907" s="95"/>
      <c r="L907" s="95"/>
      <c r="M907" s="95"/>
      <c r="N907" s="95"/>
      <c r="O907" s="95"/>
      <c r="P907" s="95"/>
      <c r="Q907" s="95"/>
      <c r="R907" s="95"/>
      <c r="S907" s="95"/>
      <c r="T907" s="95"/>
      <c r="U907" s="95"/>
      <c r="V907" s="95"/>
      <c r="W907" s="95"/>
      <c r="X907" s="95"/>
      <c r="Y907" s="95"/>
      <c r="Z907" s="95"/>
    </row>
    <row r="908" ht="15.75" customHeight="1">
      <c r="A908" s="258"/>
      <c r="B908" s="312"/>
      <c r="C908" s="313"/>
      <c r="D908" s="299"/>
      <c r="E908" s="299"/>
      <c r="F908" s="299"/>
      <c r="G908" s="299"/>
      <c r="H908" s="299"/>
      <c r="I908" s="299"/>
      <c r="J908" s="95"/>
      <c r="K908" s="95"/>
      <c r="L908" s="95"/>
      <c r="M908" s="95"/>
      <c r="N908" s="95"/>
      <c r="O908" s="95"/>
      <c r="P908" s="95"/>
      <c r="Q908" s="95"/>
      <c r="R908" s="95"/>
      <c r="S908" s="95"/>
      <c r="T908" s="95"/>
      <c r="U908" s="95"/>
      <c r="V908" s="95"/>
      <c r="W908" s="95"/>
      <c r="X908" s="95"/>
      <c r="Y908" s="95"/>
      <c r="Z908" s="95"/>
    </row>
    <row r="909" ht="15.75" customHeight="1">
      <c r="A909" s="258"/>
      <c r="B909" s="312"/>
      <c r="C909" s="313"/>
      <c r="D909" s="299"/>
      <c r="E909" s="299"/>
      <c r="F909" s="299"/>
      <c r="G909" s="299"/>
      <c r="H909" s="299"/>
      <c r="I909" s="299"/>
      <c r="J909" s="95"/>
      <c r="K909" s="95"/>
      <c r="L909" s="95"/>
      <c r="M909" s="95"/>
      <c r="N909" s="95"/>
      <c r="O909" s="95"/>
      <c r="P909" s="95"/>
      <c r="Q909" s="95"/>
      <c r="R909" s="95"/>
      <c r="S909" s="95"/>
      <c r="T909" s="95"/>
      <c r="U909" s="95"/>
      <c r="V909" s="95"/>
      <c r="W909" s="95"/>
      <c r="X909" s="95"/>
      <c r="Y909" s="95"/>
      <c r="Z909" s="95"/>
    </row>
    <row r="910" ht="15.75" customHeight="1">
      <c r="A910" s="258"/>
      <c r="B910" s="312"/>
      <c r="C910" s="313"/>
      <c r="D910" s="299"/>
      <c r="E910" s="299"/>
      <c r="F910" s="299"/>
      <c r="G910" s="299"/>
      <c r="H910" s="299"/>
      <c r="I910" s="299"/>
      <c r="J910" s="95"/>
      <c r="K910" s="95"/>
      <c r="L910" s="95"/>
      <c r="M910" s="95"/>
      <c r="N910" s="95"/>
      <c r="O910" s="95"/>
      <c r="P910" s="95"/>
      <c r="Q910" s="95"/>
      <c r="R910" s="95"/>
      <c r="S910" s="95"/>
      <c r="T910" s="95"/>
      <c r="U910" s="95"/>
      <c r="V910" s="95"/>
      <c r="W910" s="95"/>
      <c r="X910" s="95"/>
      <c r="Y910" s="95"/>
      <c r="Z910" s="95"/>
    </row>
    <row r="911" ht="15.75" customHeight="1">
      <c r="A911" s="258"/>
      <c r="B911" s="312"/>
      <c r="C911" s="313"/>
      <c r="D911" s="299"/>
      <c r="E911" s="299"/>
      <c r="F911" s="299"/>
      <c r="G911" s="299"/>
      <c r="H911" s="299"/>
      <c r="I911" s="299"/>
      <c r="J911" s="95"/>
      <c r="K911" s="95"/>
      <c r="L911" s="95"/>
      <c r="M911" s="95"/>
      <c r="N911" s="95"/>
      <c r="O911" s="95"/>
      <c r="P911" s="95"/>
      <c r="Q911" s="95"/>
      <c r="R911" s="95"/>
      <c r="S911" s="95"/>
      <c r="T911" s="95"/>
      <c r="U911" s="95"/>
      <c r="V911" s="95"/>
      <c r="W911" s="95"/>
      <c r="X911" s="95"/>
      <c r="Y911" s="95"/>
      <c r="Z911" s="95"/>
    </row>
    <row r="912" ht="15.75" customHeight="1">
      <c r="A912" s="258"/>
      <c r="B912" s="312"/>
      <c r="C912" s="313"/>
      <c r="D912" s="299"/>
      <c r="E912" s="299"/>
      <c r="F912" s="299"/>
      <c r="G912" s="299"/>
      <c r="H912" s="299"/>
      <c r="I912" s="299"/>
      <c r="J912" s="95"/>
      <c r="K912" s="95"/>
      <c r="L912" s="95"/>
      <c r="M912" s="95"/>
      <c r="N912" s="95"/>
      <c r="O912" s="95"/>
      <c r="P912" s="95"/>
      <c r="Q912" s="95"/>
      <c r="R912" s="95"/>
      <c r="S912" s="95"/>
      <c r="T912" s="95"/>
      <c r="U912" s="95"/>
      <c r="V912" s="95"/>
      <c r="W912" s="95"/>
      <c r="X912" s="95"/>
      <c r="Y912" s="95"/>
      <c r="Z912" s="95"/>
    </row>
    <row r="913" ht="15.75" customHeight="1">
      <c r="A913" s="258"/>
      <c r="B913" s="312"/>
      <c r="C913" s="313"/>
      <c r="D913" s="299"/>
      <c r="E913" s="299"/>
      <c r="F913" s="299"/>
      <c r="G913" s="299"/>
      <c r="H913" s="299"/>
      <c r="I913" s="299"/>
      <c r="J913" s="95"/>
      <c r="K913" s="95"/>
      <c r="L913" s="95"/>
      <c r="M913" s="95"/>
      <c r="N913" s="95"/>
      <c r="O913" s="95"/>
      <c r="P913" s="95"/>
      <c r="Q913" s="95"/>
      <c r="R913" s="95"/>
      <c r="S913" s="95"/>
      <c r="T913" s="95"/>
      <c r="U913" s="95"/>
      <c r="V913" s="95"/>
      <c r="W913" s="95"/>
      <c r="X913" s="95"/>
      <c r="Y913" s="95"/>
      <c r="Z913" s="95"/>
    </row>
    <row r="914" ht="15.75" customHeight="1">
      <c r="A914" s="258"/>
      <c r="B914" s="312"/>
      <c r="C914" s="313"/>
      <c r="D914" s="299"/>
      <c r="E914" s="299"/>
      <c r="F914" s="299"/>
      <c r="G914" s="299"/>
      <c r="H914" s="299"/>
      <c r="I914" s="299"/>
      <c r="J914" s="95"/>
      <c r="K914" s="95"/>
      <c r="L914" s="95"/>
      <c r="M914" s="95"/>
      <c r="N914" s="95"/>
      <c r="O914" s="95"/>
      <c r="P914" s="95"/>
      <c r="Q914" s="95"/>
      <c r="R914" s="95"/>
      <c r="S914" s="95"/>
      <c r="T914" s="95"/>
      <c r="U914" s="95"/>
      <c r="V914" s="95"/>
      <c r="W914" s="95"/>
      <c r="X914" s="95"/>
      <c r="Y914" s="95"/>
      <c r="Z914" s="95"/>
    </row>
    <row r="915" ht="15.75" customHeight="1">
      <c r="A915" s="258"/>
      <c r="B915" s="312"/>
      <c r="C915" s="313"/>
      <c r="D915" s="299"/>
      <c r="E915" s="299"/>
      <c r="F915" s="299"/>
      <c r="G915" s="299"/>
      <c r="H915" s="299"/>
      <c r="I915" s="299"/>
      <c r="J915" s="95"/>
      <c r="K915" s="95"/>
      <c r="L915" s="95"/>
      <c r="M915" s="95"/>
      <c r="N915" s="95"/>
      <c r="O915" s="95"/>
      <c r="P915" s="95"/>
      <c r="Q915" s="95"/>
      <c r="R915" s="95"/>
      <c r="S915" s="95"/>
      <c r="T915" s="95"/>
      <c r="U915" s="95"/>
      <c r="V915" s="95"/>
      <c r="W915" s="95"/>
      <c r="X915" s="95"/>
      <c r="Y915" s="95"/>
      <c r="Z915" s="95"/>
    </row>
    <row r="916" ht="15.75" customHeight="1">
      <c r="A916" s="258"/>
      <c r="B916" s="312"/>
      <c r="C916" s="313"/>
      <c r="D916" s="299"/>
      <c r="E916" s="299"/>
      <c r="F916" s="299"/>
      <c r="G916" s="299"/>
      <c r="H916" s="299"/>
      <c r="I916" s="299"/>
      <c r="J916" s="95"/>
      <c r="K916" s="95"/>
      <c r="L916" s="95"/>
      <c r="M916" s="95"/>
      <c r="N916" s="95"/>
      <c r="O916" s="95"/>
      <c r="P916" s="95"/>
      <c r="Q916" s="95"/>
      <c r="R916" s="95"/>
      <c r="S916" s="95"/>
      <c r="T916" s="95"/>
      <c r="U916" s="95"/>
      <c r="V916" s="95"/>
      <c r="W916" s="95"/>
      <c r="X916" s="95"/>
      <c r="Y916" s="95"/>
      <c r="Z916" s="95"/>
    </row>
    <row r="917" ht="15.75" customHeight="1">
      <c r="A917" s="258"/>
      <c r="B917" s="312"/>
      <c r="C917" s="313"/>
      <c r="D917" s="299"/>
      <c r="E917" s="299"/>
      <c r="F917" s="299"/>
      <c r="G917" s="299"/>
      <c r="H917" s="299"/>
      <c r="I917" s="299"/>
      <c r="J917" s="95"/>
      <c r="K917" s="95"/>
      <c r="L917" s="95"/>
      <c r="M917" s="95"/>
      <c r="N917" s="95"/>
      <c r="O917" s="95"/>
      <c r="P917" s="95"/>
      <c r="Q917" s="95"/>
      <c r="R917" s="95"/>
      <c r="S917" s="95"/>
      <c r="T917" s="95"/>
      <c r="U917" s="95"/>
      <c r="V917" s="95"/>
      <c r="W917" s="95"/>
      <c r="X917" s="95"/>
      <c r="Y917" s="95"/>
      <c r="Z917" s="95"/>
    </row>
    <row r="918" ht="15.75" customHeight="1">
      <c r="A918" s="258"/>
      <c r="B918" s="312"/>
      <c r="C918" s="313"/>
      <c r="D918" s="299"/>
      <c r="E918" s="299"/>
      <c r="F918" s="299"/>
      <c r="G918" s="299"/>
      <c r="H918" s="299"/>
      <c r="I918" s="299"/>
      <c r="J918" s="95"/>
      <c r="K918" s="95"/>
      <c r="L918" s="95"/>
      <c r="M918" s="95"/>
      <c r="N918" s="95"/>
      <c r="O918" s="95"/>
      <c r="P918" s="95"/>
      <c r="Q918" s="95"/>
      <c r="R918" s="95"/>
      <c r="S918" s="95"/>
      <c r="T918" s="95"/>
      <c r="U918" s="95"/>
      <c r="V918" s="95"/>
      <c r="W918" s="95"/>
      <c r="X918" s="95"/>
      <c r="Y918" s="95"/>
      <c r="Z918" s="95"/>
    </row>
    <row r="919" ht="15.75" customHeight="1">
      <c r="A919" s="258"/>
      <c r="B919" s="312"/>
      <c r="C919" s="313"/>
      <c r="D919" s="299"/>
      <c r="E919" s="299"/>
      <c r="F919" s="299"/>
      <c r="G919" s="299"/>
      <c r="H919" s="299"/>
      <c r="I919" s="299"/>
      <c r="J919" s="95"/>
      <c r="K919" s="95"/>
      <c r="L919" s="95"/>
      <c r="M919" s="95"/>
      <c r="N919" s="95"/>
      <c r="O919" s="95"/>
      <c r="P919" s="95"/>
      <c r="Q919" s="95"/>
      <c r="R919" s="95"/>
      <c r="S919" s="95"/>
      <c r="T919" s="95"/>
      <c r="U919" s="95"/>
      <c r="V919" s="95"/>
      <c r="W919" s="95"/>
      <c r="X919" s="95"/>
      <c r="Y919" s="95"/>
      <c r="Z919" s="95"/>
    </row>
    <row r="920" ht="15.75" customHeight="1">
      <c r="A920" s="258"/>
      <c r="B920" s="312"/>
      <c r="C920" s="313"/>
      <c r="D920" s="299"/>
      <c r="E920" s="299"/>
      <c r="F920" s="299"/>
      <c r="G920" s="299"/>
      <c r="H920" s="299"/>
      <c r="I920" s="299"/>
      <c r="J920" s="95"/>
      <c r="K920" s="95"/>
      <c r="L920" s="95"/>
      <c r="M920" s="95"/>
      <c r="N920" s="95"/>
      <c r="O920" s="95"/>
      <c r="P920" s="95"/>
      <c r="Q920" s="95"/>
      <c r="R920" s="95"/>
      <c r="S920" s="95"/>
      <c r="T920" s="95"/>
      <c r="U920" s="95"/>
      <c r="V920" s="95"/>
      <c r="W920" s="95"/>
      <c r="X920" s="95"/>
      <c r="Y920" s="95"/>
      <c r="Z920" s="95"/>
    </row>
    <row r="921" ht="15.75" customHeight="1">
      <c r="A921" s="258"/>
      <c r="B921" s="312"/>
      <c r="C921" s="313"/>
      <c r="D921" s="299"/>
      <c r="E921" s="299"/>
      <c r="F921" s="299"/>
      <c r="G921" s="299"/>
      <c r="H921" s="299"/>
      <c r="I921" s="299"/>
      <c r="J921" s="95"/>
      <c r="K921" s="95"/>
      <c r="L921" s="95"/>
      <c r="M921" s="95"/>
      <c r="N921" s="95"/>
      <c r="O921" s="95"/>
      <c r="P921" s="95"/>
      <c r="Q921" s="95"/>
      <c r="R921" s="95"/>
      <c r="S921" s="95"/>
      <c r="T921" s="95"/>
      <c r="U921" s="95"/>
      <c r="V921" s="95"/>
      <c r="W921" s="95"/>
      <c r="X921" s="95"/>
      <c r="Y921" s="95"/>
      <c r="Z921" s="95"/>
    </row>
    <row r="922" ht="15.75" customHeight="1">
      <c r="A922" s="258"/>
      <c r="B922" s="312"/>
      <c r="C922" s="313"/>
      <c r="D922" s="299"/>
      <c r="E922" s="299"/>
      <c r="F922" s="299"/>
      <c r="G922" s="299"/>
      <c r="H922" s="299"/>
      <c r="I922" s="299"/>
      <c r="J922" s="95"/>
      <c r="K922" s="95"/>
      <c r="L922" s="95"/>
      <c r="M922" s="95"/>
      <c r="N922" s="95"/>
      <c r="O922" s="95"/>
      <c r="P922" s="95"/>
      <c r="Q922" s="95"/>
      <c r="R922" s="95"/>
      <c r="S922" s="95"/>
      <c r="T922" s="95"/>
      <c r="U922" s="95"/>
      <c r="V922" s="95"/>
      <c r="W922" s="95"/>
      <c r="X922" s="95"/>
      <c r="Y922" s="95"/>
      <c r="Z922" s="95"/>
    </row>
    <row r="923" ht="15.75" customHeight="1">
      <c r="A923" s="258"/>
      <c r="B923" s="312"/>
      <c r="C923" s="313"/>
      <c r="D923" s="299"/>
      <c r="E923" s="299"/>
      <c r="F923" s="299"/>
      <c r="G923" s="299"/>
      <c r="H923" s="299"/>
      <c r="I923" s="299"/>
      <c r="J923" s="95"/>
      <c r="K923" s="95"/>
      <c r="L923" s="95"/>
      <c r="M923" s="95"/>
      <c r="N923" s="95"/>
      <c r="O923" s="95"/>
      <c r="P923" s="95"/>
      <c r="Q923" s="95"/>
      <c r="R923" s="95"/>
      <c r="S923" s="95"/>
      <c r="T923" s="95"/>
      <c r="U923" s="95"/>
      <c r="V923" s="95"/>
      <c r="W923" s="95"/>
      <c r="X923" s="95"/>
      <c r="Y923" s="95"/>
      <c r="Z923" s="95"/>
    </row>
    <row r="924" ht="15.75" customHeight="1">
      <c r="A924" s="258"/>
      <c r="B924" s="312"/>
      <c r="C924" s="313"/>
      <c r="D924" s="299"/>
      <c r="E924" s="299"/>
      <c r="F924" s="299"/>
      <c r="G924" s="299"/>
      <c r="H924" s="299"/>
      <c r="I924" s="299"/>
      <c r="J924" s="95"/>
      <c r="K924" s="95"/>
      <c r="L924" s="95"/>
      <c r="M924" s="95"/>
      <c r="N924" s="95"/>
      <c r="O924" s="95"/>
      <c r="P924" s="95"/>
      <c r="Q924" s="95"/>
      <c r="R924" s="95"/>
      <c r="S924" s="95"/>
      <c r="T924" s="95"/>
      <c r="U924" s="95"/>
      <c r="V924" s="95"/>
      <c r="W924" s="95"/>
      <c r="X924" s="95"/>
      <c r="Y924" s="95"/>
      <c r="Z924" s="95"/>
    </row>
    <row r="925" ht="15.75" customHeight="1">
      <c r="A925" s="258"/>
      <c r="B925" s="312"/>
      <c r="C925" s="313"/>
      <c r="D925" s="299"/>
      <c r="E925" s="299"/>
      <c r="F925" s="299"/>
      <c r="G925" s="299"/>
      <c r="H925" s="299"/>
      <c r="I925" s="299"/>
      <c r="J925" s="95"/>
      <c r="K925" s="95"/>
      <c r="L925" s="95"/>
      <c r="M925" s="95"/>
      <c r="N925" s="95"/>
      <c r="O925" s="95"/>
      <c r="P925" s="95"/>
      <c r="Q925" s="95"/>
      <c r="R925" s="95"/>
      <c r="S925" s="95"/>
      <c r="T925" s="95"/>
      <c r="U925" s="95"/>
      <c r="V925" s="95"/>
      <c r="W925" s="95"/>
      <c r="X925" s="95"/>
      <c r="Y925" s="95"/>
      <c r="Z925" s="95"/>
    </row>
    <row r="926" ht="15.75" customHeight="1">
      <c r="A926" s="258"/>
      <c r="B926" s="312"/>
      <c r="C926" s="313"/>
      <c r="D926" s="299"/>
      <c r="E926" s="299"/>
      <c r="F926" s="299"/>
      <c r="G926" s="299"/>
      <c r="H926" s="299"/>
      <c r="I926" s="299"/>
      <c r="J926" s="95"/>
      <c r="K926" s="95"/>
      <c r="L926" s="95"/>
      <c r="M926" s="95"/>
      <c r="N926" s="95"/>
      <c r="O926" s="95"/>
      <c r="P926" s="95"/>
      <c r="Q926" s="95"/>
      <c r="R926" s="95"/>
      <c r="S926" s="95"/>
      <c r="T926" s="95"/>
      <c r="U926" s="95"/>
      <c r="V926" s="95"/>
      <c r="W926" s="95"/>
      <c r="X926" s="95"/>
      <c r="Y926" s="95"/>
      <c r="Z926" s="95"/>
    </row>
    <row r="927" ht="15.75" customHeight="1">
      <c r="A927" s="258"/>
      <c r="B927" s="312"/>
      <c r="C927" s="313"/>
      <c r="D927" s="299"/>
      <c r="E927" s="299"/>
      <c r="F927" s="299"/>
      <c r="G927" s="299"/>
      <c r="H927" s="299"/>
      <c r="I927" s="299"/>
      <c r="J927" s="95"/>
      <c r="K927" s="95"/>
      <c r="L927" s="95"/>
      <c r="M927" s="95"/>
      <c r="N927" s="95"/>
      <c r="O927" s="95"/>
      <c r="P927" s="95"/>
      <c r="Q927" s="95"/>
      <c r="R927" s="95"/>
      <c r="S927" s="95"/>
      <c r="T927" s="95"/>
      <c r="U927" s="95"/>
      <c r="V927" s="95"/>
      <c r="W927" s="95"/>
      <c r="X927" s="95"/>
      <c r="Y927" s="95"/>
      <c r="Z927" s="95"/>
    </row>
    <row r="928" ht="15.75" customHeight="1">
      <c r="A928" s="258"/>
      <c r="B928" s="312"/>
      <c r="C928" s="313"/>
      <c r="D928" s="299"/>
      <c r="E928" s="299"/>
      <c r="F928" s="299"/>
      <c r="G928" s="299"/>
      <c r="H928" s="299"/>
      <c r="I928" s="299"/>
      <c r="J928" s="95"/>
      <c r="K928" s="95"/>
      <c r="L928" s="95"/>
      <c r="M928" s="95"/>
      <c r="N928" s="95"/>
      <c r="O928" s="95"/>
      <c r="P928" s="95"/>
      <c r="Q928" s="95"/>
      <c r="R928" s="95"/>
      <c r="S928" s="95"/>
      <c r="T928" s="95"/>
      <c r="U928" s="95"/>
      <c r="V928" s="95"/>
      <c r="W928" s="95"/>
      <c r="X928" s="95"/>
      <c r="Y928" s="95"/>
      <c r="Z928" s="95"/>
    </row>
    <row r="929" ht="15.75" customHeight="1">
      <c r="A929" s="258"/>
      <c r="B929" s="312"/>
      <c r="C929" s="313"/>
      <c r="D929" s="299"/>
      <c r="E929" s="299"/>
      <c r="F929" s="299"/>
      <c r="G929" s="299"/>
      <c r="H929" s="299"/>
      <c r="I929" s="299"/>
      <c r="J929" s="95"/>
      <c r="K929" s="95"/>
      <c r="L929" s="95"/>
      <c r="M929" s="95"/>
      <c r="N929" s="95"/>
      <c r="O929" s="95"/>
      <c r="P929" s="95"/>
      <c r="Q929" s="95"/>
      <c r="R929" s="95"/>
      <c r="S929" s="95"/>
      <c r="T929" s="95"/>
      <c r="U929" s="95"/>
      <c r="V929" s="95"/>
      <c r="W929" s="95"/>
      <c r="X929" s="95"/>
      <c r="Y929" s="95"/>
      <c r="Z929" s="95"/>
    </row>
    <row r="930" ht="15.75" customHeight="1">
      <c r="A930" s="258"/>
      <c r="B930" s="312"/>
      <c r="C930" s="313"/>
      <c r="D930" s="299"/>
      <c r="E930" s="299"/>
      <c r="F930" s="299"/>
      <c r="G930" s="299"/>
      <c r="H930" s="299"/>
      <c r="I930" s="299"/>
      <c r="J930" s="95"/>
      <c r="K930" s="95"/>
      <c r="L930" s="95"/>
      <c r="M930" s="95"/>
      <c r="N930" s="95"/>
      <c r="O930" s="95"/>
      <c r="P930" s="95"/>
      <c r="Q930" s="95"/>
      <c r="R930" s="95"/>
      <c r="S930" s="95"/>
      <c r="T930" s="95"/>
      <c r="U930" s="95"/>
      <c r="V930" s="95"/>
      <c r="W930" s="95"/>
      <c r="X930" s="95"/>
      <c r="Y930" s="95"/>
      <c r="Z930" s="95"/>
    </row>
    <row r="931" ht="15.75" customHeight="1">
      <c r="A931" s="258"/>
      <c r="B931" s="312"/>
      <c r="C931" s="313"/>
      <c r="D931" s="299"/>
      <c r="E931" s="299"/>
      <c r="F931" s="299"/>
      <c r="G931" s="299"/>
      <c r="H931" s="299"/>
      <c r="I931" s="299"/>
      <c r="J931" s="95"/>
      <c r="K931" s="95"/>
      <c r="L931" s="95"/>
      <c r="M931" s="95"/>
      <c r="N931" s="95"/>
      <c r="O931" s="95"/>
      <c r="P931" s="95"/>
      <c r="Q931" s="95"/>
      <c r="R931" s="95"/>
      <c r="S931" s="95"/>
      <c r="T931" s="95"/>
      <c r="U931" s="95"/>
      <c r="V931" s="95"/>
      <c r="W931" s="95"/>
      <c r="X931" s="95"/>
      <c r="Y931" s="95"/>
      <c r="Z931" s="95"/>
    </row>
    <row r="932" ht="15.75" customHeight="1">
      <c r="A932" s="258"/>
      <c r="B932" s="312"/>
      <c r="C932" s="313"/>
      <c r="D932" s="299"/>
      <c r="E932" s="299"/>
      <c r="F932" s="299"/>
      <c r="G932" s="299"/>
      <c r="H932" s="299"/>
      <c r="I932" s="299"/>
      <c r="J932" s="95"/>
      <c r="K932" s="95"/>
      <c r="L932" s="95"/>
      <c r="M932" s="95"/>
      <c r="N932" s="95"/>
      <c r="O932" s="95"/>
      <c r="P932" s="95"/>
      <c r="Q932" s="95"/>
      <c r="R932" s="95"/>
      <c r="S932" s="95"/>
      <c r="T932" s="95"/>
      <c r="U932" s="95"/>
      <c r="V932" s="95"/>
      <c r="W932" s="95"/>
      <c r="X932" s="95"/>
      <c r="Y932" s="95"/>
      <c r="Z932" s="95"/>
    </row>
    <row r="933" ht="15.75" customHeight="1">
      <c r="A933" s="258"/>
      <c r="B933" s="312"/>
      <c r="C933" s="313"/>
      <c r="D933" s="299"/>
      <c r="E933" s="299"/>
      <c r="F933" s="299"/>
      <c r="G933" s="299"/>
      <c r="H933" s="299"/>
      <c r="I933" s="299"/>
      <c r="J933" s="95"/>
      <c r="K933" s="95"/>
      <c r="L933" s="95"/>
      <c r="M933" s="95"/>
      <c r="N933" s="95"/>
      <c r="O933" s="95"/>
      <c r="P933" s="95"/>
      <c r="Q933" s="95"/>
      <c r="R933" s="95"/>
      <c r="S933" s="95"/>
      <c r="T933" s="95"/>
      <c r="U933" s="95"/>
      <c r="V933" s="95"/>
      <c r="W933" s="95"/>
      <c r="X933" s="95"/>
      <c r="Y933" s="95"/>
      <c r="Z933" s="95"/>
    </row>
    <row r="934" ht="15.75" customHeight="1">
      <c r="A934" s="258"/>
      <c r="B934" s="312"/>
      <c r="C934" s="313"/>
      <c r="D934" s="299"/>
      <c r="E934" s="299"/>
      <c r="F934" s="299"/>
      <c r="G934" s="299"/>
      <c r="H934" s="299"/>
      <c r="I934" s="299"/>
      <c r="J934" s="95"/>
      <c r="K934" s="95"/>
      <c r="L934" s="95"/>
      <c r="M934" s="95"/>
      <c r="N934" s="95"/>
      <c r="O934" s="95"/>
      <c r="P934" s="95"/>
      <c r="Q934" s="95"/>
      <c r="R934" s="95"/>
      <c r="S934" s="95"/>
      <c r="T934" s="95"/>
      <c r="U934" s="95"/>
      <c r="V934" s="95"/>
      <c r="W934" s="95"/>
      <c r="X934" s="95"/>
      <c r="Y934" s="95"/>
      <c r="Z934" s="95"/>
    </row>
    <row r="935" ht="15.75" customHeight="1">
      <c r="A935" s="258"/>
      <c r="B935" s="312"/>
      <c r="C935" s="313"/>
      <c r="D935" s="299"/>
      <c r="E935" s="299"/>
      <c r="F935" s="299"/>
      <c r="G935" s="299"/>
      <c r="H935" s="299"/>
      <c r="I935" s="299"/>
      <c r="J935" s="95"/>
      <c r="K935" s="95"/>
      <c r="L935" s="95"/>
      <c r="M935" s="95"/>
      <c r="N935" s="95"/>
      <c r="O935" s="95"/>
      <c r="P935" s="95"/>
      <c r="Q935" s="95"/>
      <c r="R935" s="95"/>
      <c r="S935" s="95"/>
      <c r="T935" s="95"/>
      <c r="U935" s="95"/>
      <c r="V935" s="95"/>
      <c r="W935" s="95"/>
      <c r="X935" s="95"/>
      <c r="Y935" s="95"/>
      <c r="Z935" s="95"/>
    </row>
    <row r="936" ht="15.75" customHeight="1">
      <c r="A936" s="258"/>
      <c r="B936" s="312"/>
      <c r="C936" s="313"/>
      <c r="D936" s="299"/>
      <c r="E936" s="299"/>
      <c r="F936" s="299"/>
      <c r="G936" s="299"/>
      <c r="H936" s="299"/>
      <c r="I936" s="299"/>
      <c r="J936" s="95"/>
      <c r="K936" s="95"/>
      <c r="L936" s="95"/>
      <c r="M936" s="95"/>
      <c r="N936" s="95"/>
      <c r="O936" s="95"/>
      <c r="P936" s="95"/>
      <c r="Q936" s="95"/>
      <c r="R936" s="95"/>
      <c r="S936" s="95"/>
      <c r="T936" s="95"/>
      <c r="U936" s="95"/>
      <c r="V936" s="95"/>
      <c r="W936" s="95"/>
      <c r="X936" s="95"/>
      <c r="Y936" s="95"/>
      <c r="Z936" s="95"/>
    </row>
    <row r="937" ht="15.75" customHeight="1">
      <c r="A937" s="258"/>
      <c r="B937" s="312"/>
      <c r="C937" s="313"/>
      <c r="D937" s="299"/>
      <c r="E937" s="299"/>
      <c r="F937" s="299"/>
      <c r="G937" s="299"/>
      <c r="H937" s="299"/>
      <c r="I937" s="299"/>
      <c r="J937" s="95"/>
      <c r="K937" s="95"/>
      <c r="L937" s="95"/>
      <c r="M937" s="95"/>
      <c r="N937" s="95"/>
      <c r="O937" s="95"/>
      <c r="P937" s="95"/>
      <c r="Q937" s="95"/>
      <c r="R937" s="95"/>
      <c r="S937" s="95"/>
      <c r="T937" s="95"/>
      <c r="U937" s="95"/>
      <c r="V937" s="95"/>
      <c r="W937" s="95"/>
      <c r="X937" s="95"/>
      <c r="Y937" s="95"/>
      <c r="Z937" s="95"/>
    </row>
    <row r="938" ht="15.75" customHeight="1">
      <c r="A938" s="258"/>
      <c r="B938" s="312"/>
      <c r="C938" s="313"/>
      <c r="D938" s="299"/>
      <c r="E938" s="299"/>
      <c r="F938" s="299"/>
      <c r="G938" s="299"/>
      <c r="H938" s="299"/>
      <c r="I938" s="299"/>
      <c r="J938" s="95"/>
      <c r="K938" s="95"/>
      <c r="L938" s="95"/>
      <c r="M938" s="95"/>
      <c r="N938" s="95"/>
      <c r="O938" s="95"/>
      <c r="P938" s="95"/>
      <c r="Q938" s="95"/>
      <c r="R938" s="95"/>
      <c r="S938" s="95"/>
      <c r="T938" s="95"/>
      <c r="U938" s="95"/>
      <c r="V938" s="95"/>
      <c r="W938" s="95"/>
      <c r="X938" s="95"/>
      <c r="Y938" s="95"/>
      <c r="Z938" s="95"/>
    </row>
    <row r="939" ht="15.75" customHeight="1">
      <c r="A939" s="258"/>
      <c r="B939" s="312"/>
      <c r="C939" s="313"/>
      <c r="D939" s="299"/>
      <c r="E939" s="299"/>
      <c r="F939" s="299"/>
      <c r="G939" s="299"/>
      <c r="H939" s="299"/>
      <c r="I939" s="299"/>
      <c r="J939" s="95"/>
      <c r="K939" s="95"/>
      <c r="L939" s="95"/>
      <c r="M939" s="95"/>
      <c r="N939" s="95"/>
      <c r="O939" s="95"/>
      <c r="P939" s="95"/>
      <c r="Q939" s="95"/>
      <c r="R939" s="95"/>
      <c r="S939" s="95"/>
      <c r="T939" s="95"/>
      <c r="U939" s="95"/>
      <c r="V939" s="95"/>
      <c r="W939" s="95"/>
      <c r="X939" s="95"/>
      <c r="Y939" s="95"/>
      <c r="Z939" s="95"/>
    </row>
    <row r="940" ht="15.75" customHeight="1">
      <c r="A940" s="258"/>
      <c r="B940" s="312"/>
      <c r="C940" s="313"/>
      <c r="D940" s="299"/>
      <c r="E940" s="299"/>
      <c r="F940" s="299"/>
      <c r="G940" s="299"/>
      <c r="H940" s="299"/>
      <c r="I940" s="299"/>
      <c r="J940" s="95"/>
      <c r="K940" s="95"/>
      <c r="L940" s="95"/>
      <c r="M940" s="95"/>
      <c r="N940" s="95"/>
      <c r="O940" s="95"/>
      <c r="P940" s="95"/>
      <c r="Q940" s="95"/>
      <c r="R940" s="95"/>
      <c r="S940" s="95"/>
      <c r="T940" s="95"/>
      <c r="U940" s="95"/>
      <c r="V940" s="95"/>
      <c r="W940" s="95"/>
      <c r="X940" s="95"/>
      <c r="Y940" s="95"/>
      <c r="Z940" s="95"/>
    </row>
    <row r="941" ht="15.75" customHeight="1">
      <c r="A941" s="258"/>
      <c r="B941" s="312"/>
      <c r="C941" s="313"/>
      <c r="D941" s="299"/>
      <c r="E941" s="299"/>
      <c r="F941" s="299"/>
      <c r="G941" s="299"/>
      <c r="H941" s="299"/>
      <c r="I941" s="299"/>
      <c r="J941" s="95"/>
      <c r="K941" s="95"/>
      <c r="L941" s="95"/>
      <c r="M941" s="95"/>
      <c r="N941" s="95"/>
      <c r="O941" s="95"/>
      <c r="P941" s="95"/>
      <c r="Q941" s="95"/>
      <c r="R941" s="95"/>
      <c r="S941" s="95"/>
      <c r="T941" s="95"/>
      <c r="U941" s="95"/>
      <c r="V941" s="95"/>
      <c r="W941" s="95"/>
      <c r="X941" s="95"/>
      <c r="Y941" s="95"/>
      <c r="Z941" s="95"/>
    </row>
    <row r="942" ht="15.75" customHeight="1">
      <c r="A942" s="258"/>
      <c r="B942" s="312"/>
      <c r="C942" s="313"/>
      <c r="D942" s="299"/>
      <c r="E942" s="299"/>
      <c r="F942" s="299"/>
      <c r="G942" s="299"/>
      <c r="H942" s="299"/>
      <c r="I942" s="299"/>
      <c r="J942" s="95"/>
      <c r="K942" s="95"/>
      <c r="L942" s="95"/>
      <c r="M942" s="95"/>
      <c r="N942" s="95"/>
      <c r="O942" s="95"/>
      <c r="P942" s="95"/>
      <c r="Q942" s="95"/>
      <c r="R942" s="95"/>
      <c r="S942" s="95"/>
      <c r="T942" s="95"/>
      <c r="U942" s="95"/>
      <c r="V942" s="95"/>
      <c r="W942" s="95"/>
      <c r="X942" s="95"/>
      <c r="Y942" s="95"/>
      <c r="Z942" s="95"/>
    </row>
    <row r="943" ht="15.75" customHeight="1">
      <c r="A943" s="258"/>
      <c r="B943" s="312"/>
      <c r="C943" s="313"/>
      <c r="D943" s="299"/>
      <c r="E943" s="299"/>
      <c r="F943" s="299"/>
      <c r="G943" s="299"/>
      <c r="H943" s="299"/>
      <c r="I943" s="299"/>
      <c r="J943" s="95"/>
      <c r="K943" s="95"/>
      <c r="L943" s="95"/>
      <c r="M943" s="95"/>
      <c r="N943" s="95"/>
      <c r="O943" s="95"/>
      <c r="P943" s="95"/>
      <c r="Q943" s="95"/>
      <c r="R943" s="95"/>
      <c r="S943" s="95"/>
      <c r="T943" s="95"/>
      <c r="U943" s="95"/>
      <c r="V943" s="95"/>
      <c r="W943" s="95"/>
      <c r="X943" s="95"/>
      <c r="Y943" s="95"/>
      <c r="Z943" s="95"/>
    </row>
    <row r="944" ht="15.75" customHeight="1">
      <c r="A944" s="258"/>
      <c r="B944" s="312"/>
      <c r="C944" s="313"/>
      <c r="D944" s="299"/>
      <c r="E944" s="299"/>
      <c r="F944" s="299"/>
      <c r="G944" s="299"/>
      <c r="H944" s="299"/>
      <c r="I944" s="299"/>
      <c r="J944" s="95"/>
      <c r="K944" s="95"/>
      <c r="L944" s="95"/>
      <c r="M944" s="95"/>
      <c r="N944" s="95"/>
      <c r="O944" s="95"/>
      <c r="P944" s="95"/>
      <c r="Q944" s="95"/>
      <c r="R944" s="95"/>
      <c r="S944" s="95"/>
      <c r="T944" s="95"/>
      <c r="U944" s="95"/>
      <c r="V944" s="95"/>
      <c r="W944" s="95"/>
      <c r="X944" s="95"/>
      <c r="Y944" s="95"/>
      <c r="Z944" s="95"/>
    </row>
    <row r="945" ht="15.75" customHeight="1">
      <c r="A945" s="258"/>
      <c r="B945" s="312"/>
      <c r="C945" s="313"/>
      <c r="D945" s="299"/>
      <c r="E945" s="299"/>
      <c r="F945" s="299"/>
      <c r="G945" s="299"/>
      <c r="H945" s="299"/>
      <c r="I945" s="299"/>
      <c r="J945" s="95"/>
      <c r="K945" s="95"/>
      <c r="L945" s="95"/>
      <c r="M945" s="95"/>
      <c r="N945" s="95"/>
      <c r="O945" s="95"/>
      <c r="P945" s="95"/>
      <c r="Q945" s="95"/>
      <c r="R945" s="95"/>
      <c r="S945" s="95"/>
      <c r="T945" s="95"/>
      <c r="U945" s="95"/>
      <c r="V945" s="95"/>
      <c r="W945" s="95"/>
      <c r="X945" s="95"/>
      <c r="Y945" s="95"/>
      <c r="Z945" s="95"/>
    </row>
    <row r="946" ht="15.75" customHeight="1">
      <c r="A946" s="258"/>
      <c r="B946" s="312"/>
      <c r="C946" s="313"/>
      <c r="D946" s="299"/>
      <c r="E946" s="299"/>
      <c r="F946" s="299"/>
      <c r="G946" s="299"/>
      <c r="H946" s="299"/>
      <c r="I946" s="299"/>
      <c r="J946" s="95"/>
      <c r="K946" s="95"/>
      <c r="L946" s="95"/>
      <c r="M946" s="95"/>
      <c r="N946" s="95"/>
      <c r="O946" s="95"/>
      <c r="P946" s="95"/>
      <c r="Q946" s="95"/>
      <c r="R946" s="95"/>
      <c r="S946" s="95"/>
      <c r="T946" s="95"/>
      <c r="U946" s="95"/>
      <c r="V946" s="95"/>
      <c r="W946" s="95"/>
      <c r="X946" s="95"/>
      <c r="Y946" s="95"/>
      <c r="Z946" s="95"/>
    </row>
    <row r="947" ht="15.75" customHeight="1">
      <c r="A947" s="258"/>
      <c r="B947" s="312"/>
      <c r="C947" s="313"/>
      <c r="D947" s="299"/>
      <c r="E947" s="299"/>
      <c r="F947" s="299"/>
      <c r="G947" s="299"/>
      <c r="H947" s="299"/>
      <c r="I947" s="299"/>
      <c r="J947" s="95"/>
      <c r="K947" s="95"/>
      <c r="L947" s="95"/>
      <c r="M947" s="95"/>
      <c r="N947" s="95"/>
      <c r="O947" s="95"/>
      <c r="P947" s="95"/>
      <c r="Q947" s="95"/>
      <c r="R947" s="95"/>
      <c r="S947" s="95"/>
      <c r="T947" s="95"/>
      <c r="U947" s="95"/>
      <c r="V947" s="95"/>
      <c r="W947" s="95"/>
      <c r="X947" s="95"/>
      <c r="Y947" s="95"/>
      <c r="Z947" s="95"/>
    </row>
    <row r="948" ht="15.75" customHeight="1">
      <c r="A948" s="258"/>
      <c r="B948" s="312"/>
      <c r="C948" s="313"/>
      <c r="D948" s="299"/>
      <c r="E948" s="299"/>
      <c r="F948" s="299"/>
      <c r="G948" s="299"/>
      <c r="H948" s="299"/>
      <c r="I948" s="299"/>
      <c r="J948" s="95"/>
      <c r="K948" s="95"/>
      <c r="L948" s="95"/>
      <c r="M948" s="95"/>
      <c r="N948" s="95"/>
      <c r="O948" s="95"/>
      <c r="P948" s="95"/>
      <c r="Q948" s="95"/>
      <c r="R948" s="95"/>
      <c r="S948" s="95"/>
      <c r="T948" s="95"/>
      <c r="U948" s="95"/>
      <c r="V948" s="95"/>
      <c r="W948" s="95"/>
      <c r="X948" s="95"/>
      <c r="Y948" s="95"/>
      <c r="Z948" s="95"/>
    </row>
    <row r="949" ht="15.75" customHeight="1">
      <c r="A949" s="258"/>
      <c r="B949" s="312"/>
      <c r="C949" s="313"/>
      <c r="D949" s="299"/>
      <c r="E949" s="299"/>
      <c r="F949" s="299"/>
      <c r="G949" s="299"/>
      <c r="H949" s="299"/>
      <c r="I949" s="299"/>
      <c r="J949" s="95"/>
      <c r="K949" s="95"/>
      <c r="L949" s="95"/>
      <c r="M949" s="95"/>
      <c r="N949" s="95"/>
      <c r="O949" s="95"/>
      <c r="P949" s="95"/>
      <c r="Q949" s="95"/>
      <c r="R949" s="95"/>
      <c r="S949" s="95"/>
      <c r="T949" s="95"/>
      <c r="U949" s="95"/>
      <c r="V949" s="95"/>
      <c r="W949" s="95"/>
      <c r="X949" s="95"/>
      <c r="Y949" s="95"/>
      <c r="Z949" s="95"/>
    </row>
    <row r="950" ht="15.75" customHeight="1">
      <c r="A950" s="258"/>
      <c r="B950" s="312"/>
      <c r="C950" s="313"/>
      <c r="D950" s="299"/>
      <c r="E950" s="299"/>
      <c r="F950" s="299"/>
      <c r="G950" s="299"/>
      <c r="H950" s="299"/>
      <c r="I950" s="299"/>
      <c r="J950" s="95"/>
      <c r="K950" s="95"/>
      <c r="L950" s="95"/>
      <c r="M950" s="95"/>
      <c r="N950" s="95"/>
      <c r="O950" s="95"/>
      <c r="P950" s="95"/>
      <c r="Q950" s="95"/>
      <c r="R950" s="95"/>
      <c r="S950" s="95"/>
      <c r="T950" s="95"/>
      <c r="U950" s="95"/>
      <c r="V950" s="95"/>
      <c r="W950" s="95"/>
      <c r="X950" s="95"/>
      <c r="Y950" s="95"/>
      <c r="Z950" s="95"/>
    </row>
    <row r="951" ht="15.75" customHeight="1">
      <c r="A951" s="258"/>
      <c r="B951" s="312"/>
      <c r="C951" s="313"/>
      <c r="D951" s="299"/>
      <c r="E951" s="299"/>
      <c r="F951" s="299"/>
      <c r="G951" s="299"/>
      <c r="H951" s="299"/>
      <c r="I951" s="299"/>
      <c r="J951" s="95"/>
      <c r="K951" s="95"/>
      <c r="L951" s="95"/>
      <c r="M951" s="95"/>
      <c r="N951" s="95"/>
      <c r="O951" s="95"/>
      <c r="P951" s="95"/>
      <c r="Q951" s="95"/>
      <c r="R951" s="95"/>
      <c r="S951" s="95"/>
      <c r="T951" s="95"/>
      <c r="U951" s="95"/>
      <c r="V951" s="95"/>
      <c r="W951" s="95"/>
      <c r="X951" s="95"/>
      <c r="Y951" s="95"/>
      <c r="Z951" s="95"/>
    </row>
    <row r="952" ht="15.75" customHeight="1">
      <c r="A952" s="258"/>
      <c r="B952" s="312"/>
      <c r="C952" s="313"/>
      <c r="D952" s="299"/>
      <c r="E952" s="299"/>
      <c r="F952" s="299"/>
      <c r="G952" s="299"/>
      <c r="H952" s="299"/>
      <c r="I952" s="299"/>
      <c r="J952" s="95"/>
      <c r="K952" s="95"/>
      <c r="L952" s="95"/>
      <c r="M952" s="95"/>
      <c r="N952" s="95"/>
      <c r="O952" s="95"/>
      <c r="P952" s="95"/>
      <c r="Q952" s="95"/>
      <c r="R952" s="95"/>
      <c r="S952" s="95"/>
      <c r="T952" s="95"/>
      <c r="U952" s="95"/>
      <c r="V952" s="95"/>
      <c r="W952" s="95"/>
      <c r="X952" s="95"/>
      <c r="Y952" s="95"/>
      <c r="Z952" s="95"/>
    </row>
    <row r="953" ht="15.75" customHeight="1">
      <c r="A953" s="258"/>
      <c r="B953" s="312"/>
      <c r="C953" s="313"/>
      <c r="D953" s="299"/>
      <c r="E953" s="299"/>
      <c r="F953" s="299"/>
      <c r="G953" s="299"/>
      <c r="H953" s="299"/>
      <c r="I953" s="299"/>
      <c r="J953" s="95"/>
      <c r="K953" s="95"/>
      <c r="L953" s="95"/>
      <c r="M953" s="95"/>
      <c r="N953" s="95"/>
      <c r="O953" s="95"/>
      <c r="P953" s="95"/>
      <c r="Q953" s="95"/>
      <c r="R953" s="95"/>
      <c r="S953" s="95"/>
      <c r="T953" s="95"/>
      <c r="U953" s="95"/>
      <c r="V953" s="95"/>
      <c r="W953" s="95"/>
      <c r="X953" s="95"/>
      <c r="Y953" s="95"/>
      <c r="Z953" s="95"/>
    </row>
    <row r="954" ht="15.75" customHeight="1">
      <c r="A954" s="258"/>
      <c r="B954" s="312"/>
      <c r="C954" s="313"/>
      <c r="D954" s="299"/>
      <c r="E954" s="299"/>
      <c r="F954" s="299"/>
      <c r="G954" s="299"/>
      <c r="H954" s="299"/>
      <c r="I954" s="299"/>
      <c r="J954" s="95"/>
      <c r="K954" s="95"/>
      <c r="L954" s="95"/>
      <c r="M954" s="95"/>
      <c r="N954" s="95"/>
      <c r="O954" s="95"/>
      <c r="P954" s="95"/>
      <c r="Q954" s="95"/>
      <c r="R954" s="95"/>
      <c r="S954" s="95"/>
      <c r="T954" s="95"/>
      <c r="U954" s="95"/>
      <c r="V954" s="95"/>
      <c r="W954" s="95"/>
      <c r="X954" s="95"/>
      <c r="Y954" s="95"/>
      <c r="Z954" s="95"/>
    </row>
    <row r="955" ht="15.75" customHeight="1">
      <c r="A955" s="258"/>
      <c r="B955" s="312"/>
      <c r="C955" s="313"/>
      <c r="D955" s="299"/>
      <c r="E955" s="299"/>
      <c r="F955" s="299"/>
      <c r="G955" s="299"/>
      <c r="H955" s="299"/>
      <c r="I955" s="299"/>
      <c r="J955" s="95"/>
      <c r="K955" s="95"/>
      <c r="L955" s="95"/>
      <c r="M955" s="95"/>
      <c r="N955" s="95"/>
      <c r="O955" s="95"/>
      <c r="P955" s="95"/>
      <c r="Q955" s="95"/>
      <c r="R955" s="95"/>
      <c r="S955" s="95"/>
      <c r="T955" s="95"/>
      <c r="U955" s="95"/>
      <c r="V955" s="95"/>
      <c r="W955" s="95"/>
      <c r="X955" s="95"/>
      <c r="Y955" s="95"/>
      <c r="Z955" s="95"/>
    </row>
    <row r="956" ht="15.75" customHeight="1">
      <c r="A956" s="258"/>
      <c r="B956" s="312"/>
      <c r="C956" s="313"/>
      <c r="D956" s="299"/>
      <c r="E956" s="299"/>
      <c r="F956" s="299"/>
      <c r="G956" s="299"/>
      <c r="H956" s="299"/>
      <c r="I956" s="299"/>
      <c r="J956" s="95"/>
      <c r="K956" s="95"/>
      <c r="L956" s="95"/>
      <c r="M956" s="95"/>
      <c r="N956" s="95"/>
      <c r="O956" s="95"/>
      <c r="P956" s="95"/>
      <c r="Q956" s="95"/>
      <c r="R956" s="95"/>
      <c r="S956" s="95"/>
      <c r="T956" s="95"/>
      <c r="U956" s="95"/>
      <c r="V956" s="95"/>
      <c r="W956" s="95"/>
      <c r="X956" s="95"/>
      <c r="Y956" s="95"/>
      <c r="Z956" s="95"/>
    </row>
    <row r="957" ht="15.75" customHeight="1">
      <c r="A957" s="258"/>
      <c r="B957" s="312"/>
      <c r="C957" s="313"/>
      <c r="D957" s="299"/>
      <c r="E957" s="299"/>
      <c r="F957" s="299"/>
      <c r="G957" s="299"/>
      <c r="H957" s="299"/>
      <c r="I957" s="299"/>
      <c r="J957" s="95"/>
      <c r="K957" s="95"/>
      <c r="L957" s="95"/>
      <c r="M957" s="95"/>
      <c r="N957" s="95"/>
      <c r="O957" s="95"/>
      <c r="P957" s="95"/>
      <c r="Q957" s="95"/>
      <c r="R957" s="95"/>
      <c r="S957" s="95"/>
      <c r="T957" s="95"/>
      <c r="U957" s="95"/>
      <c r="V957" s="95"/>
      <c r="W957" s="95"/>
      <c r="X957" s="95"/>
      <c r="Y957" s="95"/>
      <c r="Z957" s="95"/>
    </row>
    <row r="958" ht="15.75" customHeight="1">
      <c r="A958" s="258"/>
      <c r="B958" s="312"/>
      <c r="C958" s="313"/>
      <c r="D958" s="299"/>
      <c r="E958" s="299"/>
      <c r="F958" s="299"/>
      <c r="G958" s="299"/>
      <c r="H958" s="299"/>
      <c r="I958" s="299"/>
      <c r="J958" s="95"/>
      <c r="K958" s="95"/>
      <c r="L958" s="95"/>
      <c r="M958" s="95"/>
      <c r="N958" s="95"/>
      <c r="O958" s="95"/>
      <c r="P958" s="95"/>
      <c r="Q958" s="95"/>
      <c r="R958" s="95"/>
      <c r="S958" s="95"/>
      <c r="T958" s="95"/>
      <c r="U958" s="95"/>
      <c r="V958" s="95"/>
      <c r="W958" s="95"/>
      <c r="X958" s="95"/>
      <c r="Y958" s="95"/>
      <c r="Z958" s="95"/>
    </row>
    <row r="959" ht="15.75" customHeight="1">
      <c r="A959" s="258"/>
      <c r="B959" s="312"/>
      <c r="C959" s="313"/>
      <c r="D959" s="299"/>
      <c r="E959" s="299"/>
      <c r="F959" s="299"/>
      <c r="G959" s="299"/>
      <c r="H959" s="299"/>
      <c r="I959" s="299"/>
      <c r="J959" s="95"/>
      <c r="K959" s="95"/>
      <c r="L959" s="95"/>
      <c r="M959" s="95"/>
      <c r="N959" s="95"/>
      <c r="O959" s="95"/>
      <c r="P959" s="95"/>
      <c r="Q959" s="95"/>
      <c r="R959" s="95"/>
      <c r="S959" s="95"/>
      <c r="T959" s="95"/>
      <c r="U959" s="95"/>
      <c r="V959" s="95"/>
      <c r="W959" s="95"/>
      <c r="X959" s="95"/>
      <c r="Y959" s="95"/>
      <c r="Z959" s="95"/>
    </row>
    <row r="960" ht="15.75" customHeight="1">
      <c r="A960" s="258"/>
      <c r="B960" s="312"/>
      <c r="C960" s="313"/>
      <c r="D960" s="299"/>
      <c r="E960" s="299"/>
      <c r="F960" s="299"/>
      <c r="G960" s="299"/>
      <c r="H960" s="299"/>
      <c r="I960" s="299"/>
      <c r="J960" s="95"/>
      <c r="K960" s="95"/>
      <c r="L960" s="95"/>
      <c r="M960" s="95"/>
      <c r="N960" s="95"/>
      <c r="O960" s="95"/>
      <c r="P960" s="95"/>
      <c r="Q960" s="95"/>
      <c r="R960" s="95"/>
      <c r="S960" s="95"/>
      <c r="T960" s="95"/>
      <c r="U960" s="95"/>
      <c r="V960" s="95"/>
      <c r="W960" s="95"/>
      <c r="X960" s="95"/>
      <c r="Y960" s="95"/>
      <c r="Z960" s="95"/>
    </row>
    <row r="961" ht="15.75" customHeight="1">
      <c r="A961" s="258"/>
      <c r="B961" s="312"/>
      <c r="C961" s="313"/>
      <c r="D961" s="299"/>
      <c r="E961" s="299"/>
      <c r="F961" s="299"/>
      <c r="G961" s="299"/>
      <c r="H961" s="299"/>
      <c r="I961" s="299"/>
      <c r="J961" s="95"/>
      <c r="K961" s="95"/>
      <c r="L961" s="95"/>
      <c r="M961" s="95"/>
      <c r="N961" s="95"/>
      <c r="O961" s="95"/>
      <c r="P961" s="95"/>
      <c r="Q961" s="95"/>
      <c r="R961" s="95"/>
      <c r="S961" s="95"/>
      <c r="T961" s="95"/>
      <c r="U961" s="95"/>
      <c r="V961" s="95"/>
      <c r="W961" s="95"/>
      <c r="X961" s="95"/>
      <c r="Y961" s="95"/>
      <c r="Z961" s="95"/>
    </row>
    <row r="962" ht="15.75" customHeight="1">
      <c r="A962" s="258"/>
      <c r="B962" s="312"/>
      <c r="C962" s="313"/>
      <c r="D962" s="299"/>
      <c r="E962" s="299"/>
      <c r="F962" s="299"/>
      <c r="G962" s="299"/>
      <c r="H962" s="299"/>
      <c r="I962" s="299"/>
      <c r="J962" s="95"/>
      <c r="K962" s="95"/>
      <c r="L962" s="95"/>
      <c r="M962" s="95"/>
      <c r="N962" s="95"/>
      <c r="O962" s="95"/>
      <c r="P962" s="95"/>
      <c r="Q962" s="95"/>
      <c r="R962" s="95"/>
      <c r="S962" s="95"/>
      <c r="T962" s="95"/>
      <c r="U962" s="95"/>
      <c r="V962" s="95"/>
      <c r="W962" s="95"/>
      <c r="X962" s="95"/>
      <c r="Y962" s="95"/>
      <c r="Z962" s="95"/>
    </row>
    <row r="963" ht="15.75" customHeight="1">
      <c r="A963" s="258"/>
      <c r="B963" s="312"/>
      <c r="C963" s="313"/>
      <c r="D963" s="299"/>
      <c r="E963" s="299"/>
      <c r="F963" s="299"/>
      <c r="G963" s="299"/>
      <c r="H963" s="299"/>
      <c r="I963" s="299"/>
      <c r="J963" s="95"/>
      <c r="K963" s="95"/>
      <c r="L963" s="95"/>
      <c r="M963" s="95"/>
      <c r="N963" s="95"/>
      <c r="O963" s="95"/>
      <c r="P963" s="95"/>
      <c r="Q963" s="95"/>
      <c r="R963" s="95"/>
      <c r="S963" s="95"/>
      <c r="T963" s="95"/>
      <c r="U963" s="95"/>
      <c r="V963" s="95"/>
      <c r="W963" s="95"/>
      <c r="X963" s="95"/>
      <c r="Y963" s="95"/>
      <c r="Z963" s="95"/>
    </row>
    <row r="964" ht="15.75" customHeight="1">
      <c r="A964" s="258"/>
      <c r="B964" s="312"/>
      <c r="C964" s="313"/>
      <c r="D964" s="299"/>
      <c r="E964" s="299"/>
      <c r="F964" s="299"/>
      <c r="G964" s="299"/>
      <c r="H964" s="299"/>
      <c r="I964" s="299"/>
      <c r="J964" s="95"/>
      <c r="K964" s="95"/>
      <c r="L964" s="95"/>
      <c r="M964" s="95"/>
      <c r="N964" s="95"/>
      <c r="O964" s="95"/>
      <c r="P964" s="95"/>
      <c r="Q964" s="95"/>
      <c r="R964" s="95"/>
      <c r="S964" s="95"/>
      <c r="T964" s="95"/>
      <c r="U964" s="95"/>
      <c r="V964" s="95"/>
      <c r="W964" s="95"/>
      <c r="X964" s="95"/>
      <c r="Y964" s="95"/>
      <c r="Z964" s="95"/>
    </row>
    <row r="965" ht="15.75" customHeight="1">
      <c r="A965" s="258"/>
      <c r="B965" s="312"/>
      <c r="C965" s="313"/>
      <c r="D965" s="299"/>
      <c r="E965" s="299"/>
      <c r="F965" s="299"/>
      <c r="G965" s="299"/>
      <c r="H965" s="299"/>
      <c r="I965" s="299"/>
      <c r="J965" s="95"/>
      <c r="K965" s="95"/>
      <c r="L965" s="95"/>
      <c r="M965" s="95"/>
      <c r="N965" s="95"/>
      <c r="O965" s="95"/>
      <c r="P965" s="95"/>
      <c r="Q965" s="95"/>
      <c r="R965" s="95"/>
      <c r="S965" s="95"/>
      <c r="T965" s="95"/>
      <c r="U965" s="95"/>
      <c r="V965" s="95"/>
      <c r="W965" s="95"/>
      <c r="X965" s="95"/>
      <c r="Y965" s="95"/>
      <c r="Z965" s="95"/>
    </row>
    <row r="966" ht="15.75" customHeight="1">
      <c r="A966" s="258"/>
      <c r="B966" s="312"/>
      <c r="C966" s="313"/>
      <c r="D966" s="299"/>
      <c r="E966" s="299"/>
      <c r="F966" s="299"/>
      <c r="G966" s="299"/>
      <c r="H966" s="299"/>
      <c r="I966" s="299"/>
      <c r="J966" s="95"/>
      <c r="K966" s="95"/>
      <c r="L966" s="95"/>
      <c r="M966" s="95"/>
      <c r="N966" s="95"/>
      <c r="O966" s="95"/>
      <c r="P966" s="95"/>
      <c r="Q966" s="95"/>
      <c r="R966" s="95"/>
      <c r="S966" s="95"/>
      <c r="T966" s="95"/>
      <c r="U966" s="95"/>
      <c r="V966" s="95"/>
      <c r="W966" s="95"/>
      <c r="X966" s="95"/>
      <c r="Y966" s="95"/>
      <c r="Z966" s="95"/>
    </row>
    <row r="967" ht="15.75" customHeight="1">
      <c r="A967" s="258"/>
      <c r="B967" s="312"/>
      <c r="C967" s="313"/>
      <c r="D967" s="299"/>
      <c r="E967" s="299"/>
      <c r="F967" s="299"/>
      <c r="G967" s="299"/>
      <c r="H967" s="299"/>
      <c r="I967" s="299"/>
      <c r="J967" s="95"/>
      <c r="K967" s="95"/>
      <c r="L967" s="95"/>
      <c r="M967" s="95"/>
      <c r="N967" s="95"/>
      <c r="O967" s="95"/>
      <c r="P967" s="95"/>
      <c r="Q967" s="95"/>
      <c r="R967" s="95"/>
      <c r="S967" s="95"/>
      <c r="T967" s="95"/>
      <c r="U967" s="95"/>
      <c r="V967" s="95"/>
      <c r="W967" s="95"/>
      <c r="X967" s="95"/>
      <c r="Y967" s="95"/>
      <c r="Z967" s="95"/>
    </row>
    <row r="968" ht="15.75" customHeight="1">
      <c r="A968" s="258"/>
      <c r="B968" s="312"/>
      <c r="C968" s="313"/>
      <c r="D968" s="299"/>
      <c r="E968" s="299"/>
      <c r="F968" s="299"/>
      <c r="G968" s="299"/>
      <c r="H968" s="299"/>
      <c r="I968" s="299"/>
      <c r="J968" s="95"/>
      <c r="K968" s="95"/>
      <c r="L968" s="95"/>
      <c r="M968" s="95"/>
      <c r="N968" s="95"/>
      <c r="O968" s="95"/>
      <c r="P968" s="95"/>
      <c r="Q968" s="95"/>
      <c r="R968" s="95"/>
      <c r="S968" s="95"/>
      <c r="T968" s="95"/>
      <c r="U968" s="95"/>
      <c r="V968" s="95"/>
      <c r="W968" s="95"/>
      <c r="X968" s="95"/>
      <c r="Y968" s="95"/>
      <c r="Z968" s="95"/>
    </row>
    <row r="969" ht="15.75" customHeight="1">
      <c r="A969" s="258"/>
      <c r="B969" s="312"/>
      <c r="C969" s="313"/>
      <c r="D969" s="299"/>
      <c r="E969" s="299"/>
      <c r="F969" s="299"/>
      <c r="G969" s="299"/>
      <c r="H969" s="299"/>
      <c r="I969" s="299"/>
      <c r="J969" s="95"/>
      <c r="K969" s="95"/>
      <c r="L969" s="95"/>
      <c r="M969" s="95"/>
      <c r="N969" s="95"/>
      <c r="O969" s="95"/>
      <c r="P969" s="95"/>
      <c r="Q969" s="95"/>
      <c r="R969" s="95"/>
      <c r="S969" s="95"/>
      <c r="T969" s="95"/>
      <c r="U969" s="95"/>
      <c r="V969" s="95"/>
      <c r="W969" s="95"/>
      <c r="X969" s="95"/>
      <c r="Y969" s="95"/>
      <c r="Z969" s="95"/>
    </row>
    <row r="970" ht="15.75" customHeight="1">
      <c r="A970" s="258"/>
      <c r="B970" s="312"/>
      <c r="C970" s="313"/>
      <c r="D970" s="299"/>
      <c r="E970" s="299"/>
      <c r="F970" s="299"/>
      <c r="G970" s="299"/>
      <c r="H970" s="299"/>
      <c r="I970" s="299"/>
      <c r="J970" s="95"/>
      <c r="K970" s="95"/>
      <c r="L970" s="95"/>
      <c r="M970" s="95"/>
      <c r="N970" s="95"/>
      <c r="O970" s="95"/>
      <c r="P970" s="95"/>
      <c r="Q970" s="95"/>
      <c r="R970" s="95"/>
      <c r="S970" s="95"/>
      <c r="T970" s="95"/>
      <c r="U970" s="95"/>
      <c r="V970" s="95"/>
      <c r="W970" s="95"/>
      <c r="X970" s="95"/>
      <c r="Y970" s="95"/>
      <c r="Z970" s="95"/>
    </row>
    <row r="971" ht="15.75" customHeight="1">
      <c r="A971" s="258"/>
      <c r="B971" s="312"/>
      <c r="C971" s="313"/>
      <c r="D971" s="299"/>
      <c r="E971" s="299"/>
      <c r="F971" s="299"/>
      <c r="G971" s="299"/>
      <c r="H971" s="299"/>
      <c r="I971" s="299"/>
      <c r="J971" s="95"/>
      <c r="K971" s="95"/>
      <c r="L971" s="95"/>
      <c r="M971" s="95"/>
      <c r="N971" s="95"/>
      <c r="O971" s="95"/>
      <c r="P971" s="95"/>
      <c r="Q971" s="95"/>
      <c r="R971" s="95"/>
      <c r="S971" s="95"/>
      <c r="T971" s="95"/>
      <c r="U971" s="95"/>
      <c r="V971" s="95"/>
      <c r="W971" s="95"/>
      <c r="X971" s="95"/>
      <c r="Y971" s="95"/>
      <c r="Z971" s="95"/>
    </row>
    <row r="972" ht="15.75" customHeight="1">
      <c r="A972" s="258"/>
      <c r="B972" s="312"/>
      <c r="C972" s="313"/>
      <c r="D972" s="299"/>
      <c r="E972" s="299"/>
      <c r="F972" s="299"/>
      <c r="G972" s="299"/>
      <c r="H972" s="299"/>
      <c r="I972" s="299"/>
      <c r="J972" s="95"/>
      <c r="K972" s="95"/>
      <c r="L972" s="95"/>
      <c r="M972" s="95"/>
      <c r="N972" s="95"/>
      <c r="O972" s="95"/>
      <c r="P972" s="95"/>
      <c r="Q972" s="95"/>
      <c r="R972" s="95"/>
      <c r="S972" s="95"/>
      <c r="T972" s="95"/>
      <c r="U972" s="95"/>
      <c r="V972" s="95"/>
      <c r="W972" s="95"/>
      <c r="X972" s="95"/>
      <c r="Y972" s="95"/>
      <c r="Z972" s="95"/>
    </row>
    <row r="973" ht="15.75" customHeight="1">
      <c r="A973" s="258"/>
      <c r="B973" s="312"/>
      <c r="C973" s="313"/>
      <c r="D973" s="299"/>
      <c r="E973" s="299"/>
      <c r="F973" s="299"/>
      <c r="G973" s="299"/>
      <c r="H973" s="299"/>
      <c r="I973" s="299"/>
      <c r="J973" s="95"/>
      <c r="K973" s="95"/>
      <c r="L973" s="95"/>
      <c r="M973" s="95"/>
      <c r="N973" s="95"/>
      <c r="O973" s="95"/>
      <c r="P973" s="95"/>
      <c r="Q973" s="95"/>
      <c r="R973" s="95"/>
      <c r="S973" s="95"/>
      <c r="T973" s="95"/>
      <c r="U973" s="95"/>
      <c r="V973" s="95"/>
      <c r="W973" s="95"/>
      <c r="X973" s="95"/>
      <c r="Y973" s="95"/>
      <c r="Z973" s="95"/>
    </row>
    <row r="974" ht="15.75" customHeight="1">
      <c r="A974" s="258"/>
      <c r="B974" s="312"/>
      <c r="C974" s="313"/>
      <c r="D974" s="299"/>
      <c r="E974" s="299"/>
      <c r="F974" s="299"/>
      <c r="G974" s="299"/>
      <c r="H974" s="299"/>
      <c r="I974" s="299"/>
      <c r="J974" s="95"/>
      <c r="K974" s="95"/>
      <c r="L974" s="95"/>
      <c r="M974" s="95"/>
      <c r="N974" s="95"/>
      <c r="O974" s="95"/>
      <c r="P974" s="95"/>
      <c r="Q974" s="95"/>
      <c r="R974" s="95"/>
      <c r="S974" s="95"/>
      <c r="T974" s="95"/>
      <c r="U974" s="95"/>
      <c r="V974" s="95"/>
      <c r="W974" s="95"/>
      <c r="X974" s="95"/>
      <c r="Y974" s="95"/>
      <c r="Z974" s="95"/>
    </row>
    <row r="975" ht="15.75" customHeight="1">
      <c r="A975" s="258"/>
      <c r="B975" s="312"/>
      <c r="C975" s="313"/>
      <c r="D975" s="299"/>
      <c r="E975" s="299"/>
      <c r="F975" s="299"/>
      <c r="G975" s="299"/>
      <c r="H975" s="299"/>
      <c r="I975" s="299"/>
      <c r="J975" s="95"/>
      <c r="K975" s="95"/>
      <c r="L975" s="95"/>
      <c r="M975" s="95"/>
      <c r="N975" s="95"/>
      <c r="O975" s="95"/>
      <c r="P975" s="95"/>
      <c r="Q975" s="95"/>
      <c r="R975" s="95"/>
      <c r="S975" s="95"/>
      <c r="T975" s="95"/>
      <c r="U975" s="95"/>
      <c r="V975" s="95"/>
      <c r="W975" s="95"/>
      <c r="X975" s="95"/>
      <c r="Y975" s="95"/>
      <c r="Z975" s="95"/>
    </row>
    <row r="976" ht="15.75" customHeight="1">
      <c r="A976" s="258"/>
      <c r="B976" s="312"/>
      <c r="C976" s="313"/>
      <c r="D976" s="299"/>
      <c r="E976" s="299"/>
      <c r="F976" s="299"/>
      <c r="G976" s="299"/>
      <c r="H976" s="299"/>
      <c r="I976" s="299"/>
      <c r="J976" s="95"/>
      <c r="K976" s="95"/>
      <c r="L976" s="95"/>
      <c r="M976" s="95"/>
      <c r="N976" s="95"/>
      <c r="O976" s="95"/>
      <c r="P976" s="95"/>
      <c r="Q976" s="95"/>
      <c r="R976" s="95"/>
      <c r="S976" s="95"/>
      <c r="T976" s="95"/>
      <c r="U976" s="95"/>
      <c r="V976" s="95"/>
      <c r="W976" s="95"/>
      <c r="X976" s="95"/>
      <c r="Y976" s="95"/>
      <c r="Z976" s="95"/>
    </row>
    <row r="977" ht="15.75" customHeight="1">
      <c r="A977" s="258"/>
      <c r="B977" s="312"/>
      <c r="C977" s="313"/>
      <c r="D977" s="299"/>
      <c r="E977" s="299"/>
      <c r="F977" s="299"/>
      <c r="G977" s="299"/>
      <c r="H977" s="299"/>
      <c r="I977" s="299"/>
      <c r="J977" s="95"/>
      <c r="K977" s="95"/>
      <c r="L977" s="95"/>
      <c r="M977" s="95"/>
      <c r="N977" s="95"/>
      <c r="O977" s="95"/>
      <c r="P977" s="95"/>
      <c r="Q977" s="95"/>
      <c r="R977" s="95"/>
      <c r="S977" s="95"/>
      <c r="T977" s="95"/>
      <c r="U977" s="95"/>
      <c r="V977" s="95"/>
      <c r="W977" s="95"/>
      <c r="X977" s="95"/>
      <c r="Y977" s="95"/>
      <c r="Z977" s="95"/>
    </row>
    <row r="978" ht="15.75" customHeight="1">
      <c r="A978" s="258"/>
      <c r="B978" s="312"/>
      <c r="C978" s="313"/>
      <c r="D978" s="299"/>
      <c r="E978" s="299"/>
      <c r="F978" s="299"/>
      <c r="G978" s="299"/>
      <c r="H978" s="299"/>
      <c r="I978" s="299"/>
      <c r="J978" s="95"/>
      <c r="K978" s="95"/>
      <c r="L978" s="95"/>
      <c r="M978" s="95"/>
      <c r="N978" s="95"/>
      <c r="O978" s="95"/>
      <c r="P978" s="95"/>
      <c r="Q978" s="95"/>
      <c r="R978" s="95"/>
      <c r="S978" s="95"/>
      <c r="T978" s="95"/>
      <c r="U978" s="95"/>
      <c r="V978" s="95"/>
      <c r="W978" s="95"/>
      <c r="X978" s="95"/>
      <c r="Y978" s="95"/>
      <c r="Z978" s="95"/>
    </row>
    <row r="979" ht="15.75" customHeight="1">
      <c r="A979" s="258"/>
      <c r="B979" s="312"/>
      <c r="C979" s="313"/>
      <c r="D979" s="299"/>
      <c r="E979" s="299"/>
      <c r="F979" s="299"/>
      <c r="G979" s="299"/>
      <c r="H979" s="299"/>
      <c r="I979" s="299"/>
      <c r="J979" s="95"/>
      <c r="K979" s="95"/>
      <c r="L979" s="95"/>
      <c r="M979" s="95"/>
      <c r="N979" s="95"/>
      <c r="O979" s="95"/>
      <c r="P979" s="95"/>
      <c r="Q979" s="95"/>
      <c r="R979" s="95"/>
      <c r="S979" s="95"/>
      <c r="T979" s="95"/>
      <c r="U979" s="95"/>
      <c r="V979" s="95"/>
      <c r="W979" s="95"/>
      <c r="X979" s="95"/>
      <c r="Y979" s="95"/>
      <c r="Z979" s="95"/>
    </row>
    <row r="980" ht="15.75" customHeight="1">
      <c r="A980" s="258"/>
      <c r="B980" s="312"/>
      <c r="C980" s="313"/>
      <c r="D980" s="299"/>
      <c r="E980" s="299"/>
      <c r="F980" s="299"/>
      <c r="G980" s="299"/>
      <c r="H980" s="299"/>
      <c r="I980" s="299"/>
      <c r="J980" s="95"/>
      <c r="K980" s="95"/>
      <c r="L980" s="95"/>
      <c r="M980" s="95"/>
      <c r="N980" s="95"/>
      <c r="O980" s="95"/>
      <c r="P980" s="95"/>
      <c r="Q980" s="95"/>
      <c r="R980" s="95"/>
      <c r="S980" s="95"/>
      <c r="T980" s="95"/>
      <c r="U980" s="95"/>
      <c r="V980" s="95"/>
      <c r="W980" s="95"/>
      <c r="X980" s="95"/>
      <c r="Y980" s="95"/>
      <c r="Z980" s="95"/>
    </row>
    <row r="981" ht="15.75" customHeight="1">
      <c r="A981" s="258"/>
      <c r="B981" s="312"/>
      <c r="C981" s="313"/>
      <c r="D981" s="299"/>
      <c r="E981" s="299"/>
      <c r="F981" s="299"/>
      <c r="G981" s="299"/>
      <c r="H981" s="299"/>
      <c r="I981" s="299"/>
      <c r="J981" s="95"/>
      <c r="K981" s="95"/>
      <c r="L981" s="95"/>
      <c r="M981" s="95"/>
      <c r="N981" s="95"/>
      <c r="O981" s="95"/>
      <c r="P981" s="95"/>
      <c r="Q981" s="95"/>
      <c r="R981" s="95"/>
      <c r="S981" s="95"/>
      <c r="T981" s="95"/>
      <c r="U981" s="95"/>
      <c r="V981" s="95"/>
      <c r="W981" s="95"/>
      <c r="X981" s="95"/>
      <c r="Y981" s="95"/>
      <c r="Z981" s="95"/>
    </row>
    <row r="982" ht="15.75" customHeight="1">
      <c r="A982" s="258"/>
      <c r="B982" s="312"/>
      <c r="C982" s="313"/>
      <c r="D982" s="299"/>
      <c r="E982" s="299"/>
      <c r="F982" s="299"/>
      <c r="G982" s="299"/>
      <c r="H982" s="299"/>
      <c r="I982" s="299"/>
      <c r="J982" s="95"/>
      <c r="K982" s="95"/>
      <c r="L982" s="95"/>
      <c r="M982" s="95"/>
      <c r="N982" s="95"/>
      <c r="O982" s="95"/>
      <c r="P982" s="95"/>
      <c r="Q982" s="95"/>
      <c r="R982" s="95"/>
      <c r="S982" s="95"/>
      <c r="T982" s="95"/>
      <c r="U982" s="95"/>
      <c r="V982" s="95"/>
      <c r="W982" s="95"/>
      <c r="X982" s="95"/>
      <c r="Y982" s="95"/>
      <c r="Z982" s="95"/>
    </row>
    <row r="983" ht="15.75" customHeight="1">
      <c r="A983" s="258"/>
      <c r="B983" s="312"/>
      <c r="C983" s="313"/>
      <c r="D983" s="299"/>
      <c r="E983" s="299"/>
      <c r="F983" s="299"/>
      <c r="G983" s="299"/>
      <c r="H983" s="299"/>
      <c r="I983" s="299"/>
      <c r="J983" s="95"/>
      <c r="K983" s="95"/>
      <c r="L983" s="95"/>
      <c r="M983" s="95"/>
      <c r="N983" s="95"/>
      <c r="O983" s="95"/>
      <c r="P983" s="95"/>
      <c r="Q983" s="95"/>
      <c r="R983" s="95"/>
      <c r="S983" s="95"/>
      <c r="T983" s="95"/>
      <c r="U983" s="95"/>
      <c r="V983" s="95"/>
      <c r="W983" s="95"/>
      <c r="X983" s="95"/>
      <c r="Y983" s="95"/>
      <c r="Z983" s="95"/>
    </row>
    <row r="984" ht="15.75" customHeight="1">
      <c r="A984" s="258"/>
      <c r="B984" s="312"/>
      <c r="C984" s="313"/>
      <c r="D984" s="299"/>
      <c r="E984" s="299"/>
      <c r="F984" s="299"/>
      <c r="G984" s="299"/>
      <c r="H984" s="299"/>
      <c r="I984" s="299"/>
      <c r="J984" s="95"/>
      <c r="K984" s="95"/>
      <c r="L984" s="95"/>
      <c r="M984" s="95"/>
      <c r="N984" s="95"/>
      <c r="O984" s="95"/>
      <c r="P984" s="95"/>
      <c r="Q984" s="95"/>
      <c r="R984" s="95"/>
      <c r="S984" s="95"/>
      <c r="T984" s="95"/>
      <c r="U984" s="95"/>
      <c r="V984" s="95"/>
      <c r="W984" s="95"/>
      <c r="X984" s="95"/>
      <c r="Y984" s="95"/>
      <c r="Z984" s="95"/>
    </row>
    <row r="985" ht="15.75" customHeight="1">
      <c r="A985" s="258"/>
      <c r="B985" s="312"/>
      <c r="C985" s="313"/>
      <c r="D985" s="299"/>
      <c r="E985" s="299"/>
      <c r="F985" s="299"/>
      <c r="G985" s="299"/>
      <c r="H985" s="299"/>
      <c r="I985" s="299"/>
      <c r="J985" s="95"/>
      <c r="K985" s="95"/>
      <c r="L985" s="95"/>
      <c r="M985" s="95"/>
      <c r="N985" s="95"/>
      <c r="O985" s="95"/>
      <c r="P985" s="95"/>
      <c r="Q985" s="95"/>
      <c r="R985" s="95"/>
      <c r="S985" s="95"/>
      <c r="T985" s="95"/>
      <c r="U985" s="95"/>
      <c r="V985" s="95"/>
      <c r="W985" s="95"/>
      <c r="X985" s="95"/>
      <c r="Y985" s="95"/>
      <c r="Z985" s="95"/>
    </row>
    <row r="986" ht="15.75" customHeight="1">
      <c r="A986" s="258"/>
      <c r="B986" s="312"/>
      <c r="C986" s="313"/>
      <c r="D986" s="299"/>
      <c r="E986" s="299"/>
      <c r="F986" s="299"/>
      <c r="G986" s="299"/>
      <c r="H986" s="299"/>
      <c r="I986" s="299"/>
      <c r="J986" s="95"/>
      <c r="K986" s="95"/>
      <c r="L986" s="95"/>
      <c r="M986" s="95"/>
      <c r="N986" s="95"/>
      <c r="O986" s="95"/>
      <c r="P986" s="95"/>
      <c r="Q986" s="95"/>
      <c r="R986" s="95"/>
      <c r="S986" s="95"/>
      <c r="T986" s="95"/>
      <c r="U986" s="95"/>
      <c r="V986" s="95"/>
      <c r="W986" s="95"/>
      <c r="X986" s="95"/>
      <c r="Y986" s="95"/>
      <c r="Z986" s="95"/>
    </row>
    <row r="987" ht="15.75" customHeight="1">
      <c r="A987" s="258"/>
      <c r="B987" s="312"/>
      <c r="C987" s="313"/>
      <c r="D987" s="299"/>
      <c r="E987" s="299"/>
      <c r="F987" s="299"/>
      <c r="G987" s="299"/>
      <c r="H987" s="299"/>
      <c r="I987" s="299"/>
      <c r="J987" s="95"/>
      <c r="K987" s="95"/>
      <c r="L987" s="95"/>
      <c r="M987" s="95"/>
      <c r="N987" s="95"/>
      <c r="O987" s="95"/>
      <c r="P987" s="95"/>
      <c r="Q987" s="95"/>
      <c r="R987" s="95"/>
      <c r="S987" s="95"/>
      <c r="T987" s="95"/>
      <c r="U987" s="95"/>
      <c r="V987" s="95"/>
      <c r="W987" s="95"/>
      <c r="X987" s="95"/>
      <c r="Y987" s="95"/>
      <c r="Z987" s="95"/>
    </row>
    <row r="988" ht="15.75" customHeight="1">
      <c r="A988" s="258"/>
      <c r="B988" s="312"/>
      <c r="C988" s="313"/>
      <c r="D988" s="299"/>
      <c r="E988" s="299"/>
      <c r="F988" s="299"/>
      <c r="G988" s="299"/>
      <c r="H988" s="299"/>
      <c r="I988" s="299"/>
      <c r="J988" s="95"/>
      <c r="K988" s="95"/>
      <c r="L988" s="95"/>
      <c r="M988" s="95"/>
      <c r="N988" s="95"/>
      <c r="O988" s="95"/>
      <c r="P988" s="95"/>
      <c r="Q988" s="95"/>
      <c r="R988" s="95"/>
      <c r="S988" s="95"/>
      <c r="T988" s="95"/>
      <c r="U988" s="95"/>
      <c r="V988" s="95"/>
      <c r="W988" s="95"/>
      <c r="X988" s="95"/>
      <c r="Y988" s="95"/>
      <c r="Z988" s="95"/>
    </row>
    <row r="989" ht="15.75" customHeight="1">
      <c r="A989" s="258"/>
      <c r="B989" s="312"/>
      <c r="C989" s="313"/>
      <c r="D989" s="299"/>
      <c r="E989" s="299"/>
      <c r="F989" s="299"/>
      <c r="G989" s="299"/>
      <c r="H989" s="299"/>
      <c r="I989" s="299"/>
      <c r="J989" s="95"/>
      <c r="K989" s="95"/>
      <c r="L989" s="95"/>
      <c r="M989" s="95"/>
      <c r="N989" s="95"/>
      <c r="O989" s="95"/>
      <c r="P989" s="95"/>
      <c r="Q989" s="95"/>
      <c r="R989" s="95"/>
      <c r="S989" s="95"/>
      <c r="T989" s="95"/>
      <c r="U989" s="95"/>
      <c r="V989" s="95"/>
      <c r="W989" s="95"/>
      <c r="X989" s="95"/>
      <c r="Y989" s="95"/>
      <c r="Z989" s="95"/>
    </row>
    <row r="990" ht="15.75" customHeight="1">
      <c r="A990" s="258"/>
      <c r="B990" s="312"/>
      <c r="C990" s="313"/>
      <c r="D990" s="299"/>
      <c r="E990" s="299"/>
      <c r="F990" s="299"/>
      <c r="G990" s="299"/>
      <c r="H990" s="299"/>
      <c r="I990" s="299"/>
      <c r="J990" s="95"/>
      <c r="K990" s="95"/>
      <c r="L990" s="95"/>
      <c r="M990" s="95"/>
      <c r="N990" s="95"/>
      <c r="O990" s="95"/>
      <c r="P990" s="95"/>
      <c r="Q990" s="95"/>
      <c r="R990" s="95"/>
      <c r="S990" s="95"/>
      <c r="T990" s="95"/>
      <c r="U990" s="95"/>
      <c r="V990" s="95"/>
      <c r="W990" s="95"/>
      <c r="X990" s="95"/>
      <c r="Y990" s="95"/>
      <c r="Z990" s="95"/>
    </row>
    <row r="991" ht="15.75" customHeight="1">
      <c r="A991" s="258"/>
      <c r="B991" s="312"/>
      <c r="C991" s="313"/>
      <c r="D991" s="299"/>
      <c r="E991" s="299"/>
      <c r="F991" s="299"/>
      <c r="G991" s="299"/>
      <c r="H991" s="299"/>
      <c r="I991" s="299"/>
      <c r="J991" s="95"/>
      <c r="K991" s="95"/>
      <c r="L991" s="95"/>
      <c r="M991" s="95"/>
      <c r="N991" s="95"/>
      <c r="O991" s="95"/>
      <c r="P991" s="95"/>
      <c r="Q991" s="95"/>
      <c r="R991" s="95"/>
      <c r="S991" s="95"/>
      <c r="T991" s="95"/>
      <c r="U991" s="95"/>
      <c r="V991" s="95"/>
      <c r="W991" s="95"/>
      <c r="X991" s="95"/>
      <c r="Y991" s="95"/>
      <c r="Z991" s="95"/>
    </row>
    <row r="992" ht="15.75" customHeight="1">
      <c r="A992" s="258"/>
      <c r="B992" s="312"/>
      <c r="C992" s="313"/>
      <c r="D992" s="299"/>
      <c r="E992" s="299"/>
      <c r="F992" s="299"/>
      <c r="G992" s="299"/>
      <c r="H992" s="299"/>
      <c r="I992" s="299"/>
      <c r="J992" s="95"/>
      <c r="K992" s="95"/>
      <c r="L992" s="95"/>
      <c r="M992" s="95"/>
      <c r="N992" s="95"/>
      <c r="O992" s="95"/>
      <c r="P992" s="95"/>
      <c r="Q992" s="95"/>
      <c r="R992" s="95"/>
      <c r="S992" s="95"/>
      <c r="T992" s="95"/>
      <c r="U992" s="95"/>
      <c r="V992" s="95"/>
      <c r="W992" s="95"/>
      <c r="X992" s="95"/>
      <c r="Y992" s="95"/>
      <c r="Z992" s="95"/>
    </row>
    <row r="993" ht="15.75" customHeight="1">
      <c r="A993" s="258"/>
      <c r="B993" s="312"/>
      <c r="C993" s="313"/>
      <c r="D993" s="299"/>
      <c r="E993" s="299"/>
      <c r="F993" s="299"/>
      <c r="G993" s="299"/>
      <c r="H993" s="299"/>
      <c r="I993" s="299"/>
      <c r="J993" s="95"/>
      <c r="K993" s="95"/>
      <c r="L993" s="95"/>
      <c r="M993" s="95"/>
      <c r="N993" s="95"/>
      <c r="O993" s="95"/>
      <c r="P993" s="95"/>
      <c r="Q993" s="95"/>
      <c r="R993" s="95"/>
      <c r="S993" s="95"/>
      <c r="T993" s="95"/>
      <c r="U993" s="95"/>
      <c r="V993" s="95"/>
      <c r="W993" s="95"/>
      <c r="X993" s="95"/>
      <c r="Y993" s="95"/>
      <c r="Z993" s="95"/>
    </row>
    <row r="994" ht="15.75" customHeight="1">
      <c r="A994" s="258"/>
      <c r="B994" s="312"/>
      <c r="C994" s="313"/>
      <c r="D994" s="299"/>
      <c r="E994" s="299"/>
      <c r="F994" s="299"/>
      <c r="G994" s="299"/>
      <c r="H994" s="299"/>
      <c r="I994" s="299"/>
      <c r="J994" s="95"/>
      <c r="K994" s="95"/>
      <c r="L994" s="95"/>
      <c r="M994" s="95"/>
      <c r="N994" s="95"/>
      <c r="O994" s="95"/>
      <c r="P994" s="95"/>
      <c r="Q994" s="95"/>
      <c r="R994" s="95"/>
      <c r="S994" s="95"/>
      <c r="T994" s="95"/>
      <c r="U994" s="95"/>
      <c r="V994" s="95"/>
      <c r="W994" s="95"/>
      <c r="X994" s="95"/>
      <c r="Y994" s="95"/>
      <c r="Z994" s="95"/>
    </row>
    <row r="995" ht="15.75" customHeight="1">
      <c r="A995" s="258"/>
      <c r="B995" s="312"/>
      <c r="C995" s="313"/>
      <c r="D995" s="299"/>
      <c r="E995" s="299"/>
      <c r="F995" s="299"/>
      <c r="G995" s="299"/>
      <c r="H995" s="299"/>
      <c r="I995" s="299"/>
      <c r="J995" s="95"/>
      <c r="K995" s="95"/>
      <c r="L995" s="95"/>
      <c r="M995" s="95"/>
      <c r="N995" s="95"/>
      <c r="O995" s="95"/>
      <c r="P995" s="95"/>
      <c r="Q995" s="95"/>
      <c r="R995" s="95"/>
      <c r="S995" s="95"/>
      <c r="T995" s="95"/>
      <c r="U995" s="95"/>
      <c r="V995" s="95"/>
      <c r="W995" s="95"/>
      <c r="X995" s="95"/>
      <c r="Y995" s="95"/>
      <c r="Z995" s="95"/>
    </row>
    <row r="996" ht="15.75" customHeight="1">
      <c r="A996" s="258"/>
      <c r="B996" s="312"/>
      <c r="C996" s="313"/>
      <c r="D996" s="299"/>
      <c r="E996" s="299"/>
      <c r="F996" s="299"/>
      <c r="G996" s="299"/>
      <c r="H996" s="299"/>
      <c r="I996" s="299"/>
      <c r="J996" s="95"/>
      <c r="K996" s="95"/>
      <c r="L996" s="95"/>
      <c r="M996" s="95"/>
      <c r="N996" s="95"/>
      <c r="O996" s="95"/>
      <c r="P996" s="95"/>
      <c r="Q996" s="95"/>
      <c r="R996" s="95"/>
      <c r="S996" s="95"/>
      <c r="T996" s="95"/>
      <c r="U996" s="95"/>
      <c r="V996" s="95"/>
      <c r="W996" s="95"/>
      <c r="X996" s="95"/>
      <c r="Y996" s="95"/>
      <c r="Z996" s="95"/>
    </row>
    <row r="997" ht="15.75" customHeight="1">
      <c r="A997" s="258"/>
      <c r="B997" s="312"/>
      <c r="C997" s="313"/>
      <c r="D997" s="299"/>
      <c r="E997" s="299"/>
      <c r="F997" s="299"/>
      <c r="G997" s="299"/>
      <c r="H997" s="299"/>
      <c r="I997" s="299"/>
      <c r="J997" s="95"/>
      <c r="K997" s="95"/>
      <c r="L997" s="95"/>
      <c r="M997" s="95"/>
      <c r="N997" s="95"/>
      <c r="O997" s="95"/>
      <c r="P997" s="95"/>
      <c r="Q997" s="95"/>
      <c r="R997" s="95"/>
      <c r="S997" s="95"/>
      <c r="T997" s="95"/>
      <c r="U997" s="95"/>
      <c r="V997" s="95"/>
      <c r="W997" s="95"/>
      <c r="X997" s="95"/>
      <c r="Y997" s="95"/>
      <c r="Z997" s="95"/>
    </row>
    <row r="998" ht="15.75" customHeight="1">
      <c r="A998" s="258"/>
      <c r="B998" s="312"/>
      <c r="C998" s="313"/>
      <c r="D998" s="299"/>
      <c r="E998" s="299"/>
      <c r="F998" s="299"/>
      <c r="G998" s="299"/>
      <c r="H998" s="299"/>
      <c r="I998" s="299"/>
      <c r="J998" s="95"/>
      <c r="K998" s="95"/>
      <c r="L998" s="95"/>
      <c r="M998" s="95"/>
      <c r="N998" s="95"/>
      <c r="O998" s="95"/>
      <c r="P998" s="95"/>
      <c r="Q998" s="95"/>
      <c r="R998" s="95"/>
      <c r="S998" s="95"/>
      <c r="T998" s="95"/>
      <c r="U998" s="95"/>
      <c r="V998" s="95"/>
      <c r="W998" s="95"/>
      <c r="X998" s="95"/>
      <c r="Y998" s="95"/>
      <c r="Z998" s="95"/>
    </row>
    <row r="999" ht="15.75" customHeight="1">
      <c r="A999" s="258"/>
      <c r="B999" s="312"/>
      <c r="C999" s="313"/>
      <c r="D999" s="299"/>
      <c r="E999" s="299"/>
      <c r="F999" s="299"/>
      <c r="G999" s="299"/>
      <c r="H999" s="299"/>
      <c r="I999" s="299"/>
      <c r="J999" s="95"/>
      <c r="K999" s="95"/>
      <c r="L999" s="95"/>
      <c r="M999" s="95"/>
      <c r="N999" s="95"/>
      <c r="O999" s="95"/>
      <c r="P999" s="95"/>
      <c r="Q999" s="95"/>
      <c r="R999" s="95"/>
      <c r="S999" s="95"/>
      <c r="T999" s="95"/>
      <c r="U999" s="95"/>
      <c r="V999" s="95"/>
      <c r="W999" s="95"/>
      <c r="X999" s="95"/>
      <c r="Y999" s="95"/>
      <c r="Z999" s="95"/>
    </row>
    <row r="1000" ht="15.75" customHeight="1">
      <c r="A1000" s="258"/>
      <c r="B1000" s="312"/>
      <c r="C1000" s="313"/>
      <c r="D1000" s="299"/>
      <c r="E1000" s="299"/>
      <c r="F1000" s="299"/>
      <c r="G1000" s="299"/>
      <c r="H1000" s="299"/>
      <c r="I1000" s="299"/>
      <c r="J1000" s="95"/>
      <c r="K1000" s="95"/>
      <c r="L1000" s="95"/>
      <c r="M1000" s="95"/>
      <c r="N1000" s="95"/>
      <c r="O1000" s="95"/>
      <c r="P1000" s="95"/>
      <c r="Q1000" s="95"/>
      <c r="R1000" s="95"/>
      <c r="S1000" s="95"/>
      <c r="T1000" s="95"/>
      <c r="U1000" s="95"/>
      <c r="V1000" s="95"/>
      <c r="W1000" s="95"/>
      <c r="X1000" s="95"/>
      <c r="Y1000" s="95"/>
      <c r="Z1000" s="95"/>
    </row>
  </sheetData>
  <mergeCells count="11">
    <mergeCell ref="C6:C7"/>
    <mergeCell ref="D6:D7"/>
    <mergeCell ref="E6:F6"/>
    <mergeCell ref="G6:H6"/>
    <mergeCell ref="B1:I1"/>
    <mergeCell ref="B2:I2"/>
    <mergeCell ref="B3:I3"/>
    <mergeCell ref="B4:I4"/>
    <mergeCell ref="B5:I5"/>
    <mergeCell ref="A6:A7"/>
    <mergeCell ref="B6:B7"/>
  </mergeCells>
  <printOptions/>
  <pageMargins bottom="0.75" footer="0.0" header="0.0" left="0.7" right="0.7" top="0.75"/>
  <pageSetup scale="18"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4.43" defaultRowHeight="15.0"/>
  <cols>
    <col customWidth="1" min="1" max="1" width="9.43"/>
    <col customWidth="1" min="2" max="2" width="88.43"/>
    <col customWidth="1" min="3" max="3" width="13.43"/>
    <col customWidth="1" min="4" max="4" width="6.43"/>
    <col customWidth="1" min="5" max="5" width="7.57"/>
    <col customWidth="1" min="6" max="6" width="10.14"/>
    <col customWidth="1" min="7" max="7" width="12.57"/>
    <col customWidth="1" min="8" max="8" width="12.0"/>
    <col customWidth="1" min="9" max="9" width="12.57"/>
    <col customWidth="1" min="10" max="10" width="12.0"/>
    <col customWidth="1" min="11" max="11" width="10.0"/>
    <col customWidth="1" min="12" max="26" width="8.57"/>
  </cols>
  <sheetData>
    <row r="1">
      <c r="A1" s="330" t="s">
        <v>95</v>
      </c>
      <c r="B1" s="331" t="s">
        <v>1356</v>
      </c>
      <c r="C1" s="34"/>
      <c r="D1" s="34"/>
      <c r="E1" s="34"/>
      <c r="F1" s="34"/>
      <c r="G1" s="34"/>
      <c r="H1" s="34"/>
      <c r="I1" s="34"/>
      <c r="J1" s="34"/>
      <c r="K1" s="35"/>
      <c r="L1" s="332"/>
      <c r="M1" s="332"/>
      <c r="N1" s="332"/>
      <c r="O1" s="332"/>
      <c r="P1" s="332"/>
      <c r="Q1" s="332"/>
      <c r="R1" s="332"/>
      <c r="S1" s="332"/>
      <c r="T1" s="332"/>
      <c r="U1" s="332"/>
      <c r="V1" s="332"/>
      <c r="W1" s="332"/>
      <c r="X1" s="332"/>
      <c r="Y1" s="332"/>
      <c r="Z1" s="332"/>
    </row>
    <row r="2">
      <c r="A2" s="333" t="s">
        <v>2</v>
      </c>
      <c r="B2" s="334" t="s">
        <v>1481</v>
      </c>
      <c r="C2" s="41"/>
      <c r="D2" s="41"/>
      <c r="E2" s="41"/>
      <c r="F2" s="41"/>
      <c r="G2" s="41"/>
      <c r="H2" s="41"/>
      <c r="I2" s="41"/>
      <c r="J2" s="41"/>
      <c r="K2" s="42"/>
      <c r="L2" s="332"/>
      <c r="M2" s="332"/>
      <c r="N2" s="332"/>
      <c r="O2" s="332"/>
      <c r="P2" s="332"/>
      <c r="Q2" s="332"/>
      <c r="R2" s="332"/>
      <c r="S2" s="332"/>
      <c r="T2" s="332"/>
      <c r="U2" s="332"/>
      <c r="V2" s="332"/>
      <c r="W2" s="332"/>
      <c r="X2" s="332"/>
      <c r="Y2" s="332"/>
      <c r="Z2" s="332"/>
    </row>
    <row r="3">
      <c r="A3" s="333" t="s">
        <v>4</v>
      </c>
      <c r="B3" s="335">
        <v>46113.0</v>
      </c>
      <c r="C3" s="41"/>
      <c r="D3" s="41"/>
      <c r="E3" s="41"/>
      <c r="F3" s="41"/>
      <c r="G3" s="41"/>
      <c r="H3" s="41"/>
      <c r="I3" s="41"/>
      <c r="J3" s="41"/>
      <c r="K3" s="42"/>
      <c r="L3" s="332"/>
      <c r="M3" s="332"/>
      <c r="N3" s="332"/>
      <c r="O3" s="332"/>
      <c r="P3" s="332"/>
      <c r="Q3" s="332"/>
      <c r="R3" s="332"/>
      <c r="S3" s="332"/>
      <c r="T3" s="332"/>
      <c r="U3" s="332"/>
      <c r="V3" s="332"/>
      <c r="W3" s="332"/>
      <c r="X3" s="332"/>
      <c r="Y3" s="332"/>
      <c r="Z3" s="332"/>
    </row>
    <row r="4">
      <c r="A4" s="336" t="s">
        <v>98</v>
      </c>
      <c r="B4" s="337" t="s">
        <v>99</v>
      </c>
      <c r="C4" s="256"/>
      <c r="D4" s="256"/>
      <c r="E4" s="256"/>
      <c r="F4" s="256"/>
      <c r="G4" s="256"/>
      <c r="H4" s="256"/>
      <c r="I4" s="256"/>
      <c r="J4" s="256"/>
      <c r="K4" s="257"/>
      <c r="L4" s="332"/>
      <c r="M4" s="332"/>
      <c r="N4" s="332"/>
      <c r="O4" s="332"/>
      <c r="P4" s="332"/>
      <c r="Q4" s="332"/>
      <c r="R4" s="332"/>
      <c r="S4" s="332"/>
      <c r="T4" s="332"/>
      <c r="U4" s="332"/>
      <c r="V4" s="332"/>
      <c r="W4" s="332"/>
      <c r="X4" s="332"/>
      <c r="Y4" s="332"/>
      <c r="Z4" s="332"/>
    </row>
    <row r="5">
      <c r="A5" s="338" t="s">
        <v>435</v>
      </c>
      <c r="B5" s="339" t="s">
        <v>436</v>
      </c>
      <c r="C5" s="340"/>
      <c r="D5" s="341" t="s">
        <v>437</v>
      </c>
      <c r="E5" s="341" t="s">
        <v>1060</v>
      </c>
      <c r="F5" s="342" t="s">
        <v>439</v>
      </c>
      <c r="G5" s="173"/>
      <c r="H5" s="342" t="s">
        <v>11</v>
      </c>
      <c r="I5" s="34"/>
      <c r="J5" s="173"/>
      <c r="K5" s="343" t="s">
        <v>43</v>
      </c>
      <c r="L5" s="332"/>
      <c r="M5" s="332"/>
      <c r="N5" s="332"/>
      <c r="O5" s="332"/>
      <c r="P5" s="332"/>
      <c r="Q5" s="332"/>
      <c r="R5" s="332"/>
      <c r="S5" s="332"/>
      <c r="T5" s="332"/>
      <c r="U5" s="332"/>
      <c r="V5" s="332"/>
      <c r="W5" s="332"/>
      <c r="X5" s="332"/>
      <c r="Y5" s="332"/>
      <c r="Z5" s="332"/>
    </row>
    <row r="6">
      <c r="A6" s="265"/>
      <c r="B6" s="266"/>
      <c r="C6" s="344"/>
      <c r="D6" s="266"/>
      <c r="E6" s="266"/>
      <c r="F6" s="345" t="s">
        <v>40</v>
      </c>
      <c r="G6" s="345" t="s">
        <v>41</v>
      </c>
      <c r="H6" s="345" t="s">
        <v>40</v>
      </c>
      <c r="I6" s="345" t="s">
        <v>41</v>
      </c>
      <c r="J6" s="345" t="s">
        <v>42</v>
      </c>
      <c r="K6" s="346"/>
      <c r="L6" s="332"/>
      <c r="M6" s="332"/>
      <c r="N6" s="332"/>
      <c r="O6" s="332"/>
      <c r="P6" s="332"/>
      <c r="Q6" s="332"/>
      <c r="R6" s="332"/>
      <c r="S6" s="332"/>
      <c r="T6" s="332"/>
      <c r="U6" s="332"/>
      <c r="V6" s="332"/>
      <c r="W6" s="332"/>
      <c r="X6" s="332"/>
      <c r="Y6" s="332"/>
      <c r="Z6" s="332"/>
    </row>
    <row r="7">
      <c r="A7" s="347"/>
      <c r="B7" s="348" t="s">
        <v>1482</v>
      </c>
      <c r="C7" s="348"/>
      <c r="D7" s="349"/>
      <c r="E7" s="350"/>
      <c r="F7" s="350"/>
      <c r="G7" s="350"/>
      <c r="H7" s="350"/>
      <c r="I7" s="350"/>
      <c r="J7" s="350"/>
      <c r="K7" s="351"/>
      <c r="L7" s="352"/>
      <c r="M7" s="352"/>
      <c r="N7" s="352"/>
      <c r="O7" s="352"/>
      <c r="P7" s="352"/>
      <c r="Q7" s="352"/>
      <c r="R7" s="352"/>
      <c r="S7" s="352"/>
      <c r="T7" s="352"/>
      <c r="U7" s="352"/>
      <c r="V7" s="352"/>
      <c r="W7" s="352"/>
      <c r="X7" s="352"/>
      <c r="Y7" s="352"/>
      <c r="Z7" s="352"/>
    </row>
    <row r="8">
      <c r="A8" s="353" t="s">
        <v>26</v>
      </c>
      <c r="B8" s="354" t="s">
        <v>1483</v>
      </c>
      <c r="C8" s="354" t="s">
        <v>1484</v>
      </c>
      <c r="D8" s="355"/>
      <c r="E8" s="356"/>
      <c r="F8" s="356"/>
      <c r="G8" s="356"/>
      <c r="H8" s="356"/>
      <c r="I8" s="356"/>
      <c r="J8" s="357"/>
      <c r="K8" s="358"/>
      <c r="L8" s="352"/>
      <c r="M8" s="352"/>
      <c r="N8" s="352"/>
      <c r="O8" s="352"/>
      <c r="P8" s="352"/>
      <c r="Q8" s="352"/>
      <c r="R8" s="352"/>
      <c r="S8" s="352"/>
      <c r="T8" s="352"/>
      <c r="U8" s="352"/>
      <c r="V8" s="352"/>
      <c r="W8" s="352"/>
      <c r="X8" s="352"/>
      <c r="Y8" s="352"/>
      <c r="Z8" s="352"/>
    </row>
    <row r="9">
      <c r="A9" s="359"/>
      <c r="B9" s="360"/>
      <c r="C9" s="360"/>
      <c r="D9" s="357"/>
      <c r="E9" s="361"/>
      <c r="F9" s="362"/>
      <c r="G9" s="362"/>
      <c r="H9" s="355"/>
      <c r="I9" s="355"/>
      <c r="J9" s="355"/>
      <c r="K9" s="363"/>
      <c r="L9" s="352"/>
      <c r="M9" s="352"/>
      <c r="N9" s="352"/>
      <c r="O9" s="352"/>
      <c r="P9" s="352"/>
      <c r="Q9" s="352"/>
      <c r="R9" s="352"/>
      <c r="S9" s="352"/>
      <c r="T9" s="352"/>
      <c r="U9" s="352"/>
      <c r="V9" s="352"/>
      <c r="W9" s="352"/>
      <c r="X9" s="352"/>
      <c r="Y9" s="352"/>
      <c r="Z9" s="352"/>
    </row>
    <row r="10">
      <c r="A10" s="359">
        <v>1.0</v>
      </c>
      <c r="B10" s="360" t="s">
        <v>1485</v>
      </c>
      <c r="C10" s="360"/>
      <c r="D10" s="357" t="s">
        <v>1000</v>
      </c>
      <c r="E10" s="361">
        <v>3.0</v>
      </c>
      <c r="F10" s="364">
        <v>41400.0</v>
      </c>
      <c r="G10" s="364">
        <v>1500.0</v>
      </c>
      <c r="H10" s="365">
        <f t="shared" ref="H10:I10" si="1">N($E10)*N(F10)</f>
        <v>124200</v>
      </c>
      <c r="I10" s="365">
        <f t="shared" si="1"/>
        <v>4500</v>
      </c>
      <c r="J10" s="365">
        <f t="shared" ref="J10:J46" si="3">SUM(H10:I10)</f>
        <v>128700</v>
      </c>
      <c r="K10" s="366"/>
      <c r="L10" s="367"/>
      <c r="M10" s="352"/>
      <c r="N10" s="352"/>
      <c r="O10" s="352"/>
      <c r="P10" s="352"/>
      <c r="Q10" s="352"/>
      <c r="R10" s="352"/>
      <c r="S10" s="352"/>
      <c r="T10" s="352"/>
      <c r="U10" s="352"/>
      <c r="V10" s="352"/>
      <c r="W10" s="352"/>
      <c r="X10" s="352"/>
      <c r="Y10" s="352"/>
      <c r="Z10" s="352"/>
    </row>
    <row r="11">
      <c r="A11" s="359">
        <v>1.0</v>
      </c>
      <c r="B11" s="360" t="s">
        <v>1486</v>
      </c>
      <c r="C11" s="360"/>
      <c r="D11" s="357" t="s">
        <v>1000</v>
      </c>
      <c r="E11" s="361">
        <v>0.0</v>
      </c>
      <c r="F11" s="368"/>
      <c r="G11" s="368"/>
      <c r="H11" s="365">
        <f t="shared" ref="H11:I11" si="2">N($E11)*N(F11)</f>
        <v>0</v>
      </c>
      <c r="I11" s="365">
        <f t="shared" si="2"/>
        <v>0</v>
      </c>
      <c r="J11" s="365">
        <f t="shared" si="3"/>
        <v>0</v>
      </c>
      <c r="K11" s="366"/>
      <c r="L11" s="367"/>
      <c r="M11" s="352"/>
      <c r="N11" s="352"/>
      <c r="O11" s="352"/>
      <c r="P11" s="352"/>
      <c r="Q11" s="352"/>
      <c r="R11" s="352"/>
      <c r="S11" s="352"/>
      <c r="T11" s="352"/>
      <c r="U11" s="352"/>
      <c r="V11" s="352"/>
      <c r="W11" s="352"/>
      <c r="X11" s="352"/>
      <c r="Y11" s="352"/>
      <c r="Z11" s="352"/>
    </row>
    <row r="12">
      <c r="A12" s="359"/>
      <c r="B12" s="360"/>
      <c r="C12" s="360"/>
      <c r="D12" s="357"/>
      <c r="E12" s="369"/>
      <c r="F12" s="368"/>
      <c r="G12" s="368"/>
      <c r="H12" s="365">
        <f t="shared" ref="H12:I12" si="4">N($E12)*N(F12)</f>
        <v>0</v>
      </c>
      <c r="I12" s="365">
        <f t="shared" si="4"/>
        <v>0</v>
      </c>
      <c r="J12" s="365">
        <f t="shared" si="3"/>
        <v>0</v>
      </c>
      <c r="K12" s="366"/>
      <c r="L12" s="367"/>
      <c r="M12" s="352"/>
      <c r="N12" s="352"/>
      <c r="O12" s="352"/>
      <c r="P12" s="352"/>
      <c r="Q12" s="352"/>
      <c r="R12" s="352"/>
      <c r="S12" s="352"/>
      <c r="T12" s="352"/>
      <c r="U12" s="352"/>
      <c r="V12" s="352"/>
      <c r="W12" s="352"/>
      <c r="X12" s="352"/>
      <c r="Y12" s="352"/>
      <c r="Z12" s="352"/>
    </row>
    <row r="13">
      <c r="A13" s="359">
        <v>3.0</v>
      </c>
      <c r="B13" s="360" t="s">
        <v>1487</v>
      </c>
      <c r="C13" s="360"/>
      <c r="D13" s="357"/>
      <c r="E13" s="361"/>
      <c r="F13" s="368"/>
      <c r="G13" s="368"/>
      <c r="H13" s="365">
        <f t="shared" ref="H13:I13" si="5">N($E13)*N(F13)</f>
        <v>0</v>
      </c>
      <c r="I13" s="365">
        <f t="shared" si="5"/>
        <v>0</v>
      </c>
      <c r="J13" s="365">
        <f t="shared" si="3"/>
        <v>0</v>
      </c>
      <c r="K13" s="366"/>
      <c r="L13" s="367"/>
      <c r="M13" s="352"/>
      <c r="N13" s="352"/>
      <c r="O13" s="352"/>
      <c r="P13" s="352"/>
      <c r="Q13" s="352"/>
      <c r="R13" s="352"/>
      <c r="S13" s="352"/>
      <c r="T13" s="352"/>
      <c r="U13" s="352"/>
      <c r="V13" s="352"/>
      <c r="W13" s="352"/>
      <c r="X13" s="352"/>
      <c r="Y13" s="352"/>
      <c r="Z13" s="352"/>
    </row>
    <row r="14">
      <c r="A14" s="359"/>
      <c r="B14" s="360" t="s">
        <v>1488</v>
      </c>
      <c r="C14" s="360"/>
      <c r="D14" s="357" t="s">
        <v>1000</v>
      </c>
      <c r="E14" s="361">
        <v>7.0</v>
      </c>
      <c r="F14" s="364">
        <v>37375.0</v>
      </c>
      <c r="G14" s="364">
        <v>1500.0</v>
      </c>
      <c r="H14" s="365">
        <f t="shared" ref="H14:I14" si="6">N($E14)*N(F14)</f>
        <v>261625</v>
      </c>
      <c r="I14" s="365">
        <f t="shared" si="6"/>
        <v>10500</v>
      </c>
      <c r="J14" s="365">
        <f t="shared" si="3"/>
        <v>272125</v>
      </c>
      <c r="K14" s="366"/>
      <c r="L14" s="367"/>
      <c r="M14" s="352"/>
      <c r="N14" s="352"/>
      <c r="O14" s="352"/>
      <c r="P14" s="352"/>
      <c r="Q14" s="352"/>
      <c r="R14" s="352"/>
      <c r="S14" s="352"/>
      <c r="T14" s="352"/>
      <c r="U14" s="352"/>
      <c r="V14" s="352"/>
      <c r="W14" s="352"/>
      <c r="X14" s="352"/>
      <c r="Y14" s="352"/>
      <c r="Z14" s="352"/>
    </row>
    <row r="15">
      <c r="A15" s="359"/>
      <c r="B15" s="360"/>
      <c r="C15" s="360"/>
      <c r="D15" s="357"/>
      <c r="E15" s="361"/>
      <c r="F15" s="368"/>
      <c r="G15" s="368"/>
      <c r="H15" s="365">
        <f t="shared" ref="H15:I15" si="7">N($E15)*N(F15)</f>
        <v>0</v>
      </c>
      <c r="I15" s="365">
        <f t="shared" si="7"/>
        <v>0</v>
      </c>
      <c r="J15" s="365">
        <f t="shared" si="3"/>
        <v>0</v>
      </c>
      <c r="K15" s="366"/>
      <c r="L15" s="367"/>
      <c r="M15" s="352"/>
      <c r="N15" s="352"/>
      <c r="O15" s="352"/>
      <c r="P15" s="352"/>
      <c r="Q15" s="352"/>
      <c r="R15" s="352"/>
      <c r="S15" s="352"/>
      <c r="T15" s="352"/>
      <c r="U15" s="352"/>
      <c r="V15" s="352"/>
      <c r="W15" s="352"/>
      <c r="X15" s="352"/>
      <c r="Y15" s="352"/>
      <c r="Z15" s="352"/>
    </row>
    <row r="16">
      <c r="A16" s="359">
        <v>4.0</v>
      </c>
      <c r="B16" s="360" t="s">
        <v>1489</v>
      </c>
      <c r="C16" s="360"/>
      <c r="D16" s="357" t="s">
        <v>1000</v>
      </c>
      <c r="E16" s="361">
        <v>1.0</v>
      </c>
      <c r="F16" s="364">
        <v>37375.0</v>
      </c>
      <c r="G16" s="364">
        <v>1500.0</v>
      </c>
      <c r="H16" s="365">
        <f t="shared" ref="H16:I16" si="8">N($E16)*N(F16)</f>
        <v>37375</v>
      </c>
      <c r="I16" s="365">
        <f t="shared" si="8"/>
        <v>1500</v>
      </c>
      <c r="J16" s="365">
        <f t="shared" si="3"/>
        <v>38875</v>
      </c>
      <c r="K16" s="366"/>
      <c r="L16" s="367"/>
      <c r="M16" s="352"/>
      <c r="N16" s="352"/>
      <c r="O16" s="352"/>
      <c r="P16" s="352"/>
      <c r="Q16" s="352"/>
      <c r="R16" s="352"/>
      <c r="S16" s="352"/>
      <c r="T16" s="352"/>
      <c r="U16" s="352"/>
      <c r="V16" s="352"/>
      <c r="W16" s="352"/>
      <c r="X16" s="352"/>
      <c r="Y16" s="352"/>
      <c r="Z16" s="352"/>
    </row>
    <row r="17">
      <c r="A17" s="359"/>
      <c r="B17" s="360"/>
      <c r="C17" s="360"/>
      <c r="D17" s="357"/>
      <c r="E17" s="361"/>
      <c r="F17" s="368"/>
      <c r="G17" s="368"/>
      <c r="H17" s="365">
        <f t="shared" ref="H17:I17" si="9">N($E17)*N(F17)</f>
        <v>0</v>
      </c>
      <c r="I17" s="365">
        <f t="shared" si="9"/>
        <v>0</v>
      </c>
      <c r="J17" s="365">
        <f t="shared" si="3"/>
        <v>0</v>
      </c>
      <c r="K17" s="370"/>
      <c r="L17" s="367"/>
      <c r="M17" s="352"/>
      <c r="N17" s="352"/>
      <c r="O17" s="352"/>
      <c r="P17" s="352"/>
      <c r="Q17" s="352"/>
      <c r="R17" s="352"/>
      <c r="S17" s="352"/>
      <c r="T17" s="352"/>
      <c r="U17" s="352"/>
      <c r="V17" s="352"/>
      <c r="W17" s="352"/>
      <c r="X17" s="352"/>
      <c r="Y17" s="352"/>
      <c r="Z17" s="352"/>
    </row>
    <row r="18">
      <c r="A18" s="359">
        <v>5.0</v>
      </c>
      <c r="B18" s="360" t="s">
        <v>1490</v>
      </c>
      <c r="C18" s="360"/>
      <c r="D18" s="357" t="s">
        <v>1000</v>
      </c>
      <c r="E18" s="361">
        <v>3.0</v>
      </c>
      <c r="F18" s="364">
        <v>3000.0</v>
      </c>
      <c r="G18" s="364">
        <v>500.0</v>
      </c>
      <c r="H18" s="365">
        <f t="shared" ref="H18:I18" si="10">N($E18)*N(F18)</f>
        <v>9000</v>
      </c>
      <c r="I18" s="365">
        <f t="shared" si="10"/>
        <v>1500</v>
      </c>
      <c r="J18" s="365">
        <f t="shared" si="3"/>
        <v>10500</v>
      </c>
      <c r="K18" s="370"/>
      <c r="L18" s="367"/>
      <c r="M18" s="352"/>
      <c r="N18" s="352"/>
      <c r="O18" s="352"/>
      <c r="P18" s="352"/>
      <c r="Q18" s="352"/>
      <c r="R18" s="352"/>
      <c r="S18" s="352"/>
      <c r="T18" s="352"/>
      <c r="U18" s="352"/>
      <c r="V18" s="352"/>
      <c r="W18" s="352"/>
      <c r="X18" s="352"/>
      <c r="Y18" s="352"/>
      <c r="Z18" s="352"/>
    </row>
    <row r="19">
      <c r="A19" s="359"/>
      <c r="B19" s="360"/>
      <c r="C19" s="360"/>
      <c r="D19" s="357"/>
      <c r="E19" s="369"/>
      <c r="F19" s="368"/>
      <c r="G19" s="364" t="s">
        <v>1491</v>
      </c>
      <c r="H19" s="365">
        <f t="shared" ref="H19:I19" si="11">N($E19)*N(F19)</f>
        <v>0</v>
      </c>
      <c r="I19" s="365">
        <f t="shared" si="11"/>
        <v>0</v>
      </c>
      <c r="J19" s="365">
        <f t="shared" si="3"/>
        <v>0</v>
      </c>
      <c r="K19" s="370"/>
      <c r="L19" s="367"/>
      <c r="M19" s="352"/>
      <c r="N19" s="352"/>
      <c r="O19" s="352"/>
      <c r="P19" s="352"/>
      <c r="Q19" s="352"/>
      <c r="R19" s="352"/>
      <c r="S19" s="352"/>
      <c r="T19" s="352"/>
      <c r="U19" s="352"/>
      <c r="V19" s="352"/>
      <c r="W19" s="352"/>
      <c r="X19" s="352"/>
      <c r="Y19" s="352"/>
      <c r="Z19" s="352"/>
    </row>
    <row r="20">
      <c r="A20" s="359">
        <v>6.0</v>
      </c>
      <c r="B20" s="360" t="s">
        <v>1492</v>
      </c>
      <c r="C20" s="360"/>
      <c r="D20" s="357" t="s">
        <v>1000</v>
      </c>
      <c r="E20" s="361">
        <v>2.0</v>
      </c>
      <c r="F20" s="364">
        <v>6000.0</v>
      </c>
      <c r="G20" s="364">
        <v>500.0</v>
      </c>
      <c r="H20" s="365">
        <f t="shared" ref="H20:I20" si="12">N($E20)*N(F20)</f>
        <v>12000</v>
      </c>
      <c r="I20" s="365">
        <f t="shared" si="12"/>
        <v>1000</v>
      </c>
      <c r="J20" s="365">
        <f t="shared" si="3"/>
        <v>13000</v>
      </c>
      <c r="K20" s="370"/>
      <c r="L20" s="367"/>
      <c r="M20" s="352"/>
      <c r="N20" s="352"/>
      <c r="O20" s="352"/>
      <c r="P20" s="352"/>
      <c r="Q20" s="352"/>
      <c r="R20" s="352"/>
      <c r="S20" s="352"/>
      <c r="T20" s="352"/>
      <c r="U20" s="352"/>
      <c r="V20" s="352"/>
      <c r="W20" s="352"/>
      <c r="X20" s="352"/>
      <c r="Y20" s="352"/>
      <c r="Z20" s="352"/>
    </row>
    <row r="21">
      <c r="A21" s="359"/>
      <c r="B21" s="360"/>
      <c r="C21" s="360"/>
      <c r="D21" s="357"/>
      <c r="E21" s="361"/>
      <c r="F21" s="368"/>
      <c r="G21" s="368"/>
      <c r="H21" s="365">
        <f t="shared" ref="H21:I21" si="13">N($E21)*N(F21)</f>
        <v>0</v>
      </c>
      <c r="I21" s="365">
        <f t="shared" si="13"/>
        <v>0</v>
      </c>
      <c r="J21" s="365">
        <f t="shared" si="3"/>
        <v>0</v>
      </c>
      <c r="K21" s="370"/>
      <c r="L21" s="367"/>
      <c r="M21" s="352"/>
      <c r="N21" s="352"/>
      <c r="O21" s="352"/>
      <c r="P21" s="352"/>
      <c r="Q21" s="352"/>
      <c r="R21" s="352"/>
      <c r="S21" s="352"/>
      <c r="T21" s="352"/>
      <c r="U21" s="352"/>
      <c r="V21" s="352"/>
      <c r="W21" s="352"/>
      <c r="X21" s="352"/>
      <c r="Y21" s="352"/>
      <c r="Z21" s="352"/>
    </row>
    <row r="22">
      <c r="A22" s="359">
        <v>7.0</v>
      </c>
      <c r="B22" s="360" t="s">
        <v>1493</v>
      </c>
      <c r="C22" s="360"/>
      <c r="D22" s="357" t="s">
        <v>1000</v>
      </c>
      <c r="E22" s="361">
        <v>7.0</v>
      </c>
      <c r="F22" s="364">
        <v>450.0</v>
      </c>
      <c r="G22" s="364">
        <v>150.0</v>
      </c>
      <c r="H22" s="365">
        <f t="shared" ref="H22:I22" si="14">N($E22)*N(F22)</f>
        <v>3150</v>
      </c>
      <c r="I22" s="365">
        <f t="shared" si="14"/>
        <v>1050</v>
      </c>
      <c r="J22" s="365">
        <f t="shared" si="3"/>
        <v>4200</v>
      </c>
      <c r="K22" s="370"/>
      <c r="L22" s="367"/>
      <c r="M22" s="352"/>
      <c r="N22" s="352"/>
      <c r="O22" s="352"/>
      <c r="P22" s="352"/>
      <c r="Q22" s="352"/>
      <c r="R22" s="352"/>
      <c r="S22" s="352"/>
      <c r="T22" s="352"/>
      <c r="U22" s="352"/>
      <c r="V22" s="352"/>
      <c r="W22" s="352"/>
      <c r="X22" s="352"/>
      <c r="Y22" s="352"/>
      <c r="Z22" s="352"/>
    </row>
    <row r="23">
      <c r="A23" s="359"/>
      <c r="B23" s="360"/>
      <c r="C23" s="360"/>
      <c r="D23" s="357"/>
      <c r="E23" s="369"/>
      <c r="F23" s="368"/>
      <c r="G23" s="368"/>
      <c r="H23" s="365">
        <f t="shared" ref="H23:I23" si="15">N($E23)*N(F23)</f>
        <v>0</v>
      </c>
      <c r="I23" s="365">
        <f t="shared" si="15"/>
        <v>0</v>
      </c>
      <c r="J23" s="365">
        <f t="shared" si="3"/>
        <v>0</v>
      </c>
      <c r="K23" s="370"/>
      <c r="L23" s="367"/>
      <c r="M23" s="352"/>
      <c r="N23" s="352"/>
      <c r="O23" s="352"/>
      <c r="P23" s="352"/>
      <c r="Q23" s="352"/>
      <c r="R23" s="352"/>
      <c r="S23" s="352"/>
      <c r="T23" s="352"/>
      <c r="U23" s="352"/>
      <c r="V23" s="352"/>
      <c r="W23" s="352"/>
      <c r="X23" s="352"/>
      <c r="Y23" s="352"/>
      <c r="Z23" s="352"/>
    </row>
    <row r="24">
      <c r="A24" s="359">
        <v>8.0</v>
      </c>
      <c r="B24" s="360" t="s">
        <v>1494</v>
      </c>
      <c r="C24" s="360"/>
      <c r="D24" s="357" t="s">
        <v>1000</v>
      </c>
      <c r="E24" s="361">
        <v>5.0</v>
      </c>
      <c r="F24" s="364">
        <v>350.0</v>
      </c>
      <c r="G24" s="364">
        <v>150.0</v>
      </c>
      <c r="H24" s="365">
        <f t="shared" ref="H24:I24" si="16">N($E24)*N(F24)</f>
        <v>1750</v>
      </c>
      <c r="I24" s="365">
        <f t="shared" si="16"/>
        <v>750</v>
      </c>
      <c r="J24" s="365">
        <f t="shared" si="3"/>
        <v>2500</v>
      </c>
      <c r="K24" s="370"/>
      <c r="L24" s="367"/>
      <c r="M24" s="352"/>
      <c r="N24" s="352"/>
      <c r="O24" s="352"/>
      <c r="P24" s="352"/>
      <c r="Q24" s="352"/>
      <c r="R24" s="352"/>
      <c r="S24" s="352"/>
      <c r="T24" s="352"/>
      <c r="U24" s="352"/>
      <c r="V24" s="352"/>
      <c r="W24" s="352"/>
      <c r="X24" s="352"/>
      <c r="Y24" s="352"/>
      <c r="Z24" s="352"/>
    </row>
    <row r="25">
      <c r="A25" s="359"/>
      <c r="B25" s="360"/>
      <c r="C25" s="360"/>
      <c r="D25" s="357"/>
      <c r="E25" s="361"/>
      <c r="F25" s="368"/>
      <c r="G25" s="368"/>
      <c r="H25" s="365">
        <f t="shared" ref="H25:I25" si="17">N($E25)*N(F25)</f>
        <v>0</v>
      </c>
      <c r="I25" s="365">
        <f t="shared" si="17"/>
        <v>0</v>
      </c>
      <c r="J25" s="365">
        <f t="shared" si="3"/>
        <v>0</v>
      </c>
      <c r="K25" s="370"/>
      <c r="L25" s="367"/>
      <c r="M25" s="352"/>
      <c r="N25" s="352"/>
      <c r="O25" s="352"/>
      <c r="P25" s="352"/>
      <c r="Q25" s="352"/>
      <c r="R25" s="352"/>
      <c r="S25" s="352"/>
      <c r="T25" s="352"/>
      <c r="U25" s="352"/>
      <c r="V25" s="352"/>
      <c r="W25" s="352"/>
      <c r="X25" s="352"/>
      <c r="Y25" s="352"/>
      <c r="Z25" s="352"/>
    </row>
    <row r="26">
      <c r="A26" s="359">
        <v>9.0</v>
      </c>
      <c r="B26" s="360" t="s">
        <v>1495</v>
      </c>
      <c r="C26" s="360"/>
      <c r="D26" s="357" t="s">
        <v>1000</v>
      </c>
      <c r="E26" s="361">
        <v>0.0</v>
      </c>
      <c r="F26" s="368"/>
      <c r="G26" s="368"/>
      <c r="H26" s="365">
        <f t="shared" ref="H26:I26" si="18">N($E26)*N(F26)</f>
        <v>0</v>
      </c>
      <c r="I26" s="365">
        <f t="shared" si="18"/>
        <v>0</v>
      </c>
      <c r="J26" s="365">
        <f t="shared" si="3"/>
        <v>0</v>
      </c>
      <c r="K26" s="370"/>
      <c r="L26" s="367"/>
      <c r="M26" s="352"/>
      <c r="N26" s="352"/>
      <c r="O26" s="352"/>
      <c r="P26" s="352"/>
      <c r="Q26" s="352"/>
      <c r="R26" s="352"/>
      <c r="S26" s="352"/>
      <c r="T26" s="352"/>
      <c r="U26" s="352"/>
      <c r="V26" s="352"/>
      <c r="W26" s="352"/>
      <c r="X26" s="352"/>
      <c r="Y26" s="352"/>
      <c r="Z26" s="352"/>
    </row>
    <row r="27">
      <c r="A27" s="359"/>
      <c r="B27" s="360"/>
      <c r="C27" s="360"/>
      <c r="D27" s="357"/>
      <c r="E27" s="369"/>
      <c r="F27" s="368"/>
      <c r="G27" s="368"/>
      <c r="H27" s="365">
        <f t="shared" ref="H27:I27" si="19">N($E27)*N(F27)</f>
        <v>0</v>
      </c>
      <c r="I27" s="365">
        <f t="shared" si="19"/>
        <v>0</v>
      </c>
      <c r="J27" s="365">
        <f t="shared" si="3"/>
        <v>0</v>
      </c>
      <c r="K27" s="370"/>
      <c r="L27" s="367"/>
      <c r="M27" s="352"/>
      <c r="N27" s="352"/>
      <c r="O27" s="352"/>
      <c r="P27" s="352"/>
      <c r="Q27" s="352"/>
      <c r="R27" s="352"/>
      <c r="S27" s="352"/>
      <c r="T27" s="352"/>
      <c r="U27" s="352"/>
      <c r="V27" s="352"/>
      <c r="W27" s="352"/>
      <c r="X27" s="352"/>
      <c r="Y27" s="352"/>
      <c r="Z27" s="352"/>
    </row>
    <row r="28">
      <c r="A28" s="359">
        <v>10.0</v>
      </c>
      <c r="B28" s="360" t="s">
        <v>1496</v>
      </c>
      <c r="C28" s="360"/>
      <c r="D28" s="357" t="s">
        <v>1000</v>
      </c>
      <c r="E28" s="361">
        <v>1.0</v>
      </c>
      <c r="F28" s="364">
        <v>450.0</v>
      </c>
      <c r="G28" s="364">
        <v>200.0</v>
      </c>
      <c r="H28" s="365">
        <f t="shared" ref="H28:I28" si="20">N($E28)*N(F28)</f>
        <v>450</v>
      </c>
      <c r="I28" s="365">
        <f t="shared" si="20"/>
        <v>200</v>
      </c>
      <c r="J28" s="365">
        <f t="shared" si="3"/>
        <v>650</v>
      </c>
      <c r="K28" s="370"/>
      <c r="L28" s="367"/>
      <c r="M28" s="352"/>
      <c r="N28" s="352"/>
      <c r="O28" s="352"/>
      <c r="P28" s="352"/>
      <c r="Q28" s="352"/>
      <c r="R28" s="352"/>
      <c r="S28" s="352"/>
      <c r="T28" s="352"/>
      <c r="U28" s="352"/>
      <c r="V28" s="352"/>
      <c r="W28" s="352"/>
      <c r="X28" s="352"/>
      <c r="Y28" s="352"/>
      <c r="Z28" s="352"/>
    </row>
    <row r="29">
      <c r="A29" s="359"/>
      <c r="B29" s="360"/>
      <c r="C29" s="360"/>
      <c r="D29" s="357"/>
      <c r="E29" s="369"/>
      <c r="F29" s="368"/>
      <c r="G29" s="368"/>
      <c r="H29" s="365">
        <f t="shared" ref="H29:I29" si="21">N($E29)*N(F29)</f>
        <v>0</v>
      </c>
      <c r="I29" s="365">
        <f t="shared" si="21"/>
        <v>0</v>
      </c>
      <c r="J29" s="365">
        <f t="shared" si="3"/>
        <v>0</v>
      </c>
      <c r="K29" s="370"/>
      <c r="L29" s="367"/>
      <c r="M29" s="352"/>
      <c r="N29" s="352"/>
      <c r="O29" s="352"/>
      <c r="P29" s="352"/>
      <c r="Q29" s="352"/>
      <c r="R29" s="352"/>
      <c r="S29" s="352"/>
      <c r="T29" s="352"/>
      <c r="U29" s="352"/>
      <c r="V29" s="352"/>
      <c r="W29" s="352"/>
      <c r="X29" s="352"/>
      <c r="Y29" s="352"/>
      <c r="Z29" s="352"/>
    </row>
    <row r="30">
      <c r="A30" s="359">
        <v>11.0</v>
      </c>
      <c r="B30" s="360" t="s">
        <v>1497</v>
      </c>
      <c r="C30" s="360"/>
      <c r="D30" s="357" t="s">
        <v>1000</v>
      </c>
      <c r="E30" s="361">
        <v>5.0</v>
      </c>
      <c r="F30" s="364">
        <v>850.0</v>
      </c>
      <c r="G30" s="364">
        <v>200.0</v>
      </c>
      <c r="H30" s="365">
        <f t="shared" ref="H30:I30" si="22">N($E30)*N(F30)</f>
        <v>4250</v>
      </c>
      <c r="I30" s="365">
        <f t="shared" si="22"/>
        <v>1000</v>
      </c>
      <c r="J30" s="365">
        <f t="shared" si="3"/>
        <v>5250</v>
      </c>
      <c r="K30" s="370"/>
      <c r="L30" s="367"/>
      <c r="M30" s="352"/>
      <c r="N30" s="352"/>
      <c r="O30" s="352"/>
      <c r="P30" s="352"/>
      <c r="Q30" s="352"/>
      <c r="R30" s="352"/>
      <c r="S30" s="352"/>
      <c r="T30" s="352"/>
      <c r="U30" s="352"/>
      <c r="V30" s="352"/>
      <c r="W30" s="352"/>
      <c r="X30" s="352"/>
      <c r="Y30" s="352"/>
      <c r="Z30" s="352"/>
    </row>
    <row r="31">
      <c r="A31" s="359"/>
      <c r="B31" s="360"/>
      <c r="C31" s="360"/>
      <c r="D31" s="357"/>
      <c r="E31" s="369"/>
      <c r="F31" s="368"/>
      <c r="G31" s="368"/>
      <c r="H31" s="365">
        <f t="shared" ref="H31:I31" si="23">N($E31)*N(F31)</f>
        <v>0</v>
      </c>
      <c r="I31" s="365">
        <f t="shared" si="23"/>
        <v>0</v>
      </c>
      <c r="J31" s="365">
        <f t="shared" si="3"/>
        <v>0</v>
      </c>
      <c r="K31" s="370"/>
      <c r="L31" s="367"/>
      <c r="M31" s="352"/>
      <c r="N31" s="352"/>
      <c r="O31" s="352"/>
      <c r="P31" s="352"/>
      <c r="Q31" s="352"/>
      <c r="R31" s="352"/>
      <c r="S31" s="352"/>
      <c r="T31" s="352"/>
      <c r="U31" s="352"/>
      <c r="V31" s="352"/>
      <c r="W31" s="352"/>
      <c r="X31" s="352"/>
      <c r="Y31" s="352"/>
      <c r="Z31" s="352"/>
    </row>
    <row r="32">
      <c r="A32" s="359">
        <v>12.0</v>
      </c>
      <c r="B32" s="360" t="s">
        <v>1498</v>
      </c>
      <c r="C32" s="360"/>
      <c r="D32" s="357" t="s">
        <v>1000</v>
      </c>
      <c r="E32" s="361">
        <v>0.0</v>
      </c>
      <c r="F32" s="368"/>
      <c r="G32" s="368"/>
      <c r="H32" s="365">
        <f t="shared" ref="H32:I32" si="24">N($E32)*N(F32)</f>
        <v>0</v>
      </c>
      <c r="I32" s="365">
        <f t="shared" si="24"/>
        <v>0</v>
      </c>
      <c r="J32" s="365">
        <f t="shared" si="3"/>
        <v>0</v>
      </c>
      <c r="K32" s="370"/>
      <c r="L32" s="367"/>
      <c r="M32" s="352"/>
      <c r="N32" s="352"/>
      <c r="O32" s="352"/>
      <c r="P32" s="352"/>
      <c r="Q32" s="352"/>
      <c r="R32" s="352"/>
      <c r="S32" s="352"/>
      <c r="T32" s="352"/>
      <c r="U32" s="352"/>
      <c r="V32" s="352"/>
      <c r="W32" s="352"/>
      <c r="X32" s="352"/>
      <c r="Y32" s="352"/>
      <c r="Z32" s="352"/>
    </row>
    <row r="33">
      <c r="A33" s="359"/>
      <c r="B33" s="360"/>
      <c r="C33" s="360"/>
      <c r="D33" s="357"/>
      <c r="E33" s="369"/>
      <c r="F33" s="368"/>
      <c r="G33" s="368"/>
      <c r="H33" s="365">
        <f t="shared" ref="H33:I33" si="25">N($E33)*N(F33)</f>
        <v>0</v>
      </c>
      <c r="I33" s="365">
        <f t="shared" si="25"/>
        <v>0</v>
      </c>
      <c r="J33" s="365">
        <f t="shared" si="3"/>
        <v>0</v>
      </c>
      <c r="K33" s="370"/>
      <c r="L33" s="367"/>
      <c r="M33" s="352"/>
      <c r="N33" s="352"/>
      <c r="O33" s="352"/>
      <c r="P33" s="352"/>
      <c r="Q33" s="352"/>
      <c r="R33" s="352"/>
      <c r="S33" s="352"/>
      <c r="T33" s="352"/>
      <c r="U33" s="352"/>
      <c r="V33" s="352"/>
      <c r="W33" s="352"/>
      <c r="X33" s="352"/>
      <c r="Y33" s="352"/>
      <c r="Z33" s="352"/>
    </row>
    <row r="34">
      <c r="A34" s="359">
        <v>14.0</v>
      </c>
      <c r="B34" s="360" t="s">
        <v>1499</v>
      </c>
      <c r="C34" s="360"/>
      <c r="D34" s="357" t="s">
        <v>1000</v>
      </c>
      <c r="E34" s="361">
        <v>1.0</v>
      </c>
      <c r="F34" s="364">
        <v>20700.0</v>
      </c>
      <c r="G34" s="364">
        <v>1500.0</v>
      </c>
      <c r="H34" s="365">
        <f t="shared" ref="H34:I34" si="26">N($E34)*N(F34)</f>
        <v>20700</v>
      </c>
      <c r="I34" s="365">
        <f t="shared" si="26"/>
        <v>1500</v>
      </c>
      <c r="J34" s="365">
        <f t="shared" si="3"/>
        <v>22200</v>
      </c>
      <c r="K34" s="370"/>
      <c r="L34" s="367"/>
      <c r="M34" s="352"/>
      <c r="N34" s="352"/>
      <c r="O34" s="352"/>
      <c r="P34" s="352"/>
      <c r="Q34" s="352"/>
      <c r="R34" s="352"/>
      <c r="S34" s="352"/>
      <c r="T34" s="352"/>
      <c r="U34" s="352"/>
      <c r="V34" s="352"/>
      <c r="W34" s="352"/>
      <c r="X34" s="352"/>
      <c r="Y34" s="352"/>
      <c r="Z34" s="352"/>
    </row>
    <row r="35">
      <c r="A35" s="359"/>
      <c r="B35" s="360"/>
      <c r="C35" s="360"/>
      <c r="D35" s="357"/>
      <c r="E35" s="369"/>
      <c r="F35" s="368"/>
      <c r="G35" s="368"/>
      <c r="H35" s="365">
        <f t="shared" ref="H35:I35" si="27">N($E35)*N(F35)</f>
        <v>0</v>
      </c>
      <c r="I35" s="365">
        <f t="shared" si="27"/>
        <v>0</v>
      </c>
      <c r="J35" s="365">
        <f t="shared" si="3"/>
        <v>0</v>
      </c>
      <c r="K35" s="370"/>
      <c r="L35" s="367"/>
      <c r="M35" s="352"/>
      <c r="N35" s="352"/>
      <c r="O35" s="352"/>
      <c r="P35" s="352"/>
      <c r="Q35" s="352"/>
      <c r="R35" s="352"/>
      <c r="S35" s="352"/>
      <c r="T35" s="352"/>
      <c r="U35" s="352"/>
      <c r="V35" s="352"/>
      <c r="W35" s="352"/>
      <c r="X35" s="352"/>
      <c r="Y35" s="352"/>
      <c r="Z35" s="352"/>
    </row>
    <row r="36">
      <c r="A36" s="359">
        <v>15.0</v>
      </c>
      <c r="B36" s="360" t="s">
        <v>1500</v>
      </c>
      <c r="C36" s="360"/>
      <c r="D36" s="357" t="s">
        <v>763</v>
      </c>
      <c r="E36" s="371">
        <f>290+10</f>
        <v>300</v>
      </c>
      <c r="F36" s="364">
        <v>80.0</v>
      </c>
      <c r="G36" s="364">
        <v>20.0</v>
      </c>
      <c r="H36" s="365">
        <f t="shared" ref="H36:I36" si="28">N($E36)*N(F36)</f>
        <v>24000</v>
      </c>
      <c r="I36" s="365">
        <f t="shared" si="28"/>
        <v>6000</v>
      </c>
      <c r="J36" s="365">
        <f t="shared" si="3"/>
        <v>30000</v>
      </c>
      <c r="K36" s="370"/>
      <c r="L36" s="367"/>
      <c r="M36" s="352"/>
      <c r="N36" s="352"/>
      <c r="O36" s="352"/>
      <c r="P36" s="352"/>
      <c r="Q36" s="352"/>
      <c r="R36" s="352"/>
      <c r="S36" s="352"/>
      <c r="T36" s="352"/>
      <c r="U36" s="352"/>
      <c r="V36" s="352"/>
      <c r="W36" s="352"/>
      <c r="X36" s="352"/>
      <c r="Y36" s="352"/>
      <c r="Z36" s="352"/>
    </row>
    <row r="37">
      <c r="A37" s="359"/>
      <c r="B37" s="360"/>
      <c r="C37" s="360"/>
      <c r="D37" s="357"/>
      <c r="E37" s="369"/>
      <c r="F37" s="368"/>
      <c r="G37" s="368"/>
      <c r="H37" s="365">
        <f t="shared" ref="H37:I37" si="29">N($E37)*N(F37)</f>
        <v>0</v>
      </c>
      <c r="I37" s="365">
        <f t="shared" si="29"/>
        <v>0</v>
      </c>
      <c r="J37" s="365">
        <f t="shared" si="3"/>
        <v>0</v>
      </c>
      <c r="K37" s="370"/>
      <c r="L37" s="367"/>
      <c r="M37" s="352"/>
      <c r="N37" s="352"/>
      <c r="O37" s="352"/>
      <c r="P37" s="352"/>
      <c r="Q37" s="352"/>
      <c r="R37" s="352"/>
      <c r="S37" s="352"/>
      <c r="T37" s="352"/>
      <c r="U37" s="352"/>
      <c r="V37" s="352"/>
      <c r="W37" s="352"/>
      <c r="X37" s="352"/>
      <c r="Y37" s="352"/>
      <c r="Z37" s="352"/>
    </row>
    <row r="38">
      <c r="A38" s="359">
        <v>16.0</v>
      </c>
      <c r="B38" s="360" t="s">
        <v>1501</v>
      </c>
      <c r="C38" s="360"/>
      <c r="D38" s="357" t="s">
        <v>763</v>
      </c>
      <c r="E38" s="371">
        <f>290+10</f>
        <v>300</v>
      </c>
      <c r="F38" s="364">
        <v>135.0</v>
      </c>
      <c r="G38" s="364">
        <v>20.0</v>
      </c>
      <c r="H38" s="365">
        <f t="shared" ref="H38:I38" si="30">N($E38)*N(F38)</f>
        <v>40500</v>
      </c>
      <c r="I38" s="365">
        <f t="shared" si="30"/>
        <v>6000</v>
      </c>
      <c r="J38" s="365">
        <f t="shared" si="3"/>
        <v>46500</v>
      </c>
      <c r="K38" s="370"/>
      <c r="L38" s="367"/>
      <c r="M38" s="352"/>
      <c r="N38" s="352"/>
      <c r="O38" s="352"/>
      <c r="P38" s="352"/>
      <c r="Q38" s="352"/>
      <c r="R38" s="352"/>
      <c r="S38" s="352"/>
      <c r="T38" s="352"/>
      <c r="U38" s="352"/>
      <c r="V38" s="352"/>
      <c r="W38" s="352"/>
      <c r="X38" s="352"/>
      <c r="Y38" s="352"/>
      <c r="Z38" s="352"/>
    </row>
    <row r="39">
      <c r="A39" s="359"/>
      <c r="B39" s="360"/>
      <c r="C39" s="360"/>
      <c r="D39" s="357"/>
      <c r="E39" s="369"/>
      <c r="F39" s="368"/>
      <c r="G39" s="368"/>
      <c r="H39" s="365">
        <f t="shared" ref="H39:I39" si="31">N($E39)*N(F39)</f>
        <v>0</v>
      </c>
      <c r="I39" s="365">
        <f t="shared" si="31"/>
        <v>0</v>
      </c>
      <c r="J39" s="365">
        <f t="shared" si="3"/>
        <v>0</v>
      </c>
      <c r="K39" s="370"/>
      <c r="L39" s="367"/>
      <c r="M39" s="352"/>
      <c r="N39" s="352"/>
      <c r="O39" s="352"/>
      <c r="P39" s="352"/>
      <c r="Q39" s="352"/>
      <c r="R39" s="352"/>
      <c r="S39" s="352"/>
      <c r="T39" s="352"/>
      <c r="U39" s="352"/>
      <c r="V39" s="352"/>
      <c r="W39" s="352"/>
      <c r="X39" s="352"/>
      <c r="Y39" s="352"/>
      <c r="Z39" s="352"/>
    </row>
    <row r="40">
      <c r="A40" s="359">
        <v>17.0</v>
      </c>
      <c r="B40" s="360" t="s">
        <v>1502</v>
      </c>
      <c r="C40" s="360"/>
      <c r="D40" s="357" t="s">
        <v>763</v>
      </c>
      <c r="E40" s="371">
        <f>290+10</f>
        <v>300</v>
      </c>
      <c r="F40" s="364">
        <v>60.0</v>
      </c>
      <c r="G40" s="364">
        <v>20.0</v>
      </c>
      <c r="H40" s="365">
        <f t="shared" ref="H40:I40" si="32">N($E40)*N(F40)</f>
        <v>18000</v>
      </c>
      <c r="I40" s="365">
        <f t="shared" si="32"/>
        <v>6000</v>
      </c>
      <c r="J40" s="365">
        <f t="shared" si="3"/>
        <v>24000</v>
      </c>
      <c r="K40" s="370"/>
      <c r="L40" s="367"/>
      <c r="M40" s="352"/>
      <c r="N40" s="352"/>
      <c r="O40" s="352"/>
      <c r="P40" s="352"/>
      <c r="Q40" s="352"/>
      <c r="R40" s="352"/>
      <c r="S40" s="352"/>
      <c r="T40" s="352"/>
      <c r="U40" s="352"/>
      <c r="V40" s="352"/>
      <c r="W40" s="352"/>
      <c r="X40" s="352"/>
      <c r="Y40" s="352"/>
      <c r="Z40" s="352"/>
    </row>
    <row r="41">
      <c r="A41" s="359"/>
      <c r="B41" s="360"/>
      <c r="C41" s="360"/>
      <c r="D41" s="357"/>
      <c r="E41" s="369"/>
      <c r="F41" s="368"/>
      <c r="G41" s="368"/>
      <c r="H41" s="365">
        <f t="shared" ref="H41:I41" si="33">N($E41)*N(F41)</f>
        <v>0</v>
      </c>
      <c r="I41" s="365">
        <f t="shared" si="33"/>
        <v>0</v>
      </c>
      <c r="J41" s="365">
        <f t="shared" si="3"/>
        <v>0</v>
      </c>
      <c r="K41" s="370"/>
      <c r="L41" s="367"/>
      <c r="M41" s="352"/>
      <c r="N41" s="352"/>
      <c r="O41" s="352"/>
      <c r="P41" s="352"/>
      <c r="Q41" s="352"/>
      <c r="R41" s="352"/>
      <c r="S41" s="352"/>
      <c r="T41" s="352"/>
      <c r="U41" s="352"/>
      <c r="V41" s="352"/>
      <c r="W41" s="352"/>
      <c r="X41" s="352"/>
      <c r="Y41" s="352"/>
      <c r="Z41" s="352"/>
    </row>
    <row r="42">
      <c r="A42" s="359">
        <v>18.0</v>
      </c>
      <c r="B42" s="360" t="s">
        <v>1503</v>
      </c>
      <c r="C42" s="360"/>
      <c r="D42" s="357"/>
      <c r="E42" s="369"/>
      <c r="F42" s="368"/>
      <c r="G42" s="368"/>
      <c r="H42" s="365">
        <f t="shared" ref="H42:I42" si="34">N($E42)*N(F42)</f>
        <v>0</v>
      </c>
      <c r="I42" s="365">
        <f t="shared" si="34"/>
        <v>0</v>
      </c>
      <c r="J42" s="365">
        <f t="shared" si="3"/>
        <v>0</v>
      </c>
      <c r="K42" s="370"/>
      <c r="L42" s="367"/>
      <c r="M42" s="352"/>
      <c r="N42" s="352"/>
      <c r="O42" s="352"/>
      <c r="P42" s="352"/>
      <c r="Q42" s="352"/>
      <c r="R42" s="352"/>
      <c r="S42" s="352"/>
      <c r="T42" s="352"/>
      <c r="U42" s="352"/>
      <c r="V42" s="352"/>
      <c r="W42" s="352"/>
      <c r="X42" s="352"/>
      <c r="Y42" s="352"/>
      <c r="Z42" s="352"/>
    </row>
    <row r="43">
      <c r="A43" s="359" t="s">
        <v>28</v>
      </c>
      <c r="B43" s="360" t="s">
        <v>1391</v>
      </c>
      <c r="C43" s="360"/>
      <c r="D43" s="357" t="s">
        <v>763</v>
      </c>
      <c r="E43" s="369">
        <v>10.0</v>
      </c>
      <c r="F43" s="364">
        <v>530.0</v>
      </c>
      <c r="G43" s="364">
        <v>120.0</v>
      </c>
      <c r="H43" s="365">
        <f t="shared" ref="H43:I43" si="35">N($E43)*N(F43)</f>
        <v>5300</v>
      </c>
      <c r="I43" s="365">
        <f t="shared" si="35"/>
        <v>1200</v>
      </c>
      <c r="J43" s="365">
        <f t="shared" si="3"/>
        <v>6500</v>
      </c>
      <c r="K43" s="370"/>
      <c r="L43" s="367"/>
      <c r="M43" s="352"/>
      <c r="N43" s="352"/>
      <c r="O43" s="352"/>
      <c r="P43" s="352"/>
      <c r="Q43" s="352"/>
      <c r="R43" s="352"/>
      <c r="S43" s="352"/>
      <c r="T43" s="352"/>
      <c r="U43" s="352"/>
      <c r="V43" s="352"/>
      <c r="W43" s="352"/>
      <c r="X43" s="352"/>
      <c r="Y43" s="352"/>
      <c r="Z43" s="352"/>
    </row>
    <row r="44">
      <c r="A44" s="359" t="s">
        <v>1366</v>
      </c>
      <c r="B44" s="360" t="s">
        <v>1392</v>
      </c>
      <c r="C44" s="360"/>
      <c r="D44" s="357" t="s">
        <v>763</v>
      </c>
      <c r="E44" s="369"/>
      <c r="F44" s="368"/>
      <c r="G44" s="368"/>
      <c r="H44" s="365">
        <f t="shared" ref="H44:I44" si="36">N($E44)*N(F44)</f>
        <v>0</v>
      </c>
      <c r="I44" s="365">
        <f t="shared" si="36"/>
        <v>0</v>
      </c>
      <c r="J44" s="365">
        <f t="shared" si="3"/>
        <v>0</v>
      </c>
      <c r="K44" s="370"/>
      <c r="L44" s="367"/>
      <c r="M44" s="352"/>
      <c r="N44" s="352"/>
      <c r="O44" s="352"/>
      <c r="P44" s="352"/>
      <c r="Q44" s="352"/>
      <c r="R44" s="352"/>
      <c r="S44" s="352"/>
      <c r="T44" s="352"/>
      <c r="U44" s="352"/>
      <c r="V44" s="352"/>
      <c r="W44" s="352"/>
      <c r="X44" s="352"/>
      <c r="Y44" s="352"/>
      <c r="Z44" s="352"/>
    </row>
    <row r="45">
      <c r="A45" s="359" t="s">
        <v>1369</v>
      </c>
      <c r="B45" s="360" t="s">
        <v>1393</v>
      </c>
      <c r="C45" s="360"/>
      <c r="D45" s="357" t="s">
        <v>763</v>
      </c>
      <c r="E45" s="361">
        <v>0.0</v>
      </c>
      <c r="F45" s="368"/>
      <c r="G45" s="368"/>
      <c r="H45" s="365">
        <f t="shared" ref="H45:I45" si="37">N($E45)*N(F45)</f>
        <v>0</v>
      </c>
      <c r="I45" s="365">
        <f t="shared" si="37"/>
        <v>0</v>
      </c>
      <c r="J45" s="365">
        <f t="shared" si="3"/>
        <v>0</v>
      </c>
      <c r="K45" s="370"/>
      <c r="L45" s="367"/>
      <c r="M45" s="352"/>
      <c r="N45" s="352"/>
      <c r="O45" s="352"/>
      <c r="P45" s="352"/>
      <c r="Q45" s="352"/>
      <c r="R45" s="352"/>
      <c r="S45" s="352"/>
      <c r="T45" s="352"/>
      <c r="U45" s="352"/>
      <c r="V45" s="352"/>
      <c r="W45" s="352"/>
      <c r="X45" s="352"/>
      <c r="Y45" s="352"/>
      <c r="Z45" s="352"/>
    </row>
    <row r="46">
      <c r="A46" s="372"/>
      <c r="B46" s="373"/>
      <c r="C46" s="373"/>
      <c r="D46" s="374"/>
      <c r="E46" s="375"/>
      <c r="F46" s="376"/>
      <c r="G46" s="376"/>
      <c r="H46" s="377">
        <f t="shared" ref="H46:I46" si="38">N($E46)*N(F46)</f>
        <v>0</v>
      </c>
      <c r="I46" s="377">
        <f t="shared" si="38"/>
        <v>0</v>
      </c>
      <c r="J46" s="377">
        <f t="shared" si="3"/>
        <v>0</v>
      </c>
      <c r="K46" s="370"/>
      <c r="L46" s="367"/>
      <c r="M46" s="352"/>
      <c r="N46" s="352"/>
      <c r="O46" s="352"/>
      <c r="P46" s="352"/>
      <c r="Q46" s="352"/>
      <c r="R46" s="352"/>
      <c r="S46" s="352"/>
      <c r="T46" s="352"/>
      <c r="U46" s="352"/>
      <c r="V46" s="352"/>
      <c r="W46" s="352"/>
      <c r="X46" s="352"/>
      <c r="Y46" s="352"/>
      <c r="Z46" s="352"/>
    </row>
    <row r="47">
      <c r="A47" s="378"/>
      <c r="B47" s="379" t="s">
        <v>1504</v>
      </c>
      <c r="C47" s="379"/>
      <c r="D47" s="380"/>
      <c r="E47" s="381"/>
      <c r="F47" s="382"/>
      <c r="G47" s="382"/>
      <c r="H47" s="383">
        <f t="shared" ref="H47:J47" si="39">SUM(H10:H46)</f>
        <v>562300</v>
      </c>
      <c r="I47" s="383">
        <f t="shared" si="39"/>
        <v>42700</v>
      </c>
      <c r="J47" s="383">
        <f t="shared" si="39"/>
        <v>605000</v>
      </c>
      <c r="K47" s="367"/>
      <c r="L47" s="367"/>
      <c r="M47" s="384"/>
      <c r="N47" s="384"/>
      <c r="O47" s="384"/>
      <c r="P47" s="384"/>
      <c r="Q47" s="384"/>
      <c r="R47" s="384"/>
      <c r="S47" s="384"/>
      <c r="T47" s="384"/>
      <c r="U47" s="384"/>
      <c r="V47" s="384"/>
      <c r="W47" s="384"/>
      <c r="X47" s="384"/>
      <c r="Y47" s="384"/>
      <c r="Z47" s="384"/>
    </row>
    <row r="48">
      <c r="A48" s="385"/>
      <c r="B48" s="386"/>
      <c r="C48" s="386"/>
      <c r="D48" s="387"/>
      <c r="E48" s="388"/>
      <c r="F48" s="389"/>
      <c r="G48" s="389"/>
      <c r="H48" s="390">
        <f t="shared" ref="H48:I48" si="40">N($E48)*N(F48)</f>
        <v>0</v>
      </c>
      <c r="I48" s="390">
        <f t="shared" si="40"/>
        <v>0</v>
      </c>
      <c r="J48" s="390">
        <f t="shared" ref="J48:J85" si="42">SUM(H48:I48)</f>
        <v>0</v>
      </c>
      <c r="K48" s="367"/>
      <c r="L48" s="367"/>
      <c r="M48" s="384"/>
      <c r="N48" s="384"/>
      <c r="O48" s="384"/>
      <c r="P48" s="384"/>
      <c r="Q48" s="384"/>
      <c r="R48" s="384"/>
      <c r="S48" s="384"/>
      <c r="T48" s="384"/>
      <c r="U48" s="384"/>
      <c r="V48" s="384"/>
      <c r="W48" s="384"/>
      <c r="X48" s="384"/>
      <c r="Y48" s="384"/>
      <c r="Z48" s="384"/>
    </row>
    <row r="49">
      <c r="A49" s="353" t="s">
        <v>30</v>
      </c>
      <c r="B49" s="354" t="s">
        <v>1505</v>
      </c>
      <c r="C49" s="354"/>
      <c r="D49" s="355"/>
      <c r="E49" s="356"/>
      <c r="F49" s="368"/>
      <c r="G49" s="368"/>
      <c r="H49" s="365">
        <f t="shared" ref="H49:I49" si="41">N($E49)*N(F49)</f>
        <v>0</v>
      </c>
      <c r="I49" s="365">
        <f t="shared" si="41"/>
        <v>0</v>
      </c>
      <c r="J49" s="365">
        <f t="shared" si="42"/>
        <v>0</v>
      </c>
      <c r="K49" s="367"/>
      <c r="L49" s="367"/>
      <c r="M49" s="384"/>
      <c r="N49" s="384"/>
      <c r="O49" s="384"/>
      <c r="P49" s="384"/>
      <c r="Q49" s="384"/>
      <c r="R49" s="384"/>
      <c r="S49" s="384"/>
      <c r="T49" s="384"/>
      <c r="U49" s="384"/>
      <c r="V49" s="384"/>
      <c r="W49" s="384"/>
      <c r="X49" s="384"/>
      <c r="Y49" s="384"/>
      <c r="Z49" s="384"/>
    </row>
    <row r="50">
      <c r="A50" s="391"/>
      <c r="B50" s="354"/>
      <c r="C50" s="354"/>
      <c r="D50" s="355"/>
      <c r="E50" s="356"/>
      <c r="F50" s="368"/>
      <c r="G50" s="368"/>
      <c r="H50" s="365">
        <f t="shared" ref="H50:I50" si="43">N($E50)*N(F50)</f>
        <v>0</v>
      </c>
      <c r="I50" s="365">
        <f t="shared" si="43"/>
        <v>0</v>
      </c>
      <c r="J50" s="365">
        <f t="shared" si="42"/>
        <v>0</v>
      </c>
      <c r="K50" s="367"/>
      <c r="L50" s="367"/>
      <c r="M50" s="384"/>
      <c r="N50" s="384"/>
      <c r="O50" s="384"/>
      <c r="P50" s="384"/>
      <c r="Q50" s="384"/>
      <c r="R50" s="384"/>
      <c r="S50" s="384"/>
      <c r="T50" s="384"/>
      <c r="U50" s="384"/>
      <c r="V50" s="384"/>
      <c r="W50" s="384"/>
      <c r="X50" s="384"/>
      <c r="Y50" s="384"/>
      <c r="Z50" s="384"/>
    </row>
    <row r="51">
      <c r="A51" s="359">
        <v>1.0</v>
      </c>
      <c r="B51" s="360" t="s">
        <v>1506</v>
      </c>
      <c r="C51" s="360"/>
      <c r="D51" s="357"/>
      <c r="E51" s="361"/>
      <c r="F51" s="368"/>
      <c r="G51" s="368"/>
      <c r="H51" s="365">
        <f t="shared" ref="H51:I51" si="44">N($E51)*N(F51)</f>
        <v>0</v>
      </c>
      <c r="I51" s="365">
        <f t="shared" si="44"/>
        <v>0</v>
      </c>
      <c r="J51" s="365">
        <f t="shared" si="42"/>
        <v>0</v>
      </c>
      <c r="K51" s="367"/>
      <c r="L51" s="367"/>
      <c r="M51" s="384"/>
      <c r="N51" s="384"/>
      <c r="O51" s="384"/>
      <c r="P51" s="384"/>
      <c r="Q51" s="384"/>
      <c r="R51" s="384"/>
      <c r="S51" s="384"/>
      <c r="T51" s="384"/>
      <c r="U51" s="384"/>
      <c r="V51" s="384"/>
      <c r="W51" s="384"/>
      <c r="X51" s="384"/>
      <c r="Y51" s="384"/>
      <c r="Z51" s="384"/>
    </row>
    <row r="52">
      <c r="A52" s="359"/>
      <c r="B52" s="360" t="s">
        <v>1507</v>
      </c>
      <c r="C52" s="360"/>
      <c r="D52" s="357"/>
      <c r="E52" s="369"/>
      <c r="F52" s="368"/>
      <c r="G52" s="368"/>
      <c r="H52" s="365">
        <f t="shared" ref="H52:I52" si="45">N($E52)*N(F52)</f>
        <v>0</v>
      </c>
      <c r="I52" s="365">
        <f t="shared" si="45"/>
        <v>0</v>
      </c>
      <c r="J52" s="365">
        <f t="shared" si="42"/>
        <v>0</v>
      </c>
      <c r="K52" s="367"/>
      <c r="L52" s="367"/>
      <c r="M52" s="384"/>
      <c r="N52" s="384"/>
      <c r="O52" s="384"/>
      <c r="P52" s="384"/>
      <c r="Q52" s="384"/>
      <c r="R52" s="384"/>
      <c r="S52" s="384"/>
      <c r="T52" s="384"/>
      <c r="U52" s="384"/>
      <c r="V52" s="384"/>
      <c r="W52" s="384"/>
      <c r="X52" s="384"/>
      <c r="Y52" s="384"/>
      <c r="Z52" s="384"/>
    </row>
    <row r="53">
      <c r="A53" s="392" t="s">
        <v>28</v>
      </c>
      <c r="B53" s="360" t="s">
        <v>1508</v>
      </c>
      <c r="C53" s="360"/>
      <c r="D53" s="357" t="s">
        <v>1000</v>
      </c>
      <c r="E53" s="361">
        <v>1.0</v>
      </c>
      <c r="F53" s="364">
        <v>40000.0</v>
      </c>
      <c r="G53" s="364">
        <v>3500.0</v>
      </c>
      <c r="H53" s="365">
        <f t="shared" ref="H53:I53" si="46">N($E53)*N(F53)</f>
        <v>40000</v>
      </c>
      <c r="I53" s="365">
        <f t="shared" si="46"/>
        <v>3500</v>
      </c>
      <c r="J53" s="365">
        <f t="shared" si="42"/>
        <v>43500</v>
      </c>
      <c r="K53" s="367"/>
      <c r="L53" s="367"/>
      <c r="M53" s="384"/>
      <c r="N53" s="384"/>
      <c r="O53" s="384"/>
      <c r="P53" s="384"/>
      <c r="Q53" s="384"/>
      <c r="R53" s="384"/>
      <c r="S53" s="384"/>
      <c r="T53" s="384"/>
      <c r="U53" s="384"/>
      <c r="V53" s="384"/>
      <c r="W53" s="384"/>
      <c r="X53" s="384"/>
      <c r="Y53" s="384"/>
      <c r="Z53" s="384"/>
    </row>
    <row r="54">
      <c r="A54" s="392" t="s">
        <v>1366</v>
      </c>
      <c r="B54" s="360" t="s">
        <v>1509</v>
      </c>
      <c r="C54" s="360"/>
      <c r="D54" s="357" t="s">
        <v>1000</v>
      </c>
      <c r="E54" s="361">
        <v>0.0</v>
      </c>
      <c r="F54" s="368"/>
      <c r="G54" s="368"/>
      <c r="H54" s="365">
        <f t="shared" ref="H54:I54" si="47">N($E54)*N(F54)</f>
        <v>0</v>
      </c>
      <c r="I54" s="365">
        <f t="shared" si="47"/>
        <v>0</v>
      </c>
      <c r="J54" s="365">
        <f t="shared" si="42"/>
        <v>0</v>
      </c>
      <c r="K54" s="367"/>
      <c r="L54" s="367"/>
      <c r="M54" s="384"/>
      <c r="N54" s="384"/>
      <c r="O54" s="384"/>
      <c r="P54" s="384"/>
      <c r="Q54" s="384"/>
      <c r="R54" s="384"/>
      <c r="S54" s="384"/>
      <c r="T54" s="384"/>
      <c r="U54" s="384"/>
      <c r="V54" s="384"/>
      <c r="W54" s="384"/>
      <c r="X54" s="384"/>
      <c r="Y54" s="384"/>
      <c r="Z54" s="384"/>
    </row>
    <row r="55">
      <c r="A55" s="392"/>
      <c r="B55" s="360"/>
      <c r="C55" s="360"/>
      <c r="D55" s="357"/>
      <c r="E55" s="361"/>
      <c r="F55" s="368"/>
      <c r="G55" s="368"/>
      <c r="H55" s="365">
        <f t="shared" ref="H55:I55" si="48">N($E55)*N(F55)</f>
        <v>0</v>
      </c>
      <c r="I55" s="365">
        <f t="shared" si="48"/>
        <v>0</v>
      </c>
      <c r="J55" s="365">
        <f t="shared" si="42"/>
        <v>0</v>
      </c>
      <c r="K55" s="367"/>
      <c r="L55" s="367"/>
      <c r="M55" s="384"/>
      <c r="N55" s="384"/>
      <c r="O55" s="384"/>
      <c r="P55" s="384"/>
      <c r="Q55" s="384"/>
      <c r="R55" s="384"/>
      <c r="S55" s="384"/>
      <c r="T55" s="384"/>
      <c r="U55" s="384"/>
      <c r="V55" s="384"/>
      <c r="W55" s="384"/>
      <c r="X55" s="384"/>
      <c r="Y55" s="384"/>
      <c r="Z55" s="384"/>
    </row>
    <row r="56">
      <c r="A56" s="359">
        <v>2.0</v>
      </c>
      <c r="B56" s="360" t="s">
        <v>1510</v>
      </c>
      <c r="C56" s="360"/>
      <c r="D56" s="357" t="s">
        <v>1000</v>
      </c>
      <c r="E56" s="361">
        <v>17.0</v>
      </c>
      <c r="F56" s="364">
        <v>4900.0</v>
      </c>
      <c r="G56" s="364">
        <v>800.0</v>
      </c>
      <c r="H56" s="365">
        <f t="shared" ref="H56:I56" si="49">N($E56)*N(F56)</f>
        <v>83300</v>
      </c>
      <c r="I56" s="365">
        <f t="shared" si="49"/>
        <v>13600</v>
      </c>
      <c r="J56" s="365">
        <f t="shared" si="42"/>
        <v>96900</v>
      </c>
      <c r="K56" s="367"/>
      <c r="L56" s="367"/>
      <c r="M56" s="384"/>
      <c r="N56" s="384"/>
      <c r="O56" s="384"/>
      <c r="P56" s="384"/>
      <c r="Q56" s="384"/>
      <c r="R56" s="384"/>
      <c r="S56" s="384"/>
      <c r="T56" s="384"/>
      <c r="U56" s="384"/>
      <c r="V56" s="384"/>
      <c r="W56" s="384"/>
      <c r="X56" s="384"/>
      <c r="Y56" s="384"/>
      <c r="Z56" s="384"/>
    </row>
    <row r="57">
      <c r="A57" s="392"/>
      <c r="B57" s="360"/>
      <c r="C57" s="360"/>
      <c r="D57" s="357"/>
      <c r="E57" s="361"/>
      <c r="F57" s="368"/>
      <c r="G57" s="368"/>
      <c r="H57" s="365">
        <f t="shared" ref="H57:I57" si="50">N($E57)*N(F57)</f>
        <v>0</v>
      </c>
      <c r="I57" s="365">
        <f t="shared" si="50"/>
        <v>0</v>
      </c>
      <c r="J57" s="365">
        <f t="shared" si="42"/>
        <v>0</v>
      </c>
      <c r="K57" s="367"/>
      <c r="L57" s="367"/>
      <c r="M57" s="384"/>
      <c r="N57" s="384"/>
      <c r="O57" s="384"/>
      <c r="P57" s="384"/>
      <c r="Q57" s="384"/>
      <c r="R57" s="384"/>
      <c r="S57" s="384"/>
      <c r="T57" s="384"/>
      <c r="U57" s="384"/>
      <c r="V57" s="384"/>
      <c r="W57" s="384"/>
      <c r="X57" s="384"/>
      <c r="Y57" s="384"/>
      <c r="Z57" s="384"/>
    </row>
    <row r="58">
      <c r="A58" s="359">
        <v>2.0</v>
      </c>
      <c r="B58" s="360" t="s">
        <v>1511</v>
      </c>
      <c r="C58" s="360"/>
      <c r="D58" s="357" t="s">
        <v>1000</v>
      </c>
      <c r="E58" s="361">
        <v>0.0</v>
      </c>
      <c r="F58" s="368"/>
      <c r="G58" s="368"/>
      <c r="H58" s="365">
        <f t="shared" ref="H58:I58" si="51">N($E58)*N(F58)</f>
        <v>0</v>
      </c>
      <c r="I58" s="365">
        <f t="shared" si="51"/>
        <v>0</v>
      </c>
      <c r="J58" s="365">
        <f t="shared" si="42"/>
        <v>0</v>
      </c>
      <c r="K58" s="367"/>
      <c r="L58" s="367"/>
      <c r="M58" s="384"/>
      <c r="N58" s="384"/>
      <c r="O58" s="384"/>
      <c r="P58" s="384"/>
      <c r="Q58" s="384"/>
      <c r="R58" s="384"/>
      <c r="S58" s="384"/>
      <c r="T58" s="384"/>
      <c r="U58" s="384"/>
      <c r="V58" s="384"/>
      <c r="W58" s="384"/>
      <c r="X58" s="384"/>
      <c r="Y58" s="384"/>
      <c r="Z58" s="384"/>
    </row>
    <row r="59">
      <c r="A59" s="392"/>
      <c r="B59" s="360"/>
      <c r="C59" s="360"/>
      <c r="D59" s="357"/>
      <c r="E59" s="361"/>
      <c r="F59" s="368"/>
      <c r="G59" s="368"/>
      <c r="H59" s="365">
        <f t="shared" ref="H59:I59" si="52">N($E59)*N(F59)</f>
        <v>0</v>
      </c>
      <c r="I59" s="365">
        <f t="shared" si="52"/>
        <v>0</v>
      </c>
      <c r="J59" s="365">
        <f t="shared" si="42"/>
        <v>0</v>
      </c>
      <c r="K59" s="367"/>
      <c r="L59" s="367"/>
      <c r="M59" s="384"/>
      <c r="N59" s="384"/>
      <c r="O59" s="384"/>
      <c r="P59" s="384"/>
      <c r="Q59" s="384"/>
      <c r="R59" s="384"/>
      <c r="S59" s="384"/>
      <c r="T59" s="384"/>
      <c r="U59" s="384"/>
      <c r="V59" s="384"/>
      <c r="W59" s="384"/>
      <c r="X59" s="384"/>
      <c r="Y59" s="384"/>
      <c r="Z59" s="384"/>
    </row>
    <row r="60">
      <c r="A60" s="359">
        <v>3.0</v>
      </c>
      <c r="B60" s="360" t="s">
        <v>1512</v>
      </c>
      <c r="C60" s="360"/>
      <c r="D60" s="357" t="s">
        <v>1000</v>
      </c>
      <c r="E60" s="361">
        <v>1.0</v>
      </c>
      <c r="F60" s="364">
        <v>15000.0</v>
      </c>
      <c r="G60" s="364">
        <v>1500.0</v>
      </c>
      <c r="H60" s="365">
        <f t="shared" ref="H60:I60" si="53">N($E60)*N(F60)</f>
        <v>15000</v>
      </c>
      <c r="I60" s="365">
        <f t="shared" si="53"/>
        <v>1500</v>
      </c>
      <c r="J60" s="365">
        <f t="shared" si="42"/>
        <v>16500</v>
      </c>
      <c r="K60" s="367"/>
      <c r="L60" s="367"/>
      <c r="M60" s="384"/>
      <c r="N60" s="384"/>
      <c r="O60" s="384"/>
      <c r="P60" s="384"/>
      <c r="Q60" s="384"/>
      <c r="R60" s="384"/>
      <c r="S60" s="384"/>
      <c r="T60" s="384"/>
      <c r="U60" s="384"/>
      <c r="V60" s="384"/>
      <c r="W60" s="384"/>
      <c r="X60" s="384"/>
      <c r="Y60" s="384"/>
      <c r="Z60" s="384"/>
    </row>
    <row r="61">
      <c r="A61" s="392"/>
      <c r="B61" s="360"/>
      <c r="C61" s="360"/>
      <c r="D61" s="357"/>
      <c r="E61" s="361"/>
      <c r="F61" s="368"/>
      <c r="G61" s="368"/>
      <c r="H61" s="365">
        <f t="shared" ref="H61:I61" si="54">N($E61)*N(F61)</f>
        <v>0</v>
      </c>
      <c r="I61" s="365">
        <f t="shared" si="54"/>
        <v>0</v>
      </c>
      <c r="J61" s="365">
        <f t="shared" si="42"/>
        <v>0</v>
      </c>
      <c r="K61" s="367"/>
      <c r="L61" s="367"/>
      <c r="M61" s="384"/>
      <c r="N61" s="384"/>
      <c r="O61" s="384"/>
      <c r="P61" s="384"/>
      <c r="Q61" s="384"/>
      <c r="R61" s="384"/>
      <c r="S61" s="384"/>
      <c r="T61" s="384"/>
      <c r="U61" s="384"/>
      <c r="V61" s="384"/>
      <c r="W61" s="384"/>
      <c r="X61" s="384"/>
      <c r="Y61" s="384"/>
      <c r="Z61" s="384"/>
    </row>
    <row r="62">
      <c r="A62" s="359">
        <v>4.0</v>
      </c>
      <c r="B62" s="360" t="s">
        <v>1513</v>
      </c>
      <c r="C62" s="360"/>
      <c r="D62" s="357" t="s">
        <v>1000</v>
      </c>
      <c r="E62" s="361">
        <v>1.0</v>
      </c>
      <c r="F62" s="364">
        <v>21250.0</v>
      </c>
      <c r="G62" s="364">
        <v>1500.0</v>
      </c>
      <c r="H62" s="365">
        <f t="shared" ref="H62:I62" si="55">N($E62)*N(F62)</f>
        <v>21250</v>
      </c>
      <c r="I62" s="365">
        <f t="shared" si="55"/>
        <v>1500</v>
      </c>
      <c r="J62" s="365">
        <f t="shared" si="42"/>
        <v>22750</v>
      </c>
      <c r="K62" s="367"/>
      <c r="L62" s="367"/>
      <c r="M62" s="384"/>
      <c r="N62" s="384"/>
      <c r="O62" s="384"/>
      <c r="P62" s="384"/>
      <c r="Q62" s="384"/>
      <c r="R62" s="384"/>
      <c r="S62" s="384"/>
      <c r="T62" s="384"/>
      <c r="U62" s="384"/>
      <c r="V62" s="384"/>
      <c r="W62" s="384"/>
      <c r="X62" s="384"/>
      <c r="Y62" s="384"/>
      <c r="Z62" s="384"/>
    </row>
    <row r="63">
      <c r="A63" s="392"/>
      <c r="B63" s="360"/>
      <c r="C63" s="360"/>
      <c r="D63" s="357"/>
      <c r="E63" s="361"/>
      <c r="F63" s="368"/>
      <c r="G63" s="368"/>
      <c r="H63" s="365">
        <f t="shared" ref="H63:I63" si="56">N($E63)*N(F63)</f>
        <v>0</v>
      </c>
      <c r="I63" s="365">
        <f t="shared" si="56"/>
        <v>0</v>
      </c>
      <c r="J63" s="365">
        <f t="shared" si="42"/>
        <v>0</v>
      </c>
      <c r="K63" s="367"/>
      <c r="L63" s="367"/>
      <c r="M63" s="384"/>
      <c r="N63" s="384"/>
      <c r="O63" s="384"/>
      <c r="P63" s="384"/>
      <c r="Q63" s="384"/>
      <c r="R63" s="384"/>
      <c r="S63" s="384"/>
      <c r="T63" s="384"/>
      <c r="U63" s="384"/>
      <c r="V63" s="384"/>
      <c r="W63" s="384"/>
      <c r="X63" s="384"/>
      <c r="Y63" s="384"/>
      <c r="Z63" s="384"/>
    </row>
    <row r="64">
      <c r="A64" s="359">
        <v>5.0</v>
      </c>
      <c r="B64" s="360" t="s">
        <v>1514</v>
      </c>
      <c r="C64" s="360"/>
      <c r="D64" s="357" t="s">
        <v>1000</v>
      </c>
      <c r="E64" s="361">
        <v>1.0</v>
      </c>
      <c r="F64" s="364">
        <v>2200.0</v>
      </c>
      <c r="G64" s="364">
        <v>500.0</v>
      </c>
      <c r="H64" s="365">
        <f t="shared" ref="H64:I64" si="57">N($E64)*N(F64)</f>
        <v>2200</v>
      </c>
      <c r="I64" s="365">
        <f t="shared" si="57"/>
        <v>500</v>
      </c>
      <c r="J64" s="365">
        <f t="shared" si="42"/>
        <v>2700</v>
      </c>
      <c r="K64" s="367"/>
      <c r="L64" s="367"/>
      <c r="M64" s="384"/>
      <c r="N64" s="384"/>
      <c r="O64" s="384"/>
      <c r="P64" s="384"/>
      <c r="Q64" s="384"/>
      <c r="R64" s="384"/>
      <c r="S64" s="384"/>
      <c r="T64" s="384"/>
      <c r="U64" s="384"/>
      <c r="V64" s="384"/>
      <c r="W64" s="384"/>
      <c r="X64" s="384"/>
      <c r="Y64" s="384"/>
      <c r="Z64" s="384"/>
    </row>
    <row r="65">
      <c r="A65" s="392"/>
      <c r="B65" s="360"/>
      <c r="C65" s="360"/>
      <c r="D65" s="357"/>
      <c r="E65" s="361"/>
      <c r="F65" s="368"/>
      <c r="G65" s="368"/>
      <c r="H65" s="365">
        <f t="shared" ref="H65:I65" si="58">N($E65)*N(F65)</f>
        <v>0</v>
      </c>
      <c r="I65" s="365">
        <f t="shared" si="58"/>
        <v>0</v>
      </c>
      <c r="J65" s="365">
        <f t="shared" si="42"/>
        <v>0</v>
      </c>
      <c r="K65" s="367"/>
      <c r="L65" s="367"/>
      <c r="M65" s="384"/>
      <c r="N65" s="384"/>
      <c r="O65" s="384"/>
      <c r="P65" s="384"/>
      <c r="Q65" s="384"/>
      <c r="R65" s="384"/>
      <c r="S65" s="384"/>
      <c r="T65" s="384"/>
      <c r="U65" s="384"/>
      <c r="V65" s="384"/>
      <c r="W65" s="384"/>
      <c r="X65" s="384"/>
      <c r="Y65" s="384"/>
      <c r="Z65" s="384"/>
    </row>
    <row r="66">
      <c r="A66" s="359">
        <v>6.0</v>
      </c>
      <c r="B66" s="360" t="s">
        <v>1515</v>
      </c>
      <c r="C66" s="360"/>
      <c r="D66" s="357" t="s">
        <v>1000</v>
      </c>
      <c r="E66" s="361">
        <v>17.0</v>
      </c>
      <c r="F66" s="364">
        <v>315.0</v>
      </c>
      <c r="G66" s="364">
        <v>25.0</v>
      </c>
      <c r="H66" s="365">
        <f t="shared" ref="H66:I66" si="59">N($E66)*N(F66)</f>
        <v>5355</v>
      </c>
      <c r="I66" s="365">
        <f t="shared" si="59"/>
        <v>425</v>
      </c>
      <c r="J66" s="365">
        <f t="shared" si="42"/>
        <v>5780</v>
      </c>
      <c r="K66" s="367"/>
      <c r="L66" s="367"/>
      <c r="M66" s="384"/>
      <c r="N66" s="384"/>
      <c r="O66" s="384"/>
      <c r="P66" s="384"/>
      <c r="Q66" s="384"/>
      <c r="R66" s="384"/>
      <c r="S66" s="384"/>
      <c r="T66" s="384"/>
      <c r="U66" s="384"/>
      <c r="V66" s="384"/>
      <c r="W66" s="384"/>
      <c r="X66" s="384"/>
      <c r="Y66" s="384"/>
      <c r="Z66" s="384"/>
    </row>
    <row r="67">
      <c r="A67" s="392"/>
      <c r="B67" s="360"/>
      <c r="C67" s="360"/>
      <c r="D67" s="357"/>
      <c r="E67" s="361"/>
      <c r="F67" s="368"/>
      <c r="G67" s="368"/>
      <c r="H67" s="365">
        <f t="shared" ref="H67:I67" si="60">N($E67)*N(F67)</f>
        <v>0</v>
      </c>
      <c r="I67" s="365">
        <f t="shared" si="60"/>
        <v>0</v>
      </c>
      <c r="J67" s="365">
        <f t="shared" si="42"/>
        <v>0</v>
      </c>
      <c r="K67" s="367"/>
      <c r="L67" s="367"/>
      <c r="M67" s="384"/>
      <c r="N67" s="384"/>
      <c r="O67" s="384"/>
      <c r="P67" s="384"/>
      <c r="Q67" s="384"/>
      <c r="R67" s="384"/>
      <c r="S67" s="384"/>
      <c r="T67" s="384"/>
      <c r="U67" s="384"/>
      <c r="V67" s="384"/>
      <c r="W67" s="384"/>
      <c r="X67" s="384"/>
      <c r="Y67" s="384"/>
      <c r="Z67" s="384"/>
    </row>
    <row r="68">
      <c r="A68" s="359">
        <v>7.0</v>
      </c>
      <c r="B68" s="360" t="s">
        <v>1516</v>
      </c>
      <c r="C68" s="360"/>
      <c r="D68" s="357" t="s">
        <v>1000</v>
      </c>
      <c r="E68" s="361">
        <v>17.0</v>
      </c>
      <c r="F68" s="364">
        <v>315.0</v>
      </c>
      <c r="G68" s="364">
        <v>25.0</v>
      </c>
      <c r="H68" s="365">
        <f t="shared" ref="H68:I68" si="61">N($E68)*N(F68)</f>
        <v>5355</v>
      </c>
      <c r="I68" s="365">
        <f t="shared" si="61"/>
        <v>425</v>
      </c>
      <c r="J68" s="365">
        <f t="shared" si="42"/>
        <v>5780</v>
      </c>
      <c r="K68" s="367"/>
      <c r="L68" s="367"/>
      <c r="M68" s="384"/>
      <c r="N68" s="384"/>
      <c r="O68" s="384"/>
      <c r="P68" s="384"/>
      <c r="Q68" s="384"/>
      <c r="R68" s="384"/>
      <c r="S68" s="384"/>
      <c r="T68" s="384"/>
      <c r="U68" s="384"/>
      <c r="V68" s="384"/>
      <c r="W68" s="384"/>
      <c r="X68" s="384"/>
      <c r="Y68" s="384"/>
      <c r="Z68" s="384"/>
    </row>
    <row r="69">
      <c r="A69" s="392"/>
      <c r="B69" s="360"/>
      <c r="C69" s="360"/>
      <c r="D69" s="357"/>
      <c r="E69" s="361"/>
      <c r="F69" s="368"/>
      <c r="G69" s="368"/>
      <c r="H69" s="365">
        <f t="shared" ref="H69:I69" si="62">N($E69)*N(F69)</f>
        <v>0</v>
      </c>
      <c r="I69" s="365">
        <f t="shared" si="62"/>
        <v>0</v>
      </c>
      <c r="J69" s="365">
        <f t="shared" si="42"/>
        <v>0</v>
      </c>
      <c r="K69" s="367"/>
      <c r="L69" s="367"/>
      <c r="M69" s="384"/>
      <c r="N69" s="384"/>
      <c r="O69" s="384"/>
      <c r="P69" s="384"/>
      <c r="Q69" s="384"/>
      <c r="R69" s="384"/>
      <c r="S69" s="384"/>
      <c r="T69" s="384"/>
      <c r="U69" s="384"/>
      <c r="V69" s="384"/>
      <c r="W69" s="384"/>
      <c r="X69" s="384"/>
      <c r="Y69" s="384"/>
      <c r="Z69" s="384"/>
    </row>
    <row r="70">
      <c r="A70" s="359">
        <v>8.0</v>
      </c>
      <c r="B70" s="360" t="s">
        <v>1517</v>
      </c>
      <c r="C70" s="360"/>
      <c r="D70" s="357" t="s">
        <v>1000</v>
      </c>
      <c r="E70" s="361">
        <v>17.0</v>
      </c>
      <c r="F70" s="364">
        <v>850.0</v>
      </c>
      <c r="G70" s="364">
        <v>400.0</v>
      </c>
      <c r="H70" s="365">
        <f t="shared" ref="H70:I70" si="63">N($E70)*N(F70)</f>
        <v>14450</v>
      </c>
      <c r="I70" s="365">
        <f t="shared" si="63"/>
        <v>6800</v>
      </c>
      <c r="J70" s="365">
        <f t="shared" si="42"/>
        <v>21250</v>
      </c>
      <c r="K70" s="367"/>
      <c r="L70" s="367"/>
      <c r="M70" s="384"/>
      <c r="N70" s="384"/>
      <c r="O70" s="384"/>
      <c r="P70" s="384"/>
      <c r="Q70" s="384"/>
      <c r="R70" s="384"/>
      <c r="S70" s="384"/>
      <c r="T70" s="384"/>
      <c r="U70" s="384"/>
      <c r="V70" s="384"/>
      <c r="W70" s="384"/>
      <c r="X70" s="384"/>
      <c r="Y70" s="384"/>
      <c r="Z70" s="384"/>
    </row>
    <row r="71">
      <c r="A71" s="359"/>
      <c r="B71" s="360"/>
      <c r="C71" s="360"/>
      <c r="D71" s="357"/>
      <c r="E71" s="361"/>
      <c r="F71" s="368"/>
      <c r="G71" s="368"/>
      <c r="H71" s="365">
        <f t="shared" ref="H71:I71" si="64">N($E71)*N(F71)</f>
        <v>0</v>
      </c>
      <c r="I71" s="365">
        <f t="shared" si="64"/>
        <v>0</v>
      </c>
      <c r="J71" s="365">
        <f t="shared" si="42"/>
        <v>0</v>
      </c>
      <c r="K71" s="367"/>
      <c r="L71" s="367"/>
      <c r="M71" s="384"/>
      <c r="N71" s="384"/>
      <c r="O71" s="384"/>
      <c r="P71" s="384"/>
      <c r="Q71" s="384"/>
      <c r="R71" s="384"/>
      <c r="S71" s="384"/>
      <c r="T71" s="384"/>
      <c r="U71" s="384"/>
      <c r="V71" s="384"/>
      <c r="W71" s="384"/>
      <c r="X71" s="384"/>
      <c r="Y71" s="384"/>
      <c r="Z71" s="384"/>
    </row>
    <row r="72">
      <c r="A72" s="359">
        <v>9.0</v>
      </c>
      <c r="B72" s="360" t="s">
        <v>1518</v>
      </c>
      <c r="C72" s="360"/>
      <c r="D72" s="393" t="s">
        <v>763</v>
      </c>
      <c r="E72" s="361">
        <v>1050.0</v>
      </c>
      <c r="F72" s="364">
        <v>60.0</v>
      </c>
      <c r="G72" s="364">
        <v>20.0</v>
      </c>
      <c r="H72" s="365">
        <f t="shared" ref="H72:I72" si="65">N($E72)*N(F72)</f>
        <v>63000</v>
      </c>
      <c r="I72" s="365">
        <f t="shared" si="65"/>
        <v>21000</v>
      </c>
      <c r="J72" s="365">
        <f t="shared" si="42"/>
        <v>84000</v>
      </c>
      <c r="K72" s="367"/>
      <c r="L72" s="367"/>
      <c r="M72" s="384"/>
      <c r="N72" s="384"/>
      <c r="O72" s="384"/>
      <c r="P72" s="384"/>
      <c r="Q72" s="384"/>
      <c r="R72" s="384"/>
      <c r="S72" s="384"/>
      <c r="T72" s="384"/>
      <c r="U72" s="384"/>
      <c r="V72" s="384"/>
      <c r="W72" s="384"/>
      <c r="X72" s="384"/>
      <c r="Y72" s="384"/>
      <c r="Z72" s="384"/>
    </row>
    <row r="73">
      <c r="A73" s="359"/>
      <c r="B73" s="360"/>
      <c r="C73" s="360"/>
      <c r="D73" s="357"/>
      <c r="E73" s="361"/>
      <c r="F73" s="368"/>
      <c r="G73" s="368"/>
      <c r="H73" s="365">
        <f t="shared" ref="H73:I73" si="66">N($E73)*N(F73)</f>
        <v>0</v>
      </c>
      <c r="I73" s="365">
        <f t="shared" si="66"/>
        <v>0</v>
      </c>
      <c r="J73" s="365">
        <f t="shared" si="42"/>
        <v>0</v>
      </c>
      <c r="K73" s="367"/>
      <c r="L73" s="367"/>
      <c r="M73" s="384"/>
      <c r="N73" s="384"/>
      <c r="O73" s="384"/>
      <c r="P73" s="384"/>
      <c r="Q73" s="384"/>
      <c r="R73" s="384"/>
      <c r="S73" s="384"/>
      <c r="T73" s="384"/>
      <c r="U73" s="384"/>
      <c r="V73" s="384"/>
      <c r="W73" s="384"/>
      <c r="X73" s="384"/>
      <c r="Y73" s="384"/>
      <c r="Z73" s="384"/>
    </row>
    <row r="74">
      <c r="A74" s="359">
        <v>10.0</v>
      </c>
      <c r="B74" s="360" t="s">
        <v>1519</v>
      </c>
      <c r="C74" s="360"/>
      <c r="D74" s="393" t="s">
        <v>763</v>
      </c>
      <c r="E74" s="361">
        <v>1050.0</v>
      </c>
      <c r="F74" s="364">
        <v>46.0</v>
      </c>
      <c r="G74" s="364">
        <v>7.0</v>
      </c>
      <c r="H74" s="365">
        <f t="shared" ref="H74:I74" si="67">N($E74)*N(F74)</f>
        <v>48300</v>
      </c>
      <c r="I74" s="365">
        <f t="shared" si="67"/>
        <v>7350</v>
      </c>
      <c r="J74" s="365">
        <f t="shared" si="42"/>
        <v>55650</v>
      </c>
      <c r="K74" s="367"/>
      <c r="L74" s="367"/>
      <c r="M74" s="384"/>
      <c r="N74" s="384"/>
      <c r="O74" s="384"/>
      <c r="P74" s="384"/>
      <c r="Q74" s="384"/>
      <c r="R74" s="384"/>
      <c r="S74" s="384"/>
      <c r="T74" s="384"/>
      <c r="U74" s="384"/>
      <c r="V74" s="384"/>
      <c r="W74" s="384"/>
      <c r="X74" s="384"/>
      <c r="Y74" s="384"/>
      <c r="Z74" s="384"/>
    </row>
    <row r="75">
      <c r="A75" s="359"/>
      <c r="B75" s="360"/>
      <c r="C75" s="360"/>
      <c r="D75" s="357"/>
      <c r="E75" s="361"/>
      <c r="F75" s="368"/>
      <c r="G75" s="368"/>
      <c r="H75" s="365">
        <f t="shared" ref="H75:I75" si="68">N($E75)*N(F75)</f>
        <v>0</v>
      </c>
      <c r="I75" s="365">
        <f t="shared" si="68"/>
        <v>0</v>
      </c>
      <c r="J75" s="365">
        <f t="shared" si="42"/>
        <v>0</v>
      </c>
      <c r="K75" s="367"/>
      <c r="L75" s="367"/>
      <c r="M75" s="384"/>
      <c r="N75" s="384"/>
      <c r="O75" s="384"/>
      <c r="P75" s="384"/>
      <c r="Q75" s="384"/>
      <c r="R75" s="384"/>
      <c r="S75" s="384"/>
      <c r="T75" s="384"/>
      <c r="U75" s="384"/>
      <c r="V75" s="384"/>
      <c r="W75" s="384"/>
      <c r="X75" s="384"/>
      <c r="Y75" s="384"/>
      <c r="Z75" s="384"/>
    </row>
    <row r="76">
      <c r="A76" s="359">
        <f>+A74+1</f>
        <v>11</v>
      </c>
      <c r="B76" s="360" t="s">
        <v>1520</v>
      </c>
      <c r="C76" s="360"/>
      <c r="D76" s="357" t="s">
        <v>1000</v>
      </c>
      <c r="E76" s="361" t="s">
        <v>506</v>
      </c>
      <c r="F76" s="368"/>
      <c r="G76" s="368"/>
      <c r="H76" s="365">
        <f t="shared" ref="H76:I76" si="69">N($E76)*N(F76)</f>
        <v>0</v>
      </c>
      <c r="I76" s="365">
        <f t="shared" si="69"/>
        <v>0</v>
      </c>
      <c r="J76" s="365">
        <f t="shared" si="42"/>
        <v>0</v>
      </c>
      <c r="K76" s="367"/>
      <c r="L76" s="367"/>
      <c r="M76" s="384"/>
      <c r="N76" s="384"/>
      <c r="O76" s="384"/>
      <c r="P76" s="384"/>
      <c r="Q76" s="384"/>
      <c r="R76" s="384"/>
      <c r="S76" s="384"/>
      <c r="T76" s="384"/>
      <c r="U76" s="384"/>
      <c r="V76" s="384"/>
      <c r="W76" s="384"/>
      <c r="X76" s="384"/>
      <c r="Y76" s="384"/>
      <c r="Z76" s="384"/>
    </row>
    <row r="77">
      <c r="A77" s="359"/>
      <c r="B77" s="360"/>
      <c r="C77" s="360"/>
      <c r="D77" s="357"/>
      <c r="E77" s="361"/>
      <c r="F77" s="368"/>
      <c r="G77" s="368"/>
      <c r="H77" s="365">
        <f t="shared" ref="H77:I77" si="70">N($E77)*N(F77)</f>
        <v>0</v>
      </c>
      <c r="I77" s="365">
        <f t="shared" si="70"/>
        <v>0</v>
      </c>
      <c r="J77" s="365">
        <f t="shared" si="42"/>
        <v>0</v>
      </c>
      <c r="K77" s="367"/>
      <c r="L77" s="367"/>
      <c r="M77" s="384"/>
      <c r="N77" s="384"/>
      <c r="O77" s="384"/>
      <c r="P77" s="384"/>
      <c r="Q77" s="384"/>
      <c r="R77" s="384"/>
      <c r="S77" s="384"/>
      <c r="T77" s="384"/>
      <c r="U77" s="384"/>
      <c r="V77" s="384"/>
      <c r="W77" s="384"/>
      <c r="X77" s="384"/>
      <c r="Y77" s="384"/>
      <c r="Z77" s="384"/>
    </row>
    <row r="78">
      <c r="A78" s="359">
        <f>+A76+1</f>
        <v>12</v>
      </c>
      <c r="B78" s="360" t="s">
        <v>1521</v>
      </c>
      <c r="C78" s="360"/>
      <c r="D78" s="357" t="s">
        <v>1000</v>
      </c>
      <c r="E78" s="361">
        <v>1.0</v>
      </c>
      <c r="F78" s="364">
        <v>165000.0</v>
      </c>
      <c r="G78" s="364">
        <v>5000.0</v>
      </c>
      <c r="H78" s="365">
        <f t="shared" ref="H78:I78" si="71">N($E78)*N(F78)</f>
        <v>165000</v>
      </c>
      <c r="I78" s="365">
        <f t="shared" si="71"/>
        <v>5000</v>
      </c>
      <c r="J78" s="365">
        <f t="shared" si="42"/>
        <v>170000</v>
      </c>
      <c r="K78" s="367"/>
      <c r="L78" s="367"/>
      <c r="M78" s="384"/>
      <c r="N78" s="384"/>
      <c r="O78" s="384"/>
      <c r="P78" s="384"/>
      <c r="Q78" s="384"/>
      <c r="R78" s="384"/>
      <c r="S78" s="384"/>
      <c r="T78" s="384"/>
      <c r="U78" s="384"/>
      <c r="V78" s="384"/>
      <c r="W78" s="384"/>
      <c r="X78" s="384"/>
      <c r="Y78" s="384"/>
      <c r="Z78" s="384"/>
    </row>
    <row r="79">
      <c r="A79" s="359"/>
      <c r="B79" s="360"/>
      <c r="C79" s="360"/>
      <c r="D79" s="357"/>
      <c r="E79" s="361"/>
      <c r="F79" s="368"/>
      <c r="G79" s="368"/>
      <c r="H79" s="365">
        <f t="shared" ref="H79:I79" si="72">N($E79)*N(F79)</f>
        <v>0</v>
      </c>
      <c r="I79" s="365">
        <f t="shared" si="72"/>
        <v>0</v>
      </c>
      <c r="J79" s="365">
        <f t="shared" si="42"/>
        <v>0</v>
      </c>
      <c r="K79" s="367"/>
      <c r="L79" s="367"/>
      <c r="M79" s="384"/>
      <c r="N79" s="384"/>
      <c r="O79" s="384"/>
      <c r="P79" s="384"/>
      <c r="Q79" s="384"/>
      <c r="R79" s="384"/>
      <c r="S79" s="384"/>
      <c r="T79" s="384"/>
      <c r="U79" s="384"/>
      <c r="V79" s="384"/>
      <c r="W79" s="384"/>
      <c r="X79" s="384"/>
      <c r="Y79" s="384"/>
      <c r="Z79" s="384"/>
    </row>
    <row r="80">
      <c r="A80" s="359">
        <f>+A78+1</f>
        <v>13</v>
      </c>
      <c r="B80" s="360" t="s">
        <v>1522</v>
      </c>
      <c r="C80" s="360"/>
      <c r="D80" s="357" t="s">
        <v>1000</v>
      </c>
      <c r="E80" s="361">
        <v>1.0</v>
      </c>
      <c r="F80" s="364">
        <v>25000.0</v>
      </c>
      <c r="G80" s="364">
        <v>5000.0</v>
      </c>
      <c r="H80" s="365">
        <f t="shared" ref="H80:I80" si="73">N($E80)*N(F80)</f>
        <v>25000</v>
      </c>
      <c r="I80" s="365">
        <f t="shared" si="73"/>
        <v>5000</v>
      </c>
      <c r="J80" s="365">
        <f t="shared" si="42"/>
        <v>30000</v>
      </c>
      <c r="K80" s="367"/>
      <c r="L80" s="367"/>
      <c r="M80" s="384"/>
      <c r="N80" s="384"/>
      <c r="O80" s="384"/>
      <c r="P80" s="384"/>
      <c r="Q80" s="384"/>
      <c r="R80" s="384"/>
      <c r="S80" s="384"/>
      <c r="T80" s="384"/>
      <c r="U80" s="384"/>
      <c r="V80" s="384"/>
      <c r="W80" s="384"/>
      <c r="X80" s="384"/>
      <c r="Y80" s="384"/>
      <c r="Z80" s="384"/>
    </row>
    <row r="81">
      <c r="A81" s="359"/>
      <c r="B81" s="360"/>
      <c r="C81" s="360"/>
      <c r="D81" s="357"/>
      <c r="E81" s="361"/>
      <c r="F81" s="368"/>
      <c r="G81" s="368"/>
      <c r="H81" s="365">
        <f t="shared" ref="H81:I81" si="74">N($E81)*N(F81)</f>
        <v>0</v>
      </c>
      <c r="I81" s="365">
        <f t="shared" si="74"/>
        <v>0</v>
      </c>
      <c r="J81" s="365">
        <f t="shared" si="42"/>
        <v>0</v>
      </c>
      <c r="K81" s="367"/>
      <c r="L81" s="367"/>
      <c r="M81" s="384"/>
      <c r="N81" s="384"/>
      <c r="O81" s="384"/>
      <c r="P81" s="384"/>
      <c r="Q81" s="384"/>
      <c r="R81" s="384"/>
      <c r="S81" s="384"/>
      <c r="T81" s="384"/>
      <c r="U81" s="384"/>
      <c r="V81" s="384"/>
      <c r="W81" s="384"/>
      <c r="X81" s="384"/>
      <c r="Y81" s="384"/>
      <c r="Z81" s="384"/>
    </row>
    <row r="82">
      <c r="A82" s="359">
        <f>+A80+1</f>
        <v>14</v>
      </c>
      <c r="B82" s="360" t="s">
        <v>1523</v>
      </c>
      <c r="C82" s="360"/>
      <c r="D82" s="357" t="s">
        <v>1000</v>
      </c>
      <c r="E82" s="361">
        <v>1.0</v>
      </c>
      <c r="F82" s="364">
        <v>65000.0</v>
      </c>
      <c r="G82" s="364">
        <v>2500.0</v>
      </c>
      <c r="H82" s="365">
        <f t="shared" ref="H82:I82" si="75">N($E82)*N(F82)</f>
        <v>65000</v>
      </c>
      <c r="I82" s="365">
        <f t="shared" si="75"/>
        <v>2500</v>
      </c>
      <c r="J82" s="365">
        <f t="shared" si="42"/>
        <v>67500</v>
      </c>
      <c r="K82" s="367"/>
      <c r="L82" s="367"/>
      <c r="M82" s="384"/>
      <c r="N82" s="384"/>
      <c r="O82" s="384"/>
      <c r="P82" s="384"/>
      <c r="Q82" s="384"/>
      <c r="R82" s="384"/>
      <c r="S82" s="384"/>
      <c r="T82" s="384"/>
      <c r="U82" s="384"/>
      <c r="V82" s="384"/>
      <c r="W82" s="384"/>
      <c r="X82" s="384"/>
      <c r="Y82" s="384"/>
      <c r="Z82" s="384"/>
    </row>
    <row r="83">
      <c r="A83" s="359"/>
      <c r="B83" s="360"/>
      <c r="C83" s="360"/>
      <c r="D83" s="357"/>
      <c r="E83" s="361"/>
      <c r="F83" s="368"/>
      <c r="G83" s="368"/>
      <c r="H83" s="365">
        <f t="shared" ref="H83:I83" si="76">N($E83)*N(F83)</f>
        <v>0</v>
      </c>
      <c r="I83" s="365">
        <f t="shared" si="76"/>
        <v>0</v>
      </c>
      <c r="J83" s="365">
        <f t="shared" si="42"/>
        <v>0</v>
      </c>
      <c r="K83" s="367"/>
      <c r="L83" s="367"/>
      <c r="M83" s="384"/>
      <c r="N83" s="384"/>
      <c r="O83" s="384"/>
      <c r="P83" s="384"/>
      <c r="Q83" s="384"/>
      <c r="R83" s="384"/>
      <c r="S83" s="384"/>
      <c r="T83" s="384"/>
      <c r="U83" s="384"/>
      <c r="V83" s="384"/>
      <c r="W83" s="384"/>
      <c r="X83" s="384"/>
      <c r="Y83" s="384"/>
      <c r="Z83" s="384"/>
    </row>
    <row r="84">
      <c r="A84" s="359">
        <f>+A82+1</f>
        <v>15</v>
      </c>
      <c r="B84" s="360" t="s">
        <v>1524</v>
      </c>
      <c r="C84" s="360"/>
      <c r="D84" s="357" t="s">
        <v>1462</v>
      </c>
      <c r="E84" s="361" t="s">
        <v>506</v>
      </c>
      <c r="F84" s="368"/>
      <c r="G84" s="368"/>
      <c r="H84" s="365">
        <f t="shared" ref="H84:I84" si="77">N($E84)*N(F84)</f>
        <v>0</v>
      </c>
      <c r="I84" s="365">
        <f t="shared" si="77"/>
        <v>0</v>
      </c>
      <c r="J84" s="365">
        <f t="shared" si="42"/>
        <v>0</v>
      </c>
      <c r="K84" s="367"/>
      <c r="L84" s="367"/>
      <c r="M84" s="384"/>
      <c r="N84" s="384"/>
      <c r="O84" s="384"/>
      <c r="P84" s="384"/>
      <c r="Q84" s="384"/>
      <c r="R84" s="384"/>
      <c r="S84" s="384"/>
      <c r="T84" s="384"/>
      <c r="U84" s="384"/>
      <c r="V84" s="384"/>
      <c r="W84" s="384"/>
      <c r="X84" s="384"/>
      <c r="Y84" s="384"/>
      <c r="Z84" s="384"/>
    </row>
    <row r="85">
      <c r="A85" s="372"/>
      <c r="B85" s="373"/>
      <c r="C85" s="373"/>
      <c r="D85" s="374"/>
      <c r="E85" s="394"/>
      <c r="F85" s="376"/>
      <c r="G85" s="376"/>
      <c r="H85" s="377">
        <f t="shared" ref="H85:I85" si="78">N($E85)*N(F85)</f>
        <v>0</v>
      </c>
      <c r="I85" s="377">
        <f t="shared" si="78"/>
        <v>0</v>
      </c>
      <c r="J85" s="377">
        <f t="shared" si="42"/>
        <v>0</v>
      </c>
      <c r="K85" s="367"/>
      <c r="L85" s="367"/>
      <c r="M85" s="384"/>
      <c r="N85" s="384"/>
      <c r="O85" s="384"/>
      <c r="P85" s="384"/>
      <c r="Q85" s="384"/>
      <c r="R85" s="384"/>
      <c r="S85" s="384"/>
      <c r="T85" s="384"/>
      <c r="U85" s="384"/>
      <c r="V85" s="384"/>
      <c r="W85" s="384"/>
      <c r="X85" s="384"/>
      <c r="Y85" s="384"/>
      <c r="Z85" s="384"/>
    </row>
    <row r="86">
      <c r="A86" s="378"/>
      <c r="B86" s="379" t="s">
        <v>1525</v>
      </c>
      <c r="C86" s="379"/>
      <c r="D86" s="380"/>
      <c r="E86" s="381"/>
      <c r="F86" s="382"/>
      <c r="G86" s="382"/>
      <c r="H86" s="383">
        <f t="shared" ref="H86:J86" si="79">SUM(H51:H85)</f>
        <v>553210</v>
      </c>
      <c r="I86" s="383">
        <f t="shared" si="79"/>
        <v>69100</v>
      </c>
      <c r="J86" s="383">
        <f t="shared" si="79"/>
        <v>622310</v>
      </c>
      <c r="K86" s="367"/>
      <c r="L86" s="367"/>
      <c r="M86" s="384"/>
      <c r="N86" s="384"/>
      <c r="O86" s="384"/>
      <c r="P86" s="384"/>
      <c r="Q86" s="384"/>
      <c r="R86" s="384"/>
      <c r="S86" s="384"/>
      <c r="T86" s="384"/>
      <c r="U86" s="384"/>
      <c r="V86" s="384"/>
      <c r="W86" s="384"/>
      <c r="X86" s="384"/>
      <c r="Y86" s="384"/>
      <c r="Z86" s="384"/>
    </row>
    <row r="87">
      <c r="A87" s="395"/>
      <c r="B87" s="396"/>
      <c r="C87" s="396"/>
      <c r="D87" s="397"/>
      <c r="E87" s="398"/>
      <c r="F87" s="370"/>
      <c r="G87" s="370"/>
      <c r="H87" s="370"/>
      <c r="I87" s="370"/>
      <c r="J87" s="370"/>
      <c r="K87" s="370"/>
      <c r="L87" s="367"/>
      <c r="M87" s="352"/>
      <c r="N87" s="352"/>
      <c r="O87" s="352"/>
      <c r="P87" s="352"/>
      <c r="Q87" s="352"/>
      <c r="R87" s="352"/>
      <c r="S87" s="352"/>
      <c r="T87" s="352"/>
      <c r="U87" s="352"/>
      <c r="V87" s="352"/>
      <c r="W87" s="352"/>
      <c r="X87" s="352"/>
      <c r="Y87" s="352"/>
      <c r="Z87" s="352"/>
    </row>
    <row r="88">
      <c r="A88" s="399" t="s">
        <v>1445</v>
      </c>
      <c r="B88" s="400" t="s">
        <v>1526</v>
      </c>
      <c r="C88" s="400"/>
      <c r="D88" s="401"/>
      <c r="E88" s="402"/>
      <c r="F88" s="376"/>
      <c r="G88" s="376"/>
      <c r="H88" s="403">
        <f t="shared" ref="H88:J88" si="80">SUM(H10:H87)/2</f>
        <v>1115510</v>
      </c>
      <c r="I88" s="403">
        <f t="shared" si="80"/>
        <v>111800</v>
      </c>
      <c r="J88" s="403">
        <f t="shared" si="80"/>
        <v>1227310</v>
      </c>
      <c r="K88" s="367"/>
      <c r="L88" s="367"/>
      <c r="M88" s="404"/>
      <c r="N88" s="404"/>
      <c r="O88" s="404"/>
      <c r="P88" s="404"/>
      <c r="Q88" s="404"/>
      <c r="R88" s="404"/>
      <c r="S88" s="404"/>
      <c r="T88" s="404"/>
      <c r="U88" s="404"/>
      <c r="V88" s="404"/>
      <c r="W88" s="404"/>
      <c r="X88" s="404"/>
      <c r="Y88" s="404"/>
      <c r="Z88" s="404"/>
    </row>
    <row r="89">
      <c r="A89" s="332"/>
      <c r="B89" s="396"/>
      <c r="C89" s="396"/>
      <c r="D89" s="397"/>
      <c r="E89" s="398"/>
      <c r="F89" s="370"/>
      <c r="G89" s="370"/>
      <c r="H89" s="370"/>
      <c r="I89" s="370"/>
      <c r="J89" s="370"/>
      <c r="K89" s="370"/>
      <c r="L89" s="367"/>
      <c r="M89" s="352"/>
      <c r="N89" s="352"/>
      <c r="O89" s="352"/>
      <c r="P89" s="352"/>
      <c r="Q89" s="352"/>
      <c r="R89" s="352"/>
      <c r="S89" s="352"/>
      <c r="T89" s="352"/>
      <c r="U89" s="352"/>
      <c r="V89" s="352"/>
      <c r="W89" s="352"/>
      <c r="X89" s="352"/>
      <c r="Y89" s="352"/>
      <c r="Z89" s="352"/>
    </row>
    <row r="90">
      <c r="A90" s="332"/>
      <c r="B90" s="396"/>
      <c r="C90" s="396"/>
      <c r="D90" s="397"/>
      <c r="E90" s="398"/>
      <c r="F90" s="370"/>
      <c r="G90" s="370"/>
      <c r="H90" s="370"/>
      <c r="I90" s="370"/>
      <c r="J90" s="370"/>
      <c r="K90" s="370"/>
      <c r="L90" s="367"/>
      <c r="M90" s="352"/>
      <c r="N90" s="352"/>
      <c r="O90" s="352"/>
      <c r="P90" s="352"/>
      <c r="Q90" s="352"/>
      <c r="R90" s="352"/>
      <c r="S90" s="352"/>
      <c r="T90" s="352"/>
      <c r="U90" s="352"/>
      <c r="V90" s="352"/>
      <c r="W90" s="352"/>
      <c r="X90" s="352"/>
      <c r="Y90" s="352"/>
      <c r="Z90" s="352"/>
    </row>
    <row r="91">
      <c r="A91" s="332"/>
      <c r="B91" s="396"/>
      <c r="C91" s="396"/>
      <c r="D91" s="397"/>
      <c r="E91" s="398"/>
      <c r="F91" s="370"/>
      <c r="G91" s="370"/>
      <c r="H91" s="370"/>
      <c r="I91" s="370"/>
      <c r="J91" s="370"/>
      <c r="K91" s="370"/>
      <c r="L91" s="367"/>
      <c r="M91" s="352"/>
      <c r="N91" s="352"/>
      <c r="O91" s="352"/>
      <c r="P91" s="352"/>
      <c r="Q91" s="352"/>
      <c r="R91" s="352"/>
      <c r="S91" s="352"/>
      <c r="T91" s="352"/>
      <c r="U91" s="352"/>
      <c r="V91" s="352"/>
      <c r="W91" s="352"/>
      <c r="X91" s="352"/>
      <c r="Y91" s="352"/>
      <c r="Z91" s="352"/>
    </row>
    <row r="92">
      <c r="A92" s="332"/>
      <c r="B92" s="396"/>
      <c r="C92" s="396"/>
      <c r="D92" s="397"/>
      <c r="E92" s="398"/>
      <c r="F92" s="370"/>
      <c r="G92" s="370"/>
      <c r="H92" s="370"/>
      <c r="I92" s="370"/>
      <c r="J92" s="370"/>
      <c r="K92" s="370"/>
      <c r="L92" s="367"/>
      <c r="M92" s="352"/>
      <c r="N92" s="352"/>
      <c r="O92" s="352"/>
      <c r="P92" s="352"/>
      <c r="Q92" s="352"/>
      <c r="R92" s="352"/>
      <c r="S92" s="352"/>
      <c r="T92" s="352"/>
      <c r="U92" s="352"/>
      <c r="V92" s="352"/>
      <c r="W92" s="352"/>
      <c r="X92" s="352"/>
      <c r="Y92" s="352"/>
      <c r="Z92" s="352"/>
    </row>
    <row r="93">
      <c r="A93" s="332"/>
      <c r="B93" s="396"/>
      <c r="C93" s="396"/>
      <c r="D93" s="397"/>
      <c r="E93" s="398"/>
      <c r="F93" s="370"/>
      <c r="G93" s="370"/>
      <c r="H93" s="370"/>
      <c r="I93" s="370"/>
      <c r="J93" s="370"/>
      <c r="K93" s="370"/>
      <c r="L93" s="367"/>
      <c r="M93" s="352"/>
      <c r="N93" s="352"/>
      <c r="O93" s="352"/>
      <c r="P93" s="352"/>
      <c r="Q93" s="352"/>
      <c r="R93" s="352"/>
      <c r="S93" s="352"/>
      <c r="T93" s="352"/>
      <c r="U93" s="352"/>
      <c r="V93" s="352"/>
      <c r="W93" s="352"/>
      <c r="X93" s="352"/>
      <c r="Y93" s="352"/>
      <c r="Z93" s="352"/>
    </row>
    <row r="94">
      <c r="A94" s="332"/>
      <c r="B94" s="396"/>
      <c r="C94" s="396"/>
      <c r="D94" s="397"/>
      <c r="E94" s="398"/>
      <c r="F94" s="370"/>
      <c r="G94" s="370"/>
      <c r="H94" s="370"/>
      <c r="I94" s="370"/>
      <c r="J94" s="370"/>
      <c r="K94" s="370"/>
      <c r="L94" s="367"/>
      <c r="M94" s="352"/>
      <c r="N94" s="352"/>
      <c r="O94" s="352"/>
      <c r="P94" s="352"/>
      <c r="Q94" s="352"/>
      <c r="R94" s="352"/>
      <c r="S94" s="352"/>
      <c r="T94" s="352"/>
      <c r="U94" s="352"/>
      <c r="V94" s="352"/>
      <c r="W94" s="352"/>
      <c r="X94" s="352"/>
      <c r="Y94" s="352"/>
      <c r="Z94" s="352"/>
    </row>
    <row r="95">
      <c r="A95" s="332"/>
      <c r="B95" s="396"/>
      <c r="C95" s="396"/>
      <c r="D95" s="397"/>
      <c r="E95" s="398"/>
      <c r="F95" s="370"/>
      <c r="G95" s="370"/>
      <c r="H95" s="370"/>
      <c r="I95" s="370"/>
      <c r="J95" s="370"/>
      <c r="K95" s="370"/>
      <c r="L95" s="367"/>
      <c r="M95" s="352"/>
      <c r="N95" s="352"/>
      <c r="O95" s="352"/>
      <c r="P95" s="352"/>
      <c r="Q95" s="352"/>
      <c r="R95" s="352"/>
      <c r="S95" s="352"/>
      <c r="T95" s="352"/>
      <c r="U95" s="352"/>
      <c r="V95" s="352"/>
      <c r="W95" s="352"/>
      <c r="X95" s="352"/>
      <c r="Y95" s="352"/>
      <c r="Z95" s="352"/>
    </row>
    <row r="96">
      <c r="A96" s="332"/>
      <c r="B96" s="396"/>
      <c r="C96" s="396"/>
      <c r="D96" s="397"/>
      <c r="E96" s="398"/>
      <c r="F96" s="370"/>
      <c r="G96" s="370"/>
      <c r="H96" s="370"/>
      <c r="I96" s="370"/>
      <c r="J96" s="370"/>
      <c r="K96" s="370"/>
      <c r="L96" s="367"/>
      <c r="M96" s="352"/>
      <c r="N96" s="352"/>
      <c r="O96" s="352"/>
      <c r="P96" s="352"/>
      <c r="Q96" s="352"/>
      <c r="R96" s="352"/>
      <c r="S96" s="352"/>
      <c r="T96" s="352"/>
      <c r="U96" s="352"/>
      <c r="V96" s="352"/>
      <c r="W96" s="352"/>
      <c r="X96" s="352"/>
      <c r="Y96" s="352"/>
      <c r="Z96" s="352"/>
    </row>
    <row r="97">
      <c r="A97" s="332"/>
      <c r="B97" s="396"/>
      <c r="C97" s="396"/>
      <c r="D97" s="397"/>
      <c r="E97" s="398"/>
      <c r="F97" s="370"/>
      <c r="G97" s="370"/>
      <c r="H97" s="370"/>
      <c r="I97" s="370"/>
      <c r="J97" s="370"/>
      <c r="K97" s="370"/>
      <c r="L97" s="367"/>
      <c r="M97" s="352"/>
      <c r="N97" s="352"/>
      <c r="O97" s="352"/>
      <c r="P97" s="352"/>
      <c r="Q97" s="352"/>
      <c r="R97" s="352"/>
      <c r="S97" s="352"/>
      <c r="T97" s="352"/>
      <c r="U97" s="352"/>
      <c r="V97" s="352"/>
      <c r="W97" s="352"/>
      <c r="X97" s="352"/>
      <c r="Y97" s="352"/>
      <c r="Z97" s="352"/>
    </row>
    <row r="98">
      <c r="A98" s="332"/>
      <c r="B98" s="396"/>
      <c r="C98" s="396"/>
      <c r="D98" s="397"/>
      <c r="E98" s="398"/>
      <c r="F98" s="370"/>
      <c r="G98" s="370"/>
      <c r="H98" s="370"/>
      <c r="I98" s="370"/>
      <c r="J98" s="370"/>
      <c r="K98" s="370"/>
      <c r="L98" s="367"/>
      <c r="M98" s="352"/>
      <c r="N98" s="352"/>
      <c r="O98" s="352"/>
      <c r="P98" s="352"/>
      <c r="Q98" s="352"/>
      <c r="R98" s="352"/>
      <c r="S98" s="352"/>
      <c r="T98" s="352"/>
      <c r="U98" s="352"/>
      <c r="V98" s="352"/>
      <c r="W98" s="352"/>
      <c r="X98" s="352"/>
      <c r="Y98" s="352"/>
      <c r="Z98" s="352"/>
    </row>
    <row r="99">
      <c r="A99" s="332"/>
      <c r="B99" s="396"/>
      <c r="C99" s="396"/>
      <c r="D99" s="397"/>
      <c r="E99" s="398"/>
      <c r="F99" s="370"/>
      <c r="G99" s="370"/>
      <c r="H99" s="370"/>
      <c r="I99" s="370"/>
      <c r="J99" s="370"/>
      <c r="K99" s="370"/>
      <c r="L99" s="367"/>
      <c r="M99" s="352"/>
      <c r="N99" s="352"/>
      <c r="O99" s="352"/>
      <c r="P99" s="352"/>
      <c r="Q99" s="352"/>
      <c r="R99" s="352"/>
      <c r="S99" s="352"/>
      <c r="T99" s="352"/>
      <c r="U99" s="352"/>
      <c r="V99" s="352"/>
      <c r="W99" s="352"/>
      <c r="X99" s="352"/>
      <c r="Y99" s="352"/>
      <c r="Z99" s="352"/>
    </row>
    <row r="100">
      <c r="A100" s="332"/>
      <c r="B100" s="396"/>
      <c r="C100" s="396"/>
      <c r="D100" s="397"/>
      <c r="E100" s="398"/>
      <c r="F100" s="370"/>
      <c r="G100" s="370"/>
      <c r="H100" s="370"/>
      <c r="I100" s="370"/>
      <c r="J100" s="370"/>
      <c r="K100" s="370"/>
      <c r="L100" s="367"/>
      <c r="M100" s="352"/>
      <c r="N100" s="352"/>
      <c r="O100" s="352"/>
      <c r="P100" s="352"/>
      <c r="Q100" s="352"/>
      <c r="R100" s="352"/>
      <c r="S100" s="352"/>
      <c r="T100" s="352"/>
      <c r="U100" s="352"/>
      <c r="V100" s="352"/>
      <c r="W100" s="352"/>
      <c r="X100" s="352"/>
      <c r="Y100" s="352"/>
      <c r="Z100" s="352"/>
    </row>
    <row r="101">
      <c r="A101" s="332"/>
      <c r="B101" s="396"/>
      <c r="C101" s="396"/>
      <c r="D101" s="397"/>
      <c r="E101" s="398"/>
      <c r="F101" s="370"/>
      <c r="G101" s="370"/>
      <c r="H101" s="370"/>
      <c r="I101" s="370"/>
      <c r="J101" s="370"/>
      <c r="K101" s="370"/>
      <c r="L101" s="367"/>
      <c r="M101" s="352"/>
      <c r="N101" s="352"/>
      <c r="O101" s="352"/>
      <c r="P101" s="352"/>
      <c r="Q101" s="352"/>
      <c r="R101" s="352"/>
      <c r="S101" s="352"/>
      <c r="T101" s="352"/>
      <c r="U101" s="352"/>
      <c r="V101" s="352"/>
      <c r="W101" s="352"/>
      <c r="X101" s="352"/>
      <c r="Y101" s="352"/>
      <c r="Z101" s="352"/>
    </row>
    <row r="102">
      <c r="A102" s="332"/>
      <c r="B102" s="396"/>
      <c r="C102" s="396"/>
      <c r="D102" s="397"/>
      <c r="E102" s="398"/>
      <c r="F102" s="370"/>
      <c r="G102" s="370"/>
      <c r="H102" s="370"/>
      <c r="I102" s="370"/>
      <c r="J102" s="370"/>
      <c r="K102" s="370"/>
      <c r="L102" s="367"/>
      <c r="M102" s="352"/>
      <c r="N102" s="352"/>
      <c r="O102" s="352"/>
      <c r="P102" s="352"/>
      <c r="Q102" s="352"/>
      <c r="R102" s="352"/>
      <c r="S102" s="352"/>
      <c r="T102" s="352"/>
      <c r="U102" s="352"/>
      <c r="V102" s="352"/>
      <c r="W102" s="352"/>
      <c r="X102" s="352"/>
      <c r="Y102" s="352"/>
      <c r="Z102" s="352"/>
    </row>
    <row r="103">
      <c r="A103" s="332"/>
      <c r="B103" s="396"/>
      <c r="C103" s="396"/>
      <c r="D103" s="397"/>
      <c r="E103" s="398"/>
      <c r="F103" s="370"/>
      <c r="G103" s="370"/>
      <c r="H103" s="370"/>
      <c r="I103" s="370"/>
      <c r="J103" s="370"/>
      <c r="K103" s="370"/>
      <c r="L103" s="367"/>
      <c r="M103" s="352"/>
      <c r="N103" s="352"/>
      <c r="O103" s="352"/>
      <c r="P103" s="352"/>
      <c r="Q103" s="352"/>
      <c r="R103" s="352"/>
      <c r="S103" s="352"/>
      <c r="T103" s="352"/>
      <c r="U103" s="352"/>
      <c r="V103" s="352"/>
      <c r="W103" s="352"/>
      <c r="X103" s="352"/>
      <c r="Y103" s="352"/>
      <c r="Z103" s="352"/>
    </row>
    <row r="104">
      <c r="A104" s="332"/>
      <c r="B104" s="396"/>
      <c r="C104" s="396"/>
      <c r="D104" s="397"/>
      <c r="E104" s="398"/>
      <c r="F104" s="370"/>
      <c r="G104" s="370"/>
      <c r="H104" s="370"/>
      <c r="I104" s="370"/>
      <c r="J104" s="370"/>
      <c r="K104" s="370"/>
      <c r="L104" s="367"/>
      <c r="M104" s="352"/>
      <c r="N104" s="352"/>
      <c r="O104" s="352"/>
      <c r="P104" s="352"/>
      <c r="Q104" s="352"/>
      <c r="R104" s="352"/>
      <c r="S104" s="352"/>
      <c r="T104" s="352"/>
      <c r="U104" s="352"/>
      <c r="V104" s="352"/>
      <c r="W104" s="352"/>
      <c r="X104" s="352"/>
      <c r="Y104" s="352"/>
      <c r="Z104" s="352"/>
    </row>
    <row r="105">
      <c r="A105" s="332"/>
      <c r="B105" s="396"/>
      <c r="C105" s="396"/>
      <c r="D105" s="397"/>
      <c r="E105" s="398"/>
      <c r="F105" s="370"/>
      <c r="G105" s="370"/>
      <c r="H105" s="370"/>
      <c r="I105" s="370"/>
      <c r="J105" s="370"/>
      <c r="K105" s="370"/>
      <c r="L105" s="367"/>
      <c r="M105" s="352"/>
      <c r="N105" s="352"/>
      <c r="O105" s="352"/>
      <c r="P105" s="352"/>
      <c r="Q105" s="352"/>
      <c r="R105" s="352"/>
      <c r="S105" s="352"/>
      <c r="T105" s="352"/>
      <c r="U105" s="352"/>
      <c r="V105" s="352"/>
      <c r="W105" s="352"/>
      <c r="X105" s="352"/>
      <c r="Y105" s="352"/>
      <c r="Z105" s="352"/>
    </row>
    <row r="106">
      <c r="A106" s="332"/>
      <c r="B106" s="396"/>
      <c r="C106" s="396"/>
      <c r="D106" s="397"/>
      <c r="E106" s="398"/>
      <c r="F106" s="370"/>
      <c r="G106" s="370"/>
      <c r="H106" s="370"/>
      <c r="I106" s="370"/>
      <c r="J106" s="370"/>
      <c r="K106" s="370"/>
      <c r="L106" s="367"/>
      <c r="M106" s="352"/>
      <c r="N106" s="352"/>
      <c r="O106" s="352"/>
      <c r="P106" s="352"/>
      <c r="Q106" s="352"/>
      <c r="R106" s="352"/>
      <c r="S106" s="352"/>
      <c r="T106" s="352"/>
      <c r="U106" s="352"/>
      <c r="V106" s="352"/>
      <c r="W106" s="352"/>
      <c r="X106" s="352"/>
      <c r="Y106" s="352"/>
      <c r="Z106" s="352"/>
    </row>
    <row r="107">
      <c r="A107" s="332"/>
      <c r="B107" s="396"/>
      <c r="C107" s="396"/>
      <c r="D107" s="397"/>
      <c r="E107" s="398"/>
      <c r="F107" s="370"/>
      <c r="G107" s="370"/>
      <c r="H107" s="370"/>
      <c r="I107" s="370"/>
      <c r="J107" s="370"/>
      <c r="K107" s="370"/>
      <c r="L107" s="367"/>
      <c r="M107" s="352"/>
      <c r="N107" s="352"/>
      <c r="O107" s="352"/>
      <c r="P107" s="352"/>
      <c r="Q107" s="352"/>
      <c r="R107" s="352"/>
      <c r="S107" s="352"/>
      <c r="T107" s="352"/>
      <c r="U107" s="352"/>
      <c r="V107" s="352"/>
      <c r="W107" s="352"/>
      <c r="X107" s="352"/>
      <c r="Y107" s="352"/>
      <c r="Z107" s="352"/>
    </row>
    <row r="108">
      <c r="A108" s="332"/>
      <c r="B108" s="396"/>
      <c r="C108" s="396"/>
      <c r="D108" s="397"/>
      <c r="E108" s="398"/>
      <c r="F108" s="370"/>
      <c r="G108" s="370"/>
      <c r="H108" s="370"/>
      <c r="I108" s="370"/>
      <c r="J108" s="370"/>
      <c r="K108" s="370"/>
      <c r="L108" s="367"/>
      <c r="M108" s="352"/>
      <c r="N108" s="352"/>
      <c r="O108" s="352"/>
      <c r="P108" s="352"/>
      <c r="Q108" s="352"/>
      <c r="R108" s="352"/>
      <c r="S108" s="352"/>
      <c r="T108" s="352"/>
      <c r="U108" s="352"/>
      <c r="V108" s="352"/>
      <c r="W108" s="352"/>
      <c r="X108" s="352"/>
      <c r="Y108" s="352"/>
      <c r="Z108" s="352"/>
    </row>
    <row r="109">
      <c r="A109" s="332"/>
      <c r="B109" s="396"/>
      <c r="C109" s="396"/>
      <c r="D109" s="397"/>
      <c r="E109" s="398"/>
      <c r="F109" s="370"/>
      <c r="G109" s="370"/>
      <c r="H109" s="370"/>
      <c r="I109" s="370"/>
      <c r="J109" s="370"/>
      <c r="K109" s="370"/>
      <c r="L109" s="367"/>
      <c r="M109" s="352"/>
      <c r="N109" s="352"/>
      <c r="O109" s="352"/>
      <c r="P109" s="352"/>
      <c r="Q109" s="352"/>
      <c r="R109" s="352"/>
      <c r="S109" s="352"/>
      <c r="T109" s="352"/>
      <c r="U109" s="352"/>
      <c r="V109" s="352"/>
      <c r="W109" s="352"/>
      <c r="X109" s="352"/>
      <c r="Y109" s="352"/>
      <c r="Z109" s="352"/>
    </row>
    <row r="110">
      <c r="A110" s="332"/>
      <c r="B110" s="396"/>
      <c r="C110" s="396"/>
      <c r="D110" s="397"/>
      <c r="E110" s="398"/>
      <c r="F110" s="370"/>
      <c r="G110" s="370"/>
      <c r="H110" s="370"/>
      <c r="I110" s="370"/>
      <c r="J110" s="370"/>
      <c r="K110" s="370"/>
      <c r="L110" s="367"/>
      <c r="M110" s="352"/>
      <c r="N110" s="352"/>
      <c r="O110" s="352"/>
      <c r="P110" s="352"/>
      <c r="Q110" s="352"/>
      <c r="R110" s="352"/>
      <c r="S110" s="352"/>
      <c r="T110" s="352"/>
      <c r="U110" s="352"/>
      <c r="V110" s="352"/>
      <c r="W110" s="352"/>
      <c r="X110" s="352"/>
      <c r="Y110" s="352"/>
      <c r="Z110" s="352"/>
    </row>
    <row r="111">
      <c r="A111" s="332"/>
      <c r="B111" s="396"/>
      <c r="C111" s="396"/>
      <c r="D111" s="397"/>
      <c r="E111" s="398"/>
      <c r="F111" s="370"/>
      <c r="G111" s="370"/>
      <c r="H111" s="370"/>
      <c r="I111" s="370"/>
      <c r="J111" s="370"/>
      <c r="K111" s="370"/>
      <c r="L111" s="367"/>
      <c r="M111" s="352"/>
      <c r="N111" s="352"/>
      <c r="O111" s="352"/>
      <c r="P111" s="352"/>
      <c r="Q111" s="352"/>
      <c r="R111" s="352"/>
      <c r="S111" s="352"/>
      <c r="T111" s="352"/>
      <c r="U111" s="352"/>
      <c r="V111" s="352"/>
      <c r="W111" s="352"/>
      <c r="X111" s="352"/>
      <c r="Y111" s="352"/>
      <c r="Z111" s="352"/>
    </row>
    <row r="112">
      <c r="A112" s="332"/>
      <c r="B112" s="396"/>
      <c r="C112" s="396"/>
      <c r="D112" s="397"/>
      <c r="E112" s="398"/>
      <c r="F112" s="370"/>
      <c r="G112" s="370"/>
      <c r="H112" s="370"/>
      <c r="I112" s="370"/>
      <c r="J112" s="370"/>
      <c r="K112" s="370"/>
      <c r="L112" s="367"/>
      <c r="M112" s="352"/>
      <c r="N112" s="352"/>
      <c r="O112" s="352"/>
      <c r="P112" s="352"/>
      <c r="Q112" s="352"/>
      <c r="R112" s="352"/>
      <c r="S112" s="352"/>
      <c r="T112" s="352"/>
      <c r="U112" s="352"/>
      <c r="V112" s="352"/>
      <c r="W112" s="352"/>
      <c r="X112" s="352"/>
      <c r="Y112" s="352"/>
      <c r="Z112" s="352"/>
    </row>
    <row r="113">
      <c r="A113" s="332"/>
      <c r="B113" s="396"/>
      <c r="C113" s="396"/>
      <c r="D113" s="397"/>
      <c r="E113" s="398"/>
      <c r="F113" s="370"/>
      <c r="G113" s="370"/>
      <c r="H113" s="370"/>
      <c r="I113" s="370"/>
      <c r="J113" s="370"/>
      <c r="K113" s="370"/>
      <c r="L113" s="367"/>
      <c r="M113" s="352"/>
      <c r="N113" s="352"/>
      <c r="O113" s="352"/>
      <c r="P113" s="352"/>
      <c r="Q113" s="352"/>
      <c r="R113" s="352"/>
      <c r="S113" s="352"/>
      <c r="T113" s="352"/>
      <c r="U113" s="352"/>
      <c r="V113" s="352"/>
      <c r="W113" s="352"/>
      <c r="X113" s="352"/>
      <c r="Y113" s="352"/>
      <c r="Z113" s="352"/>
    </row>
    <row r="114">
      <c r="A114" s="332"/>
      <c r="B114" s="396"/>
      <c r="C114" s="396"/>
      <c r="D114" s="397"/>
      <c r="E114" s="398"/>
      <c r="F114" s="370"/>
      <c r="G114" s="370"/>
      <c r="H114" s="370"/>
      <c r="I114" s="370"/>
      <c r="J114" s="370"/>
      <c r="K114" s="370"/>
      <c r="L114" s="367"/>
      <c r="M114" s="352"/>
      <c r="N114" s="352"/>
      <c r="O114" s="352"/>
      <c r="P114" s="352"/>
      <c r="Q114" s="352"/>
      <c r="R114" s="352"/>
      <c r="S114" s="352"/>
      <c r="T114" s="352"/>
      <c r="U114" s="352"/>
      <c r="V114" s="352"/>
      <c r="W114" s="352"/>
      <c r="X114" s="352"/>
      <c r="Y114" s="352"/>
      <c r="Z114" s="352"/>
    </row>
    <row r="115">
      <c r="A115" s="332"/>
      <c r="B115" s="396"/>
      <c r="C115" s="396"/>
      <c r="D115" s="397"/>
      <c r="E115" s="398"/>
      <c r="F115" s="398"/>
      <c r="G115" s="398"/>
      <c r="H115" s="398"/>
      <c r="I115" s="398"/>
      <c r="J115" s="398"/>
      <c r="K115" s="397"/>
      <c r="L115" s="352"/>
      <c r="M115" s="352"/>
      <c r="N115" s="352"/>
      <c r="O115" s="352"/>
      <c r="P115" s="352"/>
      <c r="Q115" s="352"/>
      <c r="R115" s="352"/>
      <c r="S115" s="352"/>
      <c r="T115" s="352"/>
      <c r="U115" s="352"/>
      <c r="V115" s="352"/>
      <c r="W115" s="352"/>
      <c r="X115" s="352"/>
      <c r="Y115" s="352"/>
      <c r="Z115" s="352"/>
    </row>
    <row r="116">
      <c r="A116" s="332"/>
      <c r="B116" s="396"/>
      <c r="C116" s="396"/>
      <c r="D116" s="397"/>
      <c r="E116" s="398"/>
      <c r="F116" s="398"/>
      <c r="G116" s="398"/>
      <c r="H116" s="398"/>
      <c r="I116" s="398"/>
      <c r="J116" s="398"/>
      <c r="K116" s="397"/>
      <c r="L116" s="352"/>
      <c r="M116" s="352"/>
      <c r="N116" s="352"/>
      <c r="O116" s="352"/>
      <c r="P116" s="352"/>
      <c r="Q116" s="352"/>
      <c r="R116" s="352"/>
      <c r="S116" s="352"/>
      <c r="T116" s="352"/>
      <c r="U116" s="352"/>
      <c r="V116" s="352"/>
      <c r="W116" s="352"/>
      <c r="X116" s="352"/>
      <c r="Y116" s="352"/>
      <c r="Z116" s="352"/>
    </row>
    <row r="117">
      <c r="A117" s="332"/>
      <c r="B117" s="396"/>
      <c r="C117" s="396"/>
      <c r="D117" s="397"/>
      <c r="E117" s="398"/>
      <c r="F117" s="398"/>
      <c r="G117" s="398"/>
      <c r="H117" s="398"/>
      <c r="I117" s="398"/>
      <c r="J117" s="398"/>
      <c r="K117" s="397"/>
      <c r="L117" s="352"/>
      <c r="M117" s="352"/>
      <c r="N117" s="352"/>
      <c r="O117" s="352"/>
      <c r="P117" s="352"/>
      <c r="Q117" s="352"/>
      <c r="R117" s="352"/>
      <c r="S117" s="352"/>
      <c r="T117" s="352"/>
      <c r="U117" s="352"/>
      <c r="V117" s="352"/>
      <c r="W117" s="352"/>
      <c r="X117" s="352"/>
      <c r="Y117" s="352"/>
      <c r="Z117" s="352"/>
    </row>
    <row r="118">
      <c r="A118" s="332"/>
      <c r="B118" s="396"/>
      <c r="C118" s="396"/>
      <c r="D118" s="397"/>
      <c r="E118" s="398"/>
      <c r="F118" s="398"/>
      <c r="G118" s="398"/>
      <c r="H118" s="398"/>
      <c r="I118" s="398"/>
      <c r="J118" s="398"/>
      <c r="K118" s="397"/>
      <c r="L118" s="352"/>
      <c r="M118" s="352"/>
      <c r="N118" s="352"/>
      <c r="O118" s="352"/>
      <c r="P118" s="352"/>
      <c r="Q118" s="352"/>
      <c r="R118" s="352"/>
      <c r="S118" s="352"/>
      <c r="T118" s="352"/>
      <c r="U118" s="352"/>
      <c r="V118" s="352"/>
      <c r="W118" s="352"/>
      <c r="X118" s="352"/>
      <c r="Y118" s="352"/>
      <c r="Z118" s="352"/>
    </row>
    <row r="119">
      <c r="A119" s="332"/>
      <c r="B119" s="396"/>
      <c r="C119" s="396"/>
      <c r="D119" s="397"/>
      <c r="E119" s="398"/>
      <c r="F119" s="398"/>
      <c r="G119" s="398"/>
      <c r="H119" s="398"/>
      <c r="I119" s="398"/>
      <c r="J119" s="398"/>
      <c r="K119" s="397"/>
      <c r="L119" s="352"/>
      <c r="M119" s="352"/>
      <c r="N119" s="352"/>
      <c r="O119" s="352"/>
      <c r="P119" s="352"/>
      <c r="Q119" s="352"/>
      <c r="R119" s="352"/>
      <c r="S119" s="352"/>
      <c r="T119" s="352"/>
      <c r="U119" s="352"/>
      <c r="V119" s="352"/>
      <c r="W119" s="352"/>
      <c r="X119" s="352"/>
      <c r="Y119" s="352"/>
      <c r="Z119" s="352"/>
    </row>
    <row r="120">
      <c r="A120" s="332"/>
      <c r="B120" s="396"/>
      <c r="C120" s="396"/>
      <c r="D120" s="397"/>
      <c r="E120" s="398"/>
      <c r="F120" s="398"/>
      <c r="G120" s="398"/>
      <c r="H120" s="398"/>
      <c r="I120" s="398"/>
      <c r="J120" s="398"/>
      <c r="K120" s="397"/>
      <c r="L120" s="352"/>
      <c r="M120" s="352"/>
      <c r="N120" s="352"/>
      <c r="O120" s="352"/>
      <c r="P120" s="352"/>
      <c r="Q120" s="352"/>
      <c r="R120" s="352"/>
      <c r="S120" s="352"/>
      <c r="T120" s="352"/>
      <c r="U120" s="352"/>
      <c r="V120" s="352"/>
      <c r="W120" s="352"/>
      <c r="X120" s="352"/>
      <c r="Y120" s="352"/>
      <c r="Z120" s="352"/>
    </row>
    <row r="121">
      <c r="A121" s="332"/>
      <c r="B121" s="396"/>
      <c r="C121" s="396"/>
      <c r="D121" s="397"/>
      <c r="E121" s="398"/>
      <c r="F121" s="398"/>
      <c r="G121" s="398"/>
      <c r="H121" s="398"/>
      <c r="I121" s="398"/>
      <c r="J121" s="398"/>
      <c r="K121" s="397"/>
      <c r="L121" s="352"/>
      <c r="M121" s="352"/>
      <c r="N121" s="352"/>
      <c r="O121" s="352"/>
      <c r="P121" s="352"/>
      <c r="Q121" s="352"/>
      <c r="R121" s="352"/>
      <c r="S121" s="352"/>
      <c r="T121" s="352"/>
      <c r="U121" s="352"/>
      <c r="V121" s="352"/>
      <c r="W121" s="352"/>
      <c r="X121" s="352"/>
      <c r="Y121" s="352"/>
      <c r="Z121" s="352"/>
    </row>
    <row r="122">
      <c r="A122" s="332"/>
      <c r="B122" s="396"/>
      <c r="C122" s="396"/>
      <c r="D122" s="397"/>
      <c r="E122" s="398"/>
      <c r="F122" s="398"/>
      <c r="G122" s="398"/>
      <c r="H122" s="398"/>
      <c r="I122" s="398"/>
      <c r="J122" s="398"/>
      <c r="K122" s="397"/>
      <c r="L122" s="352"/>
      <c r="M122" s="352"/>
      <c r="N122" s="352"/>
      <c r="O122" s="352"/>
      <c r="P122" s="352"/>
      <c r="Q122" s="352"/>
      <c r="R122" s="352"/>
      <c r="S122" s="352"/>
      <c r="T122" s="352"/>
      <c r="U122" s="352"/>
      <c r="V122" s="352"/>
      <c r="W122" s="352"/>
      <c r="X122" s="352"/>
      <c r="Y122" s="352"/>
      <c r="Z122" s="352"/>
    </row>
    <row r="123">
      <c r="A123" s="332"/>
      <c r="B123" s="396"/>
      <c r="C123" s="396"/>
      <c r="D123" s="397"/>
      <c r="E123" s="398"/>
      <c r="F123" s="398"/>
      <c r="G123" s="398"/>
      <c r="H123" s="398"/>
      <c r="I123" s="398"/>
      <c r="J123" s="398"/>
      <c r="K123" s="397"/>
      <c r="L123" s="352"/>
      <c r="M123" s="352"/>
      <c r="N123" s="352"/>
      <c r="O123" s="352"/>
      <c r="P123" s="352"/>
      <c r="Q123" s="352"/>
      <c r="R123" s="352"/>
      <c r="S123" s="352"/>
      <c r="T123" s="352"/>
      <c r="U123" s="352"/>
      <c r="V123" s="352"/>
      <c r="W123" s="352"/>
      <c r="X123" s="352"/>
      <c r="Y123" s="352"/>
      <c r="Z123" s="352"/>
    </row>
    <row r="124">
      <c r="A124" s="332"/>
      <c r="B124" s="396"/>
      <c r="C124" s="396"/>
      <c r="D124" s="397"/>
      <c r="E124" s="398"/>
      <c r="F124" s="398"/>
      <c r="G124" s="398"/>
      <c r="H124" s="398"/>
      <c r="I124" s="398"/>
      <c r="J124" s="398"/>
      <c r="K124" s="397"/>
      <c r="L124" s="352"/>
      <c r="M124" s="352"/>
      <c r="N124" s="352"/>
      <c r="O124" s="352"/>
      <c r="P124" s="352"/>
      <c r="Q124" s="352"/>
      <c r="R124" s="352"/>
      <c r="S124" s="352"/>
      <c r="T124" s="352"/>
      <c r="U124" s="352"/>
      <c r="V124" s="352"/>
      <c r="W124" s="352"/>
      <c r="X124" s="352"/>
      <c r="Y124" s="352"/>
      <c r="Z124" s="352"/>
    </row>
    <row r="125">
      <c r="A125" s="332"/>
      <c r="B125" s="396"/>
      <c r="C125" s="396"/>
      <c r="D125" s="397"/>
      <c r="E125" s="398"/>
      <c r="F125" s="398"/>
      <c r="G125" s="398"/>
      <c r="H125" s="398"/>
      <c r="I125" s="398"/>
      <c r="J125" s="398"/>
      <c r="K125" s="397"/>
      <c r="L125" s="352"/>
      <c r="M125" s="352"/>
      <c r="N125" s="352"/>
      <c r="O125" s="352"/>
      <c r="P125" s="352"/>
      <c r="Q125" s="352"/>
      <c r="R125" s="352"/>
      <c r="S125" s="352"/>
      <c r="T125" s="352"/>
      <c r="U125" s="352"/>
      <c r="V125" s="352"/>
      <c r="W125" s="352"/>
      <c r="X125" s="352"/>
      <c r="Y125" s="352"/>
      <c r="Z125" s="352"/>
    </row>
    <row r="126">
      <c r="A126" s="332"/>
      <c r="B126" s="396"/>
      <c r="C126" s="396"/>
      <c r="D126" s="397"/>
      <c r="E126" s="398"/>
      <c r="F126" s="398"/>
      <c r="G126" s="398"/>
      <c r="H126" s="398"/>
      <c r="I126" s="398"/>
      <c r="J126" s="398"/>
      <c r="K126" s="397"/>
      <c r="L126" s="352"/>
      <c r="M126" s="352"/>
      <c r="N126" s="352"/>
      <c r="O126" s="352"/>
      <c r="P126" s="352"/>
      <c r="Q126" s="352"/>
      <c r="R126" s="352"/>
      <c r="S126" s="352"/>
      <c r="T126" s="352"/>
      <c r="U126" s="352"/>
      <c r="V126" s="352"/>
      <c r="W126" s="352"/>
      <c r="X126" s="352"/>
      <c r="Y126" s="352"/>
      <c r="Z126" s="352"/>
    </row>
    <row r="127">
      <c r="A127" s="332"/>
      <c r="B127" s="396"/>
      <c r="C127" s="396"/>
      <c r="D127" s="397"/>
      <c r="E127" s="398"/>
      <c r="F127" s="398"/>
      <c r="G127" s="398"/>
      <c r="H127" s="398"/>
      <c r="I127" s="398"/>
      <c r="J127" s="398"/>
      <c r="K127" s="397"/>
      <c r="L127" s="352"/>
      <c r="M127" s="352"/>
      <c r="N127" s="352"/>
      <c r="O127" s="352"/>
      <c r="P127" s="352"/>
      <c r="Q127" s="352"/>
      <c r="R127" s="352"/>
      <c r="S127" s="352"/>
      <c r="T127" s="352"/>
      <c r="U127" s="352"/>
      <c r="V127" s="352"/>
      <c r="W127" s="352"/>
      <c r="X127" s="352"/>
      <c r="Y127" s="352"/>
      <c r="Z127" s="352"/>
    </row>
    <row r="128">
      <c r="A128" s="332"/>
      <c r="B128" s="396"/>
      <c r="C128" s="396"/>
      <c r="D128" s="397"/>
      <c r="E128" s="398"/>
      <c r="F128" s="398"/>
      <c r="G128" s="398"/>
      <c r="H128" s="398"/>
      <c r="I128" s="398"/>
      <c r="J128" s="398"/>
      <c r="K128" s="397"/>
      <c r="L128" s="352"/>
      <c r="M128" s="352"/>
      <c r="N128" s="352"/>
      <c r="O128" s="352"/>
      <c r="P128" s="352"/>
      <c r="Q128" s="352"/>
      <c r="R128" s="352"/>
      <c r="S128" s="352"/>
      <c r="T128" s="352"/>
      <c r="U128" s="352"/>
      <c r="V128" s="352"/>
      <c r="W128" s="352"/>
      <c r="X128" s="352"/>
      <c r="Y128" s="352"/>
      <c r="Z128" s="352"/>
    </row>
    <row r="129">
      <c r="A129" s="332"/>
      <c r="B129" s="396"/>
      <c r="C129" s="396"/>
      <c r="D129" s="397"/>
      <c r="E129" s="398"/>
      <c r="F129" s="398"/>
      <c r="G129" s="398"/>
      <c r="H129" s="398"/>
      <c r="I129" s="398"/>
      <c r="J129" s="398"/>
      <c r="K129" s="397"/>
      <c r="L129" s="352"/>
      <c r="M129" s="352"/>
      <c r="N129" s="352"/>
      <c r="O129" s="352"/>
      <c r="P129" s="352"/>
      <c r="Q129" s="352"/>
      <c r="R129" s="352"/>
      <c r="S129" s="352"/>
      <c r="T129" s="352"/>
      <c r="U129" s="352"/>
      <c r="V129" s="352"/>
      <c r="W129" s="352"/>
      <c r="X129" s="352"/>
      <c r="Y129" s="352"/>
      <c r="Z129" s="352"/>
    </row>
    <row r="130">
      <c r="A130" s="332"/>
      <c r="B130" s="396"/>
      <c r="C130" s="396"/>
      <c r="D130" s="397"/>
      <c r="E130" s="398"/>
      <c r="F130" s="398"/>
      <c r="G130" s="398"/>
      <c r="H130" s="398"/>
      <c r="I130" s="398"/>
      <c r="J130" s="398"/>
      <c r="K130" s="397"/>
      <c r="L130" s="352"/>
      <c r="M130" s="352"/>
      <c r="N130" s="352"/>
      <c r="O130" s="352"/>
      <c r="P130" s="352"/>
      <c r="Q130" s="352"/>
      <c r="R130" s="352"/>
      <c r="S130" s="352"/>
      <c r="T130" s="352"/>
      <c r="U130" s="352"/>
      <c r="V130" s="352"/>
      <c r="W130" s="352"/>
      <c r="X130" s="352"/>
      <c r="Y130" s="352"/>
      <c r="Z130" s="352"/>
    </row>
    <row r="131">
      <c r="A131" s="332"/>
      <c r="B131" s="396"/>
      <c r="C131" s="396"/>
      <c r="D131" s="397"/>
      <c r="E131" s="398"/>
      <c r="F131" s="398"/>
      <c r="G131" s="398"/>
      <c r="H131" s="398"/>
      <c r="I131" s="398"/>
      <c r="J131" s="398"/>
      <c r="K131" s="397"/>
      <c r="L131" s="352"/>
      <c r="M131" s="352"/>
      <c r="N131" s="352"/>
      <c r="O131" s="352"/>
      <c r="P131" s="352"/>
      <c r="Q131" s="352"/>
      <c r="R131" s="352"/>
      <c r="S131" s="352"/>
      <c r="T131" s="352"/>
      <c r="U131" s="352"/>
      <c r="V131" s="352"/>
      <c r="W131" s="352"/>
      <c r="X131" s="352"/>
      <c r="Y131" s="352"/>
      <c r="Z131" s="352"/>
    </row>
    <row r="132">
      <c r="A132" s="332"/>
      <c r="B132" s="396"/>
      <c r="C132" s="396"/>
      <c r="D132" s="397"/>
      <c r="E132" s="398"/>
      <c r="F132" s="398"/>
      <c r="G132" s="398"/>
      <c r="H132" s="398"/>
      <c r="I132" s="398"/>
      <c r="J132" s="398"/>
      <c r="K132" s="397"/>
      <c r="L132" s="352"/>
      <c r="M132" s="352"/>
      <c r="N132" s="352"/>
      <c r="O132" s="352"/>
      <c r="P132" s="352"/>
      <c r="Q132" s="352"/>
      <c r="R132" s="352"/>
      <c r="S132" s="352"/>
      <c r="T132" s="352"/>
      <c r="U132" s="352"/>
      <c r="V132" s="352"/>
      <c r="W132" s="352"/>
      <c r="X132" s="352"/>
      <c r="Y132" s="352"/>
      <c r="Z132" s="352"/>
    </row>
    <row r="133">
      <c r="A133" s="332"/>
      <c r="B133" s="396"/>
      <c r="C133" s="396"/>
      <c r="D133" s="397"/>
      <c r="E133" s="398"/>
      <c r="F133" s="398"/>
      <c r="G133" s="398"/>
      <c r="H133" s="398"/>
      <c r="I133" s="398"/>
      <c r="J133" s="398"/>
      <c r="K133" s="397"/>
      <c r="L133" s="352"/>
      <c r="M133" s="352"/>
      <c r="N133" s="352"/>
      <c r="O133" s="352"/>
      <c r="P133" s="352"/>
      <c r="Q133" s="352"/>
      <c r="R133" s="352"/>
      <c r="S133" s="352"/>
      <c r="T133" s="352"/>
      <c r="U133" s="352"/>
      <c r="V133" s="352"/>
      <c r="W133" s="352"/>
      <c r="X133" s="352"/>
      <c r="Y133" s="352"/>
      <c r="Z133" s="352"/>
    </row>
    <row r="134">
      <c r="A134" s="332"/>
      <c r="B134" s="396"/>
      <c r="C134" s="396"/>
      <c r="D134" s="397"/>
      <c r="E134" s="398"/>
      <c r="F134" s="398"/>
      <c r="G134" s="398"/>
      <c r="H134" s="398"/>
      <c r="I134" s="398"/>
      <c r="J134" s="398"/>
      <c r="K134" s="397"/>
      <c r="L134" s="352"/>
      <c r="M134" s="352"/>
      <c r="N134" s="352"/>
      <c r="O134" s="352"/>
      <c r="P134" s="352"/>
      <c r="Q134" s="352"/>
      <c r="R134" s="352"/>
      <c r="S134" s="352"/>
      <c r="T134" s="352"/>
      <c r="U134" s="352"/>
      <c r="V134" s="352"/>
      <c r="W134" s="352"/>
      <c r="X134" s="352"/>
      <c r="Y134" s="352"/>
      <c r="Z134" s="352"/>
    </row>
    <row r="135">
      <c r="A135" s="332"/>
      <c r="B135" s="396"/>
      <c r="C135" s="396"/>
      <c r="D135" s="397"/>
      <c r="E135" s="398"/>
      <c r="F135" s="398"/>
      <c r="G135" s="398"/>
      <c r="H135" s="398"/>
      <c r="I135" s="398"/>
      <c r="J135" s="398"/>
      <c r="K135" s="397"/>
      <c r="L135" s="352"/>
      <c r="M135" s="352"/>
      <c r="N135" s="352"/>
      <c r="O135" s="352"/>
      <c r="P135" s="352"/>
      <c r="Q135" s="352"/>
      <c r="R135" s="352"/>
      <c r="S135" s="352"/>
      <c r="T135" s="352"/>
      <c r="U135" s="352"/>
      <c r="V135" s="352"/>
      <c r="W135" s="352"/>
      <c r="X135" s="352"/>
      <c r="Y135" s="352"/>
      <c r="Z135" s="352"/>
    </row>
    <row r="136">
      <c r="A136" s="332"/>
      <c r="B136" s="396"/>
      <c r="C136" s="396"/>
      <c r="D136" s="397"/>
      <c r="E136" s="398"/>
      <c r="F136" s="398"/>
      <c r="G136" s="398"/>
      <c r="H136" s="398"/>
      <c r="I136" s="398"/>
      <c r="J136" s="398"/>
      <c r="K136" s="397"/>
      <c r="L136" s="352"/>
      <c r="M136" s="352"/>
      <c r="N136" s="352"/>
      <c r="O136" s="352"/>
      <c r="P136" s="352"/>
      <c r="Q136" s="352"/>
      <c r="R136" s="352"/>
      <c r="S136" s="352"/>
      <c r="T136" s="352"/>
      <c r="U136" s="352"/>
      <c r="V136" s="352"/>
      <c r="W136" s="352"/>
      <c r="X136" s="352"/>
      <c r="Y136" s="352"/>
      <c r="Z136" s="352"/>
    </row>
    <row r="137">
      <c r="A137" s="332"/>
      <c r="B137" s="396"/>
      <c r="C137" s="396"/>
      <c r="D137" s="397"/>
      <c r="E137" s="398"/>
      <c r="F137" s="398"/>
      <c r="G137" s="398"/>
      <c r="H137" s="398"/>
      <c r="I137" s="398"/>
      <c r="J137" s="398"/>
      <c r="K137" s="397"/>
      <c r="L137" s="352"/>
      <c r="M137" s="352"/>
      <c r="N137" s="352"/>
      <c r="O137" s="352"/>
      <c r="P137" s="352"/>
      <c r="Q137" s="352"/>
      <c r="R137" s="352"/>
      <c r="S137" s="352"/>
      <c r="T137" s="352"/>
      <c r="U137" s="352"/>
      <c r="V137" s="352"/>
      <c r="W137" s="352"/>
      <c r="X137" s="352"/>
      <c r="Y137" s="352"/>
      <c r="Z137" s="352"/>
    </row>
    <row r="138">
      <c r="A138" s="332"/>
      <c r="B138" s="396"/>
      <c r="C138" s="396"/>
      <c r="D138" s="397"/>
      <c r="E138" s="398"/>
      <c r="F138" s="398"/>
      <c r="G138" s="398"/>
      <c r="H138" s="398"/>
      <c r="I138" s="398"/>
      <c r="J138" s="398"/>
      <c r="K138" s="397"/>
      <c r="L138" s="352"/>
      <c r="M138" s="352"/>
      <c r="N138" s="352"/>
      <c r="O138" s="352"/>
      <c r="P138" s="352"/>
      <c r="Q138" s="352"/>
      <c r="R138" s="352"/>
      <c r="S138" s="352"/>
      <c r="T138" s="352"/>
      <c r="U138" s="352"/>
      <c r="V138" s="352"/>
      <c r="W138" s="352"/>
      <c r="X138" s="352"/>
      <c r="Y138" s="352"/>
      <c r="Z138" s="352"/>
    </row>
    <row r="139">
      <c r="A139" s="332"/>
      <c r="B139" s="396"/>
      <c r="C139" s="396"/>
      <c r="D139" s="397"/>
      <c r="E139" s="398"/>
      <c r="F139" s="398"/>
      <c r="G139" s="398"/>
      <c r="H139" s="398"/>
      <c r="I139" s="398"/>
      <c r="J139" s="398"/>
      <c r="K139" s="397"/>
      <c r="L139" s="352"/>
      <c r="M139" s="352"/>
      <c r="N139" s="352"/>
      <c r="O139" s="352"/>
      <c r="P139" s="352"/>
      <c r="Q139" s="352"/>
      <c r="R139" s="352"/>
      <c r="S139" s="352"/>
      <c r="T139" s="352"/>
      <c r="U139" s="352"/>
      <c r="V139" s="352"/>
      <c r="W139" s="352"/>
      <c r="X139" s="352"/>
      <c r="Y139" s="352"/>
      <c r="Z139" s="352"/>
    </row>
    <row r="140">
      <c r="A140" s="332"/>
      <c r="B140" s="396"/>
      <c r="C140" s="396"/>
      <c r="D140" s="397"/>
      <c r="E140" s="398"/>
      <c r="F140" s="398"/>
      <c r="G140" s="398"/>
      <c r="H140" s="398"/>
      <c r="I140" s="398"/>
      <c r="J140" s="398"/>
      <c r="K140" s="397"/>
      <c r="L140" s="352"/>
      <c r="M140" s="352"/>
      <c r="N140" s="352"/>
      <c r="O140" s="352"/>
      <c r="P140" s="352"/>
      <c r="Q140" s="352"/>
      <c r="R140" s="352"/>
      <c r="S140" s="352"/>
      <c r="T140" s="352"/>
      <c r="U140" s="352"/>
      <c r="V140" s="352"/>
      <c r="W140" s="352"/>
      <c r="X140" s="352"/>
      <c r="Y140" s="352"/>
      <c r="Z140" s="352"/>
    </row>
    <row r="141">
      <c r="A141" s="332"/>
      <c r="B141" s="396"/>
      <c r="C141" s="396"/>
      <c r="D141" s="397"/>
      <c r="E141" s="398"/>
      <c r="F141" s="398"/>
      <c r="G141" s="398"/>
      <c r="H141" s="398"/>
      <c r="I141" s="398"/>
      <c r="J141" s="398"/>
      <c r="K141" s="397"/>
      <c r="L141" s="352"/>
      <c r="M141" s="352"/>
      <c r="N141" s="352"/>
      <c r="O141" s="352"/>
      <c r="P141" s="352"/>
      <c r="Q141" s="352"/>
      <c r="R141" s="352"/>
      <c r="S141" s="352"/>
      <c r="T141" s="352"/>
      <c r="U141" s="352"/>
      <c r="V141" s="352"/>
      <c r="W141" s="352"/>
      <c r="X141" s="352"/>
      <c r="Y141" s="352"/>
      <c r="Z141" s="352"/>
    </row>
    <row r="142">
      <c r="A142" s="332"/>
      <c r="B142" s="396"/>
      <c r="C142" s="396"/>
      <c r="D142" s="397"/>
      <c r="E142" s="398"/>
      <c r="F142" s="398"/>
      <c r="G142" s="398"/>
      <c r="H142" s="398"/>
      <c r="I142" s="398"/>
      <c r="J142" s="398"/>
      <c r="K142" s="397"/>
      <c r="L142" s="352"/>
      <c r="M142" s="352"/>
      <c r="N142" s="352"/>
      <c r="O142" s="352"/>
      <c r="P142" s="352"/>
      <c r="Q142" s="352"/>
      <c r="R142" s="352"/>
      <c r="S142" s="352"/>
      <c r="T142" s="352"/>
      <c r="U142" s="352"/>
      <c r="V142" s="352"/>
      <c r="W142" s="352"/>
      <c r="X142" s="352"/>
      <c r="Y142" s="352"/>
      <c r="Z142" s="352"/>
    </row>
    <row r="143">
      <c r="A143" s="332"/>
      <c r="B143" s="396"/>
      <c r="C143" s="396"/>
      <c r="D143" s="397"/>
      <c r="E143" s="398"/>
      <c r="F143" s="398"/>
      <c r="G143" s="398"/>
      <c r="H143" s="398"/>
      <c r="I143" s="398"/>
      <c r="J143" s="398"/>
      <c r="K143" s="397"/>
      <c r="L143" s="352"/>
      <c r="M143" s="352"/>
      <c r="N143" s="352"/>
      <c r="O143" s="352"/>
      <c r="P143" s="352"/>
      <c r="Q143" s="352"/>
      <c r="R143" s="352"/>
      <c r="S143" s="352"/>
      <c r="T143" s="352"/>
      <c r="U143" s="352"/>
      <c r="V143" s="352"/>
      <c r="W143" s="352"/>
      <c r="X143" s="352"/>
      <c r="Y143" s="352"/>
      <c r="Z143" s="352"/>
    </row>
    <row r="144">
      <c r="A144" s="332"/>
      <c r="B144" s="396"/>
      <c r="C144" s="396"/>
      <c r="D144" s="397"/>
      <c r="E144" s="398"/>
      <c r="F144" s="398"/>
      <c r="G144" s="398"/>
      <c r="H144" s="398"/>
      <c r="I144" s="398"/>
      <c r="J144" s="398"/>
      <c r="K144" s="397"/>
      <c r="L144" s="352"/>
      <c r="M144" s="352"/>
      <c r="N144" s="352"/>
      <c r="O144" s="352"/>
      <c r="P144" s="352"/>
      <c r="Q144" s="352"/>
      <c r="R144" s="352"/>
      <c r="S144" s="352"/>
      <c r="T144" s="352"/>
      <c r="U144" s="352"/>
      <c r="V144" s="352"/>
      <c r="W144" s="352"/>
      <c r="X144" s="352"/>
      <c r="Y144" s="352"/>
      <c r="Z144" s="352"/>
    </row>
    <row r="145">
      <c r="A145" s="332"/>
      <c r="B145" s="396"/>
      <c r="C145" s="396"/>
      <c r="D145" s="397"/>
      <c r="E145" s="398"/>
      <c r="F145" s="398"/>
      <c r="G145" s="398"/>
      <c r="H145" s="398"/>
      <c r="I145" s="398"/>
      <c r="J145" s="398"/>
      <c r="K145" s="397"/>
      <c r="L145" s="352"/>
      <c r="M145" s="352"/>
      <c r="N145" s="352"/>
      <c r="O145" s="352"/>
      <c r="P145" s="352"/>
      <c r="Q145" s="352"/>
      <c r="R145" s="352"/>
      <c r="S145" s="352"/>
      <c r="T145" s="352"/>
      <c r="U145" s="352"/>
      <c r="V145" s="352"/>
      <c r="W145" s="352"/>
      <c r="X145" s="352"/>
      <c r="Y145" s="352"/>
      <c r="Z145" s="352"/>
    </row>
    <row r="146">
      <c r="A146" s="332"/>
      <c r="B146" s="396"/>
      <c r="C146" s="396"/>
      <c r="D146" s="397"/>
      <c r="E146" s="398"/>
      <c r="F146" s="398"/>
      <c r="G146" s="398"/>
      <c r="H146" s="398"/>
      <c r="I146" s="398"/>
      <c r="J146" s="398"/>
      <c r="K146" s="397"/>
      <c r="L146" s="352"/>
      <c r="M146" s="352"/>
      <c r="N146" s="352"/>
      <c r="O146" s="352"/>
      <c r="P146" s="352"/>
      <c r="Q146" s="352"/>
      <c r="R146" s="352"/>
      <c r="S146" s="352"/>
      <c r="T146" s="352"/>
      <c r="U146" s="352"/>
      <c r="V146" s="352"/>
      <c r="W146" s="352"/>
      <c r="X146" s="352"/>
      <c r="Y146" s="352"/>
      <c r="Z146" s="352"/>
    </row>
    <row r="147">
      <c r="A147" s="332"/>
      <c r="B147" s="396"/>
      <c r="C147" s="396"/>
      <c r="D147" s="397"/>
      <c r="E147" s="398"/>
      <c r="F147" s="398"/>
      <c r="G147" s="398"/>
      <c r="H147" s="398"/>
      <c r="I147" s="398"/>
      <c r="J147" s="398"/>
      <c r="K147" s="397"/>
      <c r="L147" s="352"/>
      <c r="M147" s="352"/>
      <c r="N147" s="352"/>
      <c r="O147" s="352"/>
      <c r="P147" s="352"/>
      <c r="Q147" s="352"/>
      <c r="R147" s="352"/>
      <c r="S147" s="352"/>
      <c r="T147" s="352"/>
      <c r="U147" s="352"/>
      <c r="V147" s="352"/>
      <c r="W147" s="352"/>
      <c r="X147" s="352"/>
      <c r="Y147" s="352"/>
      <c r="Z147" s="352"/>
    </row>
    <row r="148">
      <c r="A148" s="332"/>
      <c r="B148" s="396"/>
      <c r="C148" s="396"/>
      <c r="D148" s="397"/>
      <c r="E148" s="398"/>
      <c r="F148" s="398"/>
      <c r="G148" s="398"/>
      <c r="H148" s="398"/>
      <c r="I148" s="398"/>
      <c r="J148" s="398"/>
      <c r="K148" s="397"/>
      <c r="L148" s="352"/>
      <c r="M148" s="352"/>
      <c r="N148" s="352"/>
      <c r="O148" s="352"/>
      <c r="P148" s="352"/>
      <c r="Q148" s="352"/>
      <c r="R148" s="352"/>
      <c r="S148" s="352"/>
      <c r="T148" s="352"/>
      <c r="U148" s="352"/>
      <c r="V148" s="352"/>
      <c r="W148" s="352"/>
      <c r="X148" s="352"/>
      <c r="Y148" s="352"/>
      <c r="Z148" s="352"/>
    </row>
    <row r="149">
      <c r="A149" s="332"/>
      <c r="B149" s="396"/>
      <c r="C149" s="396"/>
      <c r="D149" s="397"/>
      <c r="E149" s="398"/>
      <c r="F149" s="398"/>
      <c r="G149" s="398"/>
      <c r="H149" s="398"/>
      <c r="I149" s="398"/>
      <c r="J149" s="398"/>
      <c r="K149" s="397"/>
      <c r="L149" s="352"/>
      <c r="M149" s="352"/>
      <c r="N149" s="352"/>
      <c r="O149" s="352"/>
      <c r="P149" s="352"/>
      <c r="Q149" s="352"/>
      <c r="R149" s="352"/>
      <c r="S149" s="352"/>
      <c r="T149" s="352"/>
      <c r="U149" s="352"/>
      <c r="V149" s="352"/>
      <c r="W149" s="352"/>
      <c r="X149" s="352"/>
      <c r="Y149" s="352"/>
      <c r="Z149" s="352"/>
    </row>
    <row r="150">
      <c r="A150" s="332"/>
      <c r="B150" s="396"/>
      <c r="C150" s="396"/>
      <c r="D150" s="397"/>
      <c r="E150" s="398"/>
      <c r="F150" s="398"/>
      <c r="G150" s="398"/>
      <c r="H150" s="398"/>
      <c r="I150" s="398"/>
      <c r="J150" s="398"/>
      <c r="K150" s="397"/>
      <c r="L150" s="352"/>
      <c r="M150" s="352"/>
      <c r="N150" s="352"/>
      <c r="O150" s="352"/>
      <c r="P150" s="352"/>
      <c r="Q150" s="352"/>
      <c r="R150" s="352"/>
      <c r="S150" s="352"/>
      <c r="T150" s="352"/>
      <c r="U150" s="352"/>
      <c r="V150" s="352"/>
      <c r="W150" s="352"/>
      <c r="X150" s="352"/>
      <c r="Y150" s="352"/>
      <c r="Z150" s="352"/>
    </row>
    <row r="151">
      <c r="A151" s="332"/>
      <c r="B151" s="396"/>
      <c r="C151" s="396"/>
      <c r="D151" s="397"/>
      <c r="E151" s="398"/>
      <c r="F151" s="398"/>
      <c r="G151" s="398"/>
      <c r="H151" s="398"/>
      <c r="I151" s="398"/>
      <c r="J151" s="398"/>
      <c r="K151" s="397"/>
      <c r="L151" s="352"/>
      <c r="M151" s="352"/>
      <c r="N151" s="352"/>
      <c r="O151" s="352"/>
      <c r="P151" s="352"/>
      <c r="Q151" s="352"/>
      <c r="R151" s="352"/>
      <c r="S151" s="352"/>
      <c r="T151" s="352"/>
      <c r="U151" s="352"/>
      <c r="V151" s="352"/>
      <c r="W151" s="352"/>
      <c r="X151" s="352"/>
      <c r="Y151" s="352"/>
      <c r="Z151" s="352"/>
    </row>
    <row r="152">
      <c r="A152" s="332"/>
      <c r="B152" s="396"/>
      <c r="C152" s="396"/>
      <c r="D152" s="397"/>
      <c r="E152" s="398"/>
      <c r="F152" s="398"/>
      <c r="G152" s="398"/>
      <c r="H152" s="398"/>
      <c r="I152" s="398"/>
      <c r="J152" s="398"/>
      <c r="K152" s="397"/>
      <c r="L152" s="352"/>
      <c r="M152" s="352"/>
      <c r="N152" s="352"/>
      <c r="O152" s="352"/>
      <c r="P152" s="352"/>
      <c r="Q152" s="352"/>
      <c r="R152" s="352"/>
      <c r="S152" s="352"/>
      <c r="T152" s="352"/>
      <c r="U152" s="352"/>
      <c r="V152" s="352"/>
      <c r="W152" s="352"/>
      <c r="X152" s="352"/>
      <c r="Y152" s="352"/>
      <c r="Z152" s="352"/>
    </row>
    <row r="153">
      <c r="A153" s="332"/>
      <c r="B153" s="396"/>
      <c r="C153" s="396"/>
      <c r="D153" s="397"/>
      <c r="E153" s="398"/>
      <c r="F153" s="398"/>
      <c r="G153" s="398"/>
      <c r="H153" s="398"/>
      <c r="I153" s="398"/>
      <c r="J153" s="398"/>
      <c r="K153" s="397"/>
      <c r="L153" s="352"/>
      <c r="M153" s="352"/>
      <c r="N153" s="352"/>
      <c r="O153" s="352"/>
      <c r="P153" s="352"/>
      <c r="Q153" s="352"/>
      <c r="R153" s="352"/>
      <c r="S153" s="352"/>
      <c r="T153" s="352"/>
      <c r="U153" s="352"/>
      <c r="V153" s="352"/>
      <c r="W153" s="352"/>
      <c r="X153" s="352"/>
      <c r="Y153" s="352"/>
      <c r="Z153" s="352"/>
    </row>
    <row r="154">
      <c r="A154" s="332"/>
      <c r="B154" s="396"/>
      <c r="C154" s="396"/>
      <c r="D154" s="397"/>
      <c r="E154" s="398"/>
      <c r="F154" s="398"/>
      <c r="G154" s="398"/>
      <c r="H154" s="398"/>
      <c r="I154" s="398"/>
      <c r="J154" s="398"/>
      <c r="K154" s="397"/>
      <c r="L154" s="352"/>
      <c r="M154" s="352"/>
      <c r="N154" s="352"/>
      <c r="O154" s="352"/>
      <c r="P154" s="352"/>
      <c r="Q154" s="352"/>
      <c r="R154" s="352"/>
      <c r="S154" s="352"/>
      <c r="T154" s="352"/>
      <c r="U154" s="352"/>
      <c r="V154" s="352"/>
      <c r="W154" s="352"/>
      <c r="X154" s="352"/>
      <c r="Y154" s="352"/>
      <c r="Z154" s="352"/>
    </row>
    <row r="155">
      <c r="A155" s="332"/>
      <c r="B155" s="396"/>
      <c r="C155" s="396"/>
      <c r="D155" s="397"/>
      <c r="E155" s="398"/>
      <c r="F155" s="398"/>
      <c r="G155" s="398"/>
      <c r="H155" s="398"/>
      <c r="I155" s="398"/>
      <c r="J155" s="398"/>
      <c r="K155" s="397"/>
      <c r="L155" s="352"/>
      <c r="M155" s="352"/>
      <c r="N155" s="352"/>
      <c r="O155" s="352"/>
      <c r="P155" s="352"/>
      <c r="Q155" s="352"/>
      <c r="R155" s="352"/>
      <c r="S155" s="352"/>
      <c r="T155" s="352"/>
      <c r="U155" s="352"/>
      <c r="V155" s="352"/>
      <c r="W155" s="352"/>
      <c r="X155" s="352"/>
      <c r="Y155" s="352"/>
      <c r="Z155" s="352"/>
    </row>
    <row r="156">
      <c r="A156" s="332"/>
      <c r="B156" s="396"/>
      <c r="C156" s="396"/>
      <c r="D156" s="397"/>
      <c r="E156" s="398"/>
      <c r="F156" s="398"/>
      <c r="G156" s="398"/>
      <c r="H156" s="398"/>
      <c r="I156" s="398"/>
      <c r="J156" s="398"/>
      <c r="K156" s="397"/>
      <c r="L156" s="352"/>
      <c r="M156" s="352"/>
      <c r="N156" s="352"/>
      <c r="O156" s="352"/>
      <c r="P156" s="352"/>
      <c r="Q156" s="352"/>
      <c r="R156" s="352"/>
      <c r="S156" s="352"/>
      <c r="T156" s="352"/>
      <c r="U156" s="352"/>
      <c r="V156" s="352"/>
      <c r="W156" s="352"/>
      <c r="X156" s="352"/>
      <c r="Y156" s="352"/>
      <c r="Z156" s="352"/>
    </row>
    <row r="157">
      <c r="A157" s="332"/>
      <c r="B157" s="396"/>
      <c r="C157" s="396"/>
      <c r="D157" s="397"/>
      <c r="E157" s="398"/>
      <c r="F157" s="398"/>
      <c r="G157" s="398"/>
      <c r="H157" s="398"/>
      <c r="I157" s="398"/>
      <c r="J157" s="398"/>
      <c r="K157" s="397"/>
      <c r="L157" s="352"/>
      <c r="M157" s="352"/>
      <c r="N157" s="352"/>
      <c r="O157" s="352"/>
      <c r="P157" s="352"/>
      <c r="Q157" s="352"/>
      <c r="R157" s="352"/>
      <c r="S157" s="352"/>
      <c r="T157" s="352"/>
      <c r="U157" s="352"/>
      <c r="V157" s="352"/>
      <c r="W157" s="352"/>
      <c r="X157" s="352"/>
      <c r="Y157" s="352"/>
      <c r="Z157" s="352"/>
    </row>
    <row r="158">
      <c r="A158" s="332"/>
      <c r="B158" s="396"/>
      <c r="C158" s="396"/>
      <c r="D158" s="397"/>
      <c r="E158" s="398"/>
      <c r="F158" s="398"/>
      <c r="G158" s="398"/>
      <c r="H158" s="398"/>
      <c r="I158" s="398"/>
      <c r="J158" s="398"/>
      <c r="K158" s="397"/>
      <c r="L158" s="352"/>
      <c r="M158" s="352"/>
      <c r="N158" s="352"/>
      <c r="O158" s="352"/>
      <c r="P158" s="352"/>
      <c r="Q158" s="352"/>
      <c r="R158" s="352"/>
      <c r="S158" s="352"/>
      <c r="T158" s="352"/>
      <c r="U158" s="352"/>
      <c r="V158" s="352"/>
      <c r="W158" s="352"/>
      <c r="X158" s="352"/>
      <c r="Y158" s="352"/>
      <c r="Z158" s="352"/>
    </row>
    <row r="159">
      <c r="A159" s="332"/>
      <c r="B159" s="396"/>
      <c r="C159" s="396"/>
      <c r="D159" s="397"/>
      <c r="E159" s="398"/>
      <c r="F159" s="398"/>
      <c r="G159" s="398"/>
      <c r="H159" s="398"/>
      <c r="I159" s="398"/>
      <c r="J159" s="398"/>
      <c r="K159" s="397"/>
      <c r="L159" s="352"/>
      <c r="M159" s="352"/>
      <c r="N159" s="352"/>
      <c r="O159" s="352"/>
      <c r="P159" s="352"/>
      <c r="Q159" s="352"/>
      <c r="R159" s="352"/>
      <c r="S159" s="352"/>
      <c r="T159" s="352"/>
      <c r="U159" s="352"/>
      <c r="V159" s="352"/>
      <c r="W159" s="352"/>
      <c r="X159" s="352"/>
      <c r="Y159" s="352"/>
      <c r="Z159" s="352"/>
    </row>
    <row r="160">
      <c r="A160" s="332"/>
      <c r="B160" s="396"/>
      <c r="C160" s="396"/>
      <c r="D160" s="397"/>
      <c r="E160" s="398"/>
      <c r="F160" s="398"/>
      <c r="G160" s="398"/>
      <c r="H160" s="398"/>
      <c r="I160" s="398"/>
      <c r="J160" s="398"/>
      <c r="K160" s="397"/>
      <c r="L160" s="352"/>
      <c r="M160" s="352"/>
      <c r="N160" s="352"/>
      <c r="O160" s="352"/>
      <c r="P160" s="352"/>
      <c r="Q160" s="352"/>
      <c r="R160" s="352"/>
      <c r="S160" s="352"/>
      <c r="T160" s="352"/>
      <c r="U160" s="352"/>
      <c r="V160" s="352"/>
      <c r="W160" s="352"/>
      <c r="X160" s="352"/>
      <c r="Y160" s="352"/>
      <c r="Z160" s="352"/>
    </row>
    <row r="161">
      <c r="A161" s="332"/>
      <c r="B161" s="396"/>
      <c r="C161" s="396"/>
      <c r="D161" s="397"/>
      <c r="E161" s="398"/>
      <c r="F161" s="398"/>
      <c r="G161" s="398"/>
      <c r="H161" s="398"/>
      <c r="I161" s="398"/>
      <c r="J161" s="398"/>
      <c r="K161" s="397"/>
      <c r="L161" s="352"/>
      <c r="M161" s="352"/>
      <c r="N161" s="352"/>
      <c r="O161" s="352"/>
      <c r="P161" s="352"/>
      <c r="Q161" s="352"/>
      <c r="R161" s="352"/>
      <c r="S161" s="352"/>
      <c r="T161" s="352"/>
      <c r="U161" s="352"/>
      <c r="V161" s="352"/>
      <c r="W161" s="352"/>
      <c r="X161" s="352"/>
      <c r="Y161" s="352"/>
      <c r="Z161" s="352"/>
    </row>
    <row r="162">
      <c r="A162" s="332"/>
      <c r="B162" s="396"/>
      <c r="C162" s="396"/>
      <c r="D162" s="397"/>
      <c r="E162" s="398"/>
      <c r="F162" s="398"/>
      <c r="G162" s="398"/>
      <c r="H162" s="398"/>
      <c r="I162" s="398"/>
      <c r="J162" s="398"/>
      <c r="K162" s="397"/>
      <c r="L162" s="352"/>
      <c r="M162" s="352"/>
      <c r="N162" s="352"/>
      <c r="O162" s="352"/>
      <c r="P162" s="352"/>
      <c r="Q162" s="352"/>
      <c r="R162" s="352"/>
      <c r="S162" s="352"/>
      <c r="T162" s="352"/>
      <c r="U162" s="352"/>
      <c r="V162" s="352"/>
      <c r="W162" s="352"/>
      <c r="X162" s="352"/>
      <c r="Y162" s="352"/>
      <c r="Z162" s="352"/>
    </row>
    <row r="163">
      <c r="A163" s="332"/>
      <c r="B163" s="396"/>
      <c r="C163" s="396"/>
      <c r="D163" s="397"/>
      <c r="E163" s="398"/>
      <c r="F163" s="398"/>
      <c r="G163" s="398"/>
      <c r="H163" s="398"/>
      <c r="I163" s="398"/>
      <c r="J163" s="398"/>
      <c r="K163" s="397"/>
      <c r="L163" s="352"/>
      <c r="M163" s="352"/>
      <c r="N163" s="352"/>
      <c r="O163" s="352"/>
      <c r="P163" s="352"/>
      <c r="Q163" s="352"/>
      <c r="R163" s="352"/>
      <c r="S163" s="352"/>
      <c r="T163" s="352"/>
      <c r="U163" s="352"/>
      <c r="V163" s="352"/>
      <c r="W163" s="352"/>
      <c r="X163" s="352"/>
      <c r="Y163" s="352"/>
      <c r="Z163" s="352"/>
    </row>
    <row r="164">
      <c r="A164" s="332"/>
      <c r="B164" s="396"/>
      <c r="C164" s="396"/>
      <c r="D164" s="397"/>
      <c r="E164" s="398"/>
      <c r="F164" s="398"/>
      <c r="G164" s="398"/>
      <c r="H164" s="398"/>
      <c r="I164" s="398"/>
      <c r="J164" s="398"/>
      <c r="K164" s="397"/>
      <c r="L164" s="352"/>
      <c r="M164" s="352"/>
      <c r="N164" s="352"/>
      <c r="O164" s="352"/>
      <c r="P164" s="352"/>
      <c r="Q164" s="352"/>
      <c r="R164" s="352"/>
      <c r="S164" s="352"/>
      <c r="T164" s="352"/>
      <c r="U164" s="352"/>
      <c r="V164" s="352"/>
      <c r="W164" s="352"/>
      <c r="X164" s="352"/>
      <c r="Y164" s="352"/>
      <c r="Z164" s="352"/>
    </row>
    <row r="165">
      <c r="A165" s="332"/>
      <c r="B165" s="396"/>
      <c r="C165" s="396"/>
      <c r="D165" s="397"/>
      <c r="E165" s="398"/>
      <c r="F165" s="398"/>
      <c r="G165" s="398"/>
      <c r="H165" s="398"/>
      <c r="I165" s="398"/>
      <c r="J165" s="398"/>
      <c r="K165" s="397"/>
      <c r="L165" s="352"/>
      <c r="M165" s="352"/>
      <c r="N165" s="352"/>
      <c r="O165" s="352"/>
      <c r="P165" s="352"/>
      <c r="Q165" s="352"/>
      <c r="R165" s="352"/>
      <c r="S165" s="352"/>
      <c r="T165" s="352"/>
      <c r="U165" s="352"/>
      <c r="V165" s="352"/>
      <c r="W165" s="352"/>
      <c r="X165" s="352"/>
      <c r="Y165" s="352"/>
      <c r="Z165" s="352"/>
    </row>
    <row r="166">
      <c r="A166" s="332"/>
      <c r="B166" s="396"/>
      <c r="C166" s="396"/>
      <c r="D166" s="397"/>
      <c r="E166" s="398"/>
      <c r="F166" s="398"/>
      <c r="G166" s="398"/>
      <c r="H166" s="398"/>
      <c r="I166" s="398"/>
      <c r="J166" s="398"/>
      <c r="K166" s="397"/>
      <c r="L166" s="352"/>
      <c r="M166" s="352"/>
      <c r="N166" s="352"/>
      <c r="O166" s="352"/>
      <c r="P166" s="352"/>
      <c r="Q166" s="352"/>
      <c r="R166" s="352"/>
      <c r="S166" s="352"/>
      <c r="T166" s="352"/>
      <c r="U166" s="352"/>
      <c r="V166" s="352"/>
      <c r="W166" s="352"/>
      <c r="X166" s="352"/>
      <c r="Y166" s="352"/>
      <c r="Z166" s="352"/>
    </row>
    <row r="167">
      <c r="A167" s="332"/>
      <c r="B167" s="396"/>
      <c r="C167" s="396"/>
      <c r="D167" s="397"/>
      <c r="E167" s="398"/>
      <c r="F167" s="398"/>
      <c r="G167" s="398"/>
      <c r="H167" s="398"/>
      <c r="I167" s="398"/>
      <c r="J167" s="398"/>
      <c r="K167" s="397"/>
      <c r="L167" s="352"/>
      <c r="M167" s="352"/>
      <c r="N167" s="352"/>
      <c r="O167" s="352"/>
      <c r="P167" s="352"/>
      <c r="Q167" s="352"/>
      <c r="R167" s="352"/>
      <c r="S167" s="352"/>
      <c r="T167" s="352"/>
      <c r="U167" s="352"/>
      <c r="V167" s="352"/>
      <c r="W167" s="352"/>
      <c r="X167" s="352"/>
      <c r="Y167" s="352"/>
      <c r="Z167" s="352"/>
    </row>
    <row r="168">
      <c r="A168" s="332"/>
      <c r="B168" s="396"/>
      <c r="C168" s="396"/>
      <c r="D168" s="397"/>
      <c r="E168" s="398"/>
      <c r="F168" s="398"/>
      <c r="G168" s="398"/>
      <c r="H168" s="398"/>
      <c r="I168" s="398"/>
      <c r="J168" s="398"/>
      <c r="K168" s="397"/>
      <c r="L168" s="352"/>
      <c r="M168" s="352"/>
      <c r="N168" s="352"/>
      <c r="O168" s="352"/>
      <c r="P168" s="352"/>
      <c r="Q168" s="352"/>
      <c r="R168" s="352"/>
      <c r="S168" s="352"/>
      <c r="T168" s="352"/>
      <c r="U168" s="352"/>
      <c r="V168" s="352"/>
      <c r="W168" s="352"/>
      <c r="X168" s="352"/>
      <c r="Y168" s="352"/>
      <c r="Z168" s="352"/>
    </row>
    <row r="169">
      <c r="A169" s="332"/>
      <c r="B169" s="396"/>
      <c r="C169" s="396"/>
      <c r="D169" s="397"/>
      <c r="E169" s="398"/>
      <c r="F169" s="398"/>
      <c r="G169" s="398"/>
      <c r="H169" s="398"/>
      <c r="I169" s="398"/>
      <c r="J169" s="398"/>
      <c r="K169" s="397"/>
      <c r="L169" s="352"/>
      <c r="M169" s="352"/>
      <c r="N169" s="352"/>
      <c r="O169" s="352"/>
      <c r="P169" s="352"/>
      <c r="Q169" s="352"/>
      <c r="R169" s="352"/>
      <c r="S169" s="352"/>
      <c r="T169" s="352"/>
      <c r="U169" s="352"/>
      <c r="V169" s="352"/>
      <c r="W169" s="352"/>
      <c r="X169" s="352"/>
      <c r="Y169" s="352"/>
      <c r="Z169" s="352"/>
    </row>
    <row r="170">
      <c r="A170" s="332"/>
      <c r="B170" s="396"/>
      <c r="C170" s="396"/>
      <c r="D170" s="397"/>
      <c r="E170" s="398"/>
      <c r="F170" s="398"/>
      <c r="G170" s="398"/>
      <c r="H170" s="398"/>
      <c r="I170" s="398"/>
      <c r="J170" s="398"/>
      <c r="K170" s="397"/>
      <c r="L170" s="352"/>
      <c r="M170" s="352"/>
      <c r="N170" s="352"/>
      <c r="O170" s="352"/>
      <c r="P170" s="352"/>
      <c r="Q170" s="352"/>
      <c r="R170" s="352"/>
      <c r="S170" s="352"/>
      <c r="T170" s="352"/>
      <c r="U170" s="352"/>
      <c r="V170" s="352"/>
      <c r="W170" s="352"/>
      <c r="X170" s="352"/>
      <c r="Y170" s="352"/>
      <c r="Z170" s="352"/>
    </row>
    <row r="171">
      <c r="A171" s="332"/>
      <c r="B171" s="396"/>
      <c r="C171" s="396"/>
      <c r="D171" s="397"/>
      <c r="E171" s="398"/>
      <c r="F171" s="398"/>
      <c r="G171" s="398"/>
      <c r="H171" s="398"/>
      <c r="I171" s="398"/>
      <c r="J171" s="398"/>
      <c r="K171" s="397"/>
      <c r="L171" s="352"/>
      <c r="M171" s="352"/>
      <c r="N171" s="352"/>
      <c r="O171" s="352"/>
      <c r="P171" s="352"/>
      <c r="Q171" s="352"/>
      <c r="R171" s="352"/>
      <c r="S171" s="352"/>
      <c r="T171" s="352"/>
      <c r="U171" s="352"/>
      <c r="V171" s="352"/>
      <c r="W171" s="352"/>
      <c r="X171" s="352"/>
      <c r="Y171" s="352"/>
      <c r="Z171" s="352"/>
    </row>
    <row r="172">
      <c r="A172" s="332"/>
      <c r="B172" s="396"/>
      <c r="C172" s="396"/>
      <c r="D172" s="397"/>
      <c r="E172" s="398"/>
      <c r="F172" s="398"/>
      <c r="G172" s="398"/>
      <c r="H172" s="398"/>
      <c r="I172" s="398"/>
      <c r="J172" s="398"/>
      <c r="K172" s="397"/>
      <c r="L172" s="352"/>
      <c r="M172" s="352"/>
      <c r="N172" s="352"/>
      <c r="O172" s="352"/>
      <c r="P172" s="352"/>
      <c r="Q172" s="352"/>
      <c r="R172" s="352"/>
      <c r="S172" s="352"/>
      <c r="T172" s="352"/>
      <c r="U172" s="352"/>
      <c r="V172" s="352"/>
      <c r="W172" s="352"/>
      <c r="X172" s="352"/>
      <c r="Y172" s="352"/>
      <c r="Z172" s="352"/>
    </row>
    <row r="173">
      <c r="A173" s="332"/>
      <c r="B173" s="396"/>
      <c r="C173" s="396"/>
      <c r="D173" s="397"/>
      <c r="E173" s="398"/>
      <c r="F173" s="398"/>
      <c r="G173" s="398"/>
      <c r="H173" s="398"/>
      <c r="I173" s="398"/>
      <c r="J173" s="398"/>
      <c r="K173" s="397"/>
      <c r="L173" s="352"/>
      <c r="M173" s="352"/>
      <c r="N173" s="352"/>
      <c r="O173" s="352"/>
      <c r="P173" s="352"/>
      <c r="Q173" s="352"/>
      <c r="R173" s="352"/>
      <c r="S173" s="352"/>
      <c r="T173" s="352"/>
      <c r="U173" s="352"/>
      <c r="V173" s="352"/>
      <c r="W173" s="352"/>
      <c r="X173" s="352"/>
      <c r="Y173" s="352"/>
      <c r="Z173" s="352"/>
    </row>
    <row r="174">
      <c r="A174" s="332"/>
      <c r="B174" s="396"/>
      <c r="C174" s="396"/>
      <c r="D174" s="397"/>
      <c r="E174" s="398"/>
      <c r="F174" s="398"/>
      <c r="G174" s="398"/>
      <c r="H174" s="398"/>
      <c r="I174" s="398"/>
      <c r="J174" s="398"/>
      <c r="K174" s="397"/>
      <c r="L174" s="352"/>
      <c r="M174" s="352"/>
      <c r="N174" s="352"/>
      <c r="O174" s="352"/>
      <c r="P174" s="352"/>
      <c r="Q174" s="352"/>
      <c r="R174" s="352"/>
      <c r="S174" s="352"/>
      <c r="T174" s="352"/>
      <c r="U174" s="352"/>
      <c r="V174" s="352"/>
      <c r="W174" s="352"/>
      <c r="X174" s="352"/>
      <c r="Y174" s="352"/>
      <c r="Z174" s="352"/>
    </row>
    <row r="175">
      <c r="A175" s="332"/>
      <c r="B175" s="396"/>
      <c r="C175" s="396"/>
      <c r="D175" s="397"/>
      <c r="E175" s="398"/>
      <c r="F175" s="398"/>
      <c r="G175" s="398"/>
      <c r="H175" s="398"/>
      <c r="I175" s="398"/>
      <c r="J175" s="398"/>
      <c r="K175" s="397"/>
      <c r="L175" s="352"/>
      <c r="M175" s="352"/>
      <c r="N175" s="352"/>
      <c r="O175" s="352"/>
      <c r="P175" s="352"/>
      <c r="Q175" s="352"/>
      <c r="R175" s="352"/>
      <c r="S175" s="352"/>
      <c r="T175" s="352"/>
      <c r="U175" s="352"/>
      <c r="V175" s="352"/>
      <c r="W175" s="352"/>
      <c r="X175" s="352"/>
      <c r="Y175" s="352"/>
      <c r="Z175" s="352"/>
    </row>
    <row r="176">
      <c r="A176" s="332"/>
      <c r="B176" s="396"/>
      <c r="C176" s="396"/>
      <c r="D176" s="397"/>
      <c r="E176" s="398"/>
      <c r="F176" s="398"/>
      <c r="G176" s="398"/>
      <c r="H176" s="398"/>
      <c r="I176" s="398"/>
      <c r="J176" s="398"/>
      <c r="K176" s="397"/>
      <c r="L176" s="352"/>
      <c r="M176" s="352"/>
      <c r="N176" s="352"/>
      <c r="O176" s="352"/>
      <c r="P176" s="352"/>
      <c r="Q176" s="352"/>
      <c r="R176" s="352"/>
      <c r="S176" s="352"/>
      <c r="T176" s="352"/>
      <c r="U176" s="352"/>
      <c r="V176" s="352"/>
      <c r="W176" s="352"/>
      <c r="X176" s="352"/>
      <c r="Y176" s="352"/>
      <c r="Z176" s="352"/>
    </row>
    <row r="177">
      <c r="A177" s="332"/>
      <c r="B177" s="396"/>
      <c r="C177" s="396"/>
      <c r="D177" s="397"/>
      <c r="E177" s="398"/>
      <c r="F177" s="398"/>
      <c r="G177" s="398"/>
      <c r="H177" s="398"/>
      <c r="I177" s="398"/>
      <c r="J177" s="398"/>
      <c r="K177" s="397"/>
      <c r="L177" s="352"/>
      <c r="M177" s="352"/>
      <c r="N177" s="352"/>
      <c r="O177" s="352"/>
      <c r="P177" s="352"/>
      <c r="Q177" s="352"/>
      <c r="R177" s="352"/>
      <c r="S177" s="352"/>
      <c r="T177" s="352"/>
      <c r="U177" s="352"/>
      <c r="V177" s="352"/>
      <c r="W177" s="352"/>
      <c r="X177" s="352"/>
      <c r="Y177" s="352"/>
      <c r="Z177" s="352"/>
    </row>
    <row r="178">
      <c r="A178" s="332"/>
      <c r="B178" s="396"/>
      <c r="C178" s="396"/>
      <c r="D178" s="397"/>
      <c r="E178" s="398"/>
      <c r="F178" s="398"/>
      <c r="G178" s="398"/>
      <c r="H178" s="398"/>
      <c r="I178" s="398"/>
      <c r="J178" s="398"/>
      <c r="K178" s="397"/>
      <c r="L178" s="352"/>
      <c r="M178" s="352"/>
      <c r="N178" s="352"/>
      <c r="O178" s="352"/>
      <c r="P178" s="352"/>
      <c r="Q178" s="352"/>
      <c r="R178" s="352"/>
      <c r="S178" s="352"/>
      <c r="T178" s="352"/>
      <c r="U178" s="352"/>
      <c r="V178" s="352"/>
      <c r="W178" s="352"/>
      <c r="X178" s="352"/>
      <c r="Y178" s="352"/>
      <c r="Z178" s="352"/>
    </row>
    <row r="179">
      <c r="A179" s="332"/>
      <c r="B179" s="396"/>
      <c r="C179" s="396"/>
      <c r="D179" s="397"/>
      <c r="E179" s="398"/>
      <c r="F179" s="398"/>
      <c r="G179" s="398"/>
      <c r="H179" s="398"/>
      <c r="I179" s="398"/>
      <c r="J179" s="398"/>
      <c r="K179" s="397"/>
      <c r="L179" s="352"/>
      <c r="M179" s="352"/>
      <c r="N179" s="352"/>
      <c r="O179" s="352"/>
      <c r="P179" s="352"/>
      <c r="Q179" s="352"/>
      <c r="R179" s="352"/>
      <c r="S179" s="352"/>
      <c r="T179" s="352"/>
      <c r="U179" s="352"/>
      <c r="V179" s="352"/>
      <c r="W179" s="352"/>
      <c r="X179" s="352"/>
      <c r="Y179" s="352"/>
      <c r="Z179" s="352"/>
    </row>
    <row r="180">
      <c r="A180" s="332"/>
      <c r="B180" s="396"/>
      <c r="C180" s="396"/>
      <c r="D180" s="397"/>
      <c r="E180" s="398"/>
      <c r="F180" s="398"/>
      <c r="G180" s="398"/>
      <c r="H180" s="398"/>
      <c r="I180" s="398"/>
      <c r="J180" s="398"/>
      <c r="K180" s="397"/>
      <c r="L180" s="352"/>
      <c r="M180" s="352"/>
      <c r="N180" s="352"/>
      <c r="O180" s="352"/>
      <c r="P180" s="352"/>
      <c r="Q180" s="352"/>
      <c r="R180" s="352"/>
      <c r="S180" s="352"/>
      <c r="T180" s="352"/>
      <c r="U180" s="352"/>
      <c r="V180" s="352"/>
      <c r="W180" s="352"/>
      <c r="X180" s="352"/>
      <c r="Y180" s="352"/>
      <c r="Z180" s="352"/>
    </row>
    <row r="181">
      <c r="A181" s="332"/>
      <c r="B181" s="396"/>
      <c r="C181" s="396"/>
      <c r="D181" s="397"/>
      <c r="E181" s="398"/>
      <c r="F181" s="398"/>
      <c r="G181" s="398"/>
      <c r="H181" s="398"/>
      <c r="I181" s="398"/>
      <c r="J181" s="398"/>
      <c r="K181" s="397"/>
      <c r="L181" s="352"/>
      <c r="M181" s="352"/>
      <c r="N181" s="352"/>
      <c r="O181" s="352"/>
      <c r="P181" s="352"/>
      <c r="Q181" s="352"/>
      <c r="R181" s="352"/>
      <c r="S181" s="352"/>
      <c r="T181" s="352"/>
      <c r="U181" s="352"/>
      <c r="V181" s="352"/>
      <c r="W181" s="352"/>
      <c r="X181" s="352"/>
      <c r="Y181" s="352"/>
      <c r="Z181" s="352"/>
    </row>
    <row r="182">
      <c r="A182" s="332"/>
      <c r="B182" s="396"/>
      <c r="C182" s="396"/>
      <c r="D182" s="397"/>
      <c r="E182" s="398"/>
      <c r="F182" s="398"/>
      <c r="G182" s="398"/>
      <c r="H182" s="398"/>
      <c r="I182" s="398"/>
      <c r="J182" s="398"/>
      <c r="K182" s="397"/>
      <c r="L182" s="352"/>
      <c r="M182" s="352"/>
      <c r="N182" s="352"/>
      <c r="O182" s="352"/>
      <c r="P182" s="352"/>
      <c r="Q182" s="352"/>
      <c r="R182" s="352"/>
      <c r="S182" s="352"/>
      <c r="T182" s="352"/>
      <c r="U182" s="352"/>
      <c r="V182" s="352"/>
      <c r="W182" s="352"/>
      <c r="X182" s="352"/>
      <c r="Y182" s="352"/>
      <c r="Z182" s="352"/>
    </row>
    <row r="183">
      <c r="A183" s="332"/>
      <c r="B183" s="396"/>
      <c r="C183" s="396"/>
      <c r="D183" s="397"/>
      <c r="E183" s="398"/>
      <c r="F183" s="398"/>
      <c r="G183" s="398"/>
      <c r="H183" s="398"/>
      <c r="I183" s="398"/>
      <c r="J183" s="398"/>
      <c r="K183" s="397"/>
      <c r="L183" s="352"/>
      <c r="M183" s="352"/>
      <c r="N183" s="352"/>
      <c r="O183" s="352"/>
      <c r="P183" s="352"/>
      <c r="Q183" s="352"/>
      <c r="R183" s="352"/>
      <c r="S183" s="352"/>
      <c r="T183" s="352"/>
      <c r="U183" s="352"/>
      <c r="V183" s="352"/>
      <c r="W183" s="352"/>
      <c r="X183" s="352"/>
      <c r="Y183" s="352"/>
      <c r="Z183" s="352"/>
    </row>
    <row r="184">
      <c r="A184" s="332"/>
      <c r="B184" s="396"/>
      <c r="C184" s="396"/>
      <c r="D184" s="397"/>
      <c r="E184" s="398"/>
      <c r="F184" s="398"/>
      <c r="G184" s="398"/>
      <c r="H184" s="398"/>
      <c r="I184" s="398"/>
      <c r="J184" s="398"/>
      <c r="K184" s="397"/>
      <c r="L184" s="352"/>
      <c r="M184" s="352"/>
      <c r="N184" s="352"/>
      <c r="O184" s="352"/>
      <c r="P184" s="352"/>
      <c r="Q184" s="352"/>
      <c r="R184" s="352"/>
      <c r="S184" s="352"/>
      <c r="T184" s="352"/>
      <c r="U184" s="352"/>
      <c r="V184" s="352"/>
      <c r="W184" s="352"/>
      <c r="X184" s="352"/>
      <c r="Y184" s="352"/>
      <c r="Z184" s="352"/>
    </row>
    <row r="185">
      <c r="A185" s="332"/>
      <c r="B185" s="396"/>
      <c r="C185" s="396"/>
      <c r="D185" s="397"/>
      <c r="E185" s="398"/>
      <c r="F185" s="398"/>
      <c r="G185" s="398"/>
      <c r="H185" s="398"/>
      <c r="I185" s="398"/>
      <c r="J185" s="398"/>
      <c r="K185" s="397"/>
      <c r="L185" s="352"/>
      <c r="M185" s="352"/>
      <c r="N185" s="352"/>
      <c r="O185" s="352"/>
      <c r="P185" s="352"/>
      <c r="Q185" s="352"/>
      <c r="R185" s="352"/>
      <c r="S185" s="352"/>
      <c r="T185" s="352"/>
      <c r="U185" s="352"/>
      <c r="V185" s="352"/>
      <c r="W185" s="352"/>
      <c r="X185" s="352"/>
      <c r="Y185" s="352"/>
      <c r="Z185" s="352"/>
    </row>
    <row r="186">
      <c r="A186" s="332"/>
      <c r="B186" s="396"/>
      <c r="C186" s="396"/>
      <c r="D186" s="397"/>
      <c r="E186" s="398"/>
      <c r="F186" s="398"/>
      <c r="G186" s="398"/>
      <c r="H186" s="398"/>
      <c r="I186" s="398"/>
      <c r="J186" s="398"/>
      <c r="K186" s="397"/>
      <c r="L186" s="352"/>
      <c r="M186" s="352"/>
      <c r="N186" s="352"/>
      <c r="O186" s="352"/>
      <c r="P186" s="352"/>
      <c r="Q186" s="352"/>
      <c r="R186" s="352"/>
      <c r="S186" s="352"/>
      <c r="T186" s="352"/>
      <c r="U186" s="352"/>
      <c r="V186" s="352"/>
      <c r="W186" s="352"/>
      <c r="X186" s="352"/>
      <c r="Y186" s="352"/>
      <c r="Z186" s="352"/>
    </row>
    <row r="187">
      <c r="A187" s="332"/>
      <c r="B187" s="396"/>
      <c r="C187" s="396"/>
      <c r="D187" s="397"/>
      <c r="E187" s="398"/>
      <c r="F187" s="398"/>
      <c r="G187" s="398"/>
      <c r="H187" s="398"/>
      <c r="I187" s="398"/>
      <c r="J187" s="398"/>
      <c r="K187" s="397"/>
      <c r="L187" s="352"/>
      <c r="M187" s="352"/>
      <c r="N187" s="352"/>
      <c r="O187" s="352"/>
      <c r="P187" s="352"/>
      <c r="Q187" s="352"/>
      <c r="R187" s="352"/>
      <c r="S187" s="352"/>
      <c r="T187" s="352"/>
      <c r="U187" s="352"/>
      <c r="V187" s="352"/>
      <c r="W187" s="352"/>
      <c r="X187" s="352"/>
      <c r="Y187" s="352"/>
      <c r="Z187" s="352"/>
    </row>
    <row r="188">
      <c r="A188" s="332"/>
      <c r="B188" s="396"/>
      <c r="C188" s="396"/>
      <c r="D188" s="397"/>
      <c r="E188" s="398"/>
      <c r="F188" s="398"/>
      <c r="G188" s="398"/>
      <c r="H188" s="398"/>
      <c r="I188" s="398"/>
      <c r="J188" s="398"/>
      <c r="K188" s="397"/>
      <c r="L188" s="352"/>
      <c r="M188" s="352"/>
      <c r="N188" s="352"/>
      <c r="O188" s="352"/>
      <c r="P188" s="352"/>
      <c r="Q188" s="352"/>
      <c r="R188" s="352"/>
      <c r="S188" s="352"/>
      <c r="T188" s="352"/>
      <c r="U188" s="352"/>
      <c r="V188" s="352"/>
      <c r="W188" s="352"/>
      <c r="X188" s="352"/>
      <c r="Y188" s="352"/>
      <c r="Z188" s="352"/>
    </row>
    <row r="189">
      <c r="A189" s="332"/>
      <c r="B189" s="396"/>
      <c r="C189" s="396"/>
      <c r="D189" s="397"/>
      <c r="E189" s="398"/>
      <c r="F189" s="398"/>
      <c r="G189" s="398"/>
      <c r="H189" s="398"/>
      <c r="I189" s="398"/>
      <c r="J189" s="398"/>
      <c r="K189" s="397"/>
      <c r="L189" s="352"/>
      <c r="M189" s="352"/>
      <c r="N189" s="352"/>
      <c r="O189" s="352"/>
      <c r="P189" s="352"/>
      <c r="Q189" s="352"/>
      <c r="R189" s="352"/>
      <c r="S189" s="352"/>
      <c r="T189" s="352"/>
      <c r="U189" s="352"/>
      <c r="V189" s="352"/>
      <c r="W189" s="352"/>
      <c r="X189" s="352"/>
      <c r="Y189" s="352"/>
      <c r="Z189" s="352"/>
    </row>
    <row r="190">
      <c r="A190" s="332"/>
      <c r="B190" s="396"/>
      <c r="C190" s="396"/>
      <c r="D190" s="397"/>
      <c r="E190" s="398"/>
      <c r="F190" s="398"/>
      <c r="G190" s="398"/>
      <c r="H190" s="398"/>
      <c r="I190" s="398"/>
      <c r="J190" s="398"/>
      <c r="K190" s="397"/>
      <c r="L190" s="352"/>
      <c r="M190" s="352"/>
      <c r="N190" s="352"/>
      <c r="O190" s="352"/>
      <c r="P190" s="352"/>
      <c r="Q190" s="352"/>
      <c r="R190" s="352"/>
      <c r="S190" s="352"/>
      <c r="T190" s="352"/>
      <c r="U190" s="352"/>
      <c r="V190" s="352"/>
      <c r="W190" s="352"/>
      <c r="X190" s="352"/>
      <c r="Y190" s="352"/>
      <c r="Z190" s="352"/>
    </row>
    <row r="191">
      <c r="A191" s="332"/>
      <c r="B191" s="396"/>
      <c r="C191" s="396"/>
      <c r="D191" s="397"/>
      <c r="E191" s="398"/>
      <c r="F191" s="398"/>
      <c r="G191" s="398"/>
      <c r="H191" s="398"/>
      <c r="I191" s="398"/>
      <c r="J191" s="398"/>
      <c r="K191" s="397"/>
      <c r="L191" s="352"/>
      <c r="M191" s="352"/>
      <c r="N191" s="352"/>
      <c r="O191" s="352"/>
      <c r="P191" s="352"/>
      <c r="Q191" s="352"/>
      <c r="R191" s="352"/>
      <c r="S191" s="352"/>
      <c r="T191" s="352"/>
      <c r="U191" s="352"/>
      <c r="V191" s="352"/>
      <c r="W191" s="352"/>
      <c r="X191" s="352"/>
      <c r="Y191" s="352"/>
      <c r="Z191" s="352"/>
    </row>
    <row r="192">
      <c r="A192" s="332"/>
      <c r="B192" s="396"/>
      <c r="C192" s="396"/>
      <c r="D192" s="397"/>
      <c r="E192" s="398"/>
      <c r="F192" s="398"/>
      <c r="G192" s="398"/>
      <c r="H192" s="398"/>
      <c r="I192" s="398"/>
      <c r="J192" s="398"/>
      <c r="K192" s="397"/>
      <c r="L192" s="352"/>
      <c r="M192" s="352"/>
      <c r="N192" s="352"/>
      <c r="O192" s="352"/>
      <c r="P192" s="352"/>
      <c r="Q192" s="352"/>
      <c r="R192" s="352"/>
      <c r="S192" s="352"/>
      <c r="T192" s="352"/>
      <c r="U192" s="352"/>
      <c r="V192" s="352"/>
      <c r="W192" s="352"/>
      <c r="X192" s="352"/>
      <c r="Y192" s="352"/>
      <c r="Z192" s="352"/>
    </row>
    <row r="193">
      <c r="A193" s="332"/>
      <c r="B193" s="396"/>
      <c r="C193" s="396"/>
      <c r="D193" s="397"/>
      <c r="E193" s="398"/>
      <c r="F193" s="398"/>
      <c r="G193" s="398"/>
      <c r="H193" s="398"/>
      <c r="I193" s="398"/>
      <c r="J193" s="398"/>
      <c r="K193" s="397"/>
      <c r="L193" s="352"/>
      <c r="M193" s="352"/>
      <c r="N193" s="352"/>
      <c r="O193" s="352"/>
      <c r="P193" s="352"/>
      <c r="Q193" s="352"/>
      <c r="R193" s="352"/>
      <c r="S193" s="352"/>
      <c r="T193" s="352"/>
      <c r="U193" s="352"/>
      <c r="V193" s="352"/>
      <c r="W193" s="352"/>
      <c r="X193" s="352"/>
      <c r="Y193" s="352"/>
      <c r="Z193" s="352"/>
    </row>
    <row r="194">
      <c r="A194" s="332"/>
      <c r="B194" s="396"/>
      <c r="C194" s="396"/>
      <c r="D194" s="397"/>
      <c r="E194" s="398"/>
      <c r="F194" s="398"/>
      <c r="G194" s="398"/>
      <c r="H194" s="398"/>
      <c r="I194" s="398"/>
      <c r="J194" s="398"/>
      <c r="K194" s="397"/>
      <c r="L194" s="352"/>
      <c r="M194" s="352"/>
      <c r="N194" s="352"/>
      <c r="O194" s="352"/>
      <c r="P194" s="352"/>
      <c r="Q194" s="352"/>
      <c r="R194" s="352"/>
      <c r="S194" s="352"/>
      <c r="T194" s="352"/>
      <c r="U194" s="352"/>
      <c r="V194" s="352"/>
      <c r="W194" s="352"/>
      <c r="X194" s="352"/>
      <c r="Y194" s="352"/>
      <c r="Z194" s="352"/>
    </row>
    <row r="195">
      <c r="A195" s="332"/>
      <c r="B195" s="396"/>
      <c r="C195" s="396"/>
      <c r="D195" s="397"/>
      <c r="E195" s="398"/>
      <c r="F195" s="398"/>
      <c r="G195" s="398"/>
      <c r="H195" s="398"/>
      <c r="I195" s="398"/>
      <c r="J195" s="398"/>
      <c r="K195" s="397"/>
      <c r="L195" s="352"/>
      <c r="M195" s="352"/>
      <c r="N195" s="352"/>
      <c r="O195" s="352"/>
      <c r="P195" s="352"/>
      <c r="Q195" s="352"/>
      <c r="R195" s="352"/>
      <c r="S195" s="352"/>
      <c r="T195" s="352"/>
      <c r="U195" s="352"/>
      <c r="V195" s="352"/>
      <c r="W195" s="352"/>
      <c r="X195" s="352"/>
      <c r="Y195" s="352"/>
      <c r="Z195" s="352"/>
    </row>
    <row r="196">
      <c r="A196" s="332"/>
      <c r="B196" s="396"/>
      <c r="C196" s="396"/>
      <c r="D196" s="397"/>
      <c r="E196" s="398"/>
      <c r="F196" s="398"/>
      <c r="G196" s="398"/>
      <c r="H196" s="398"/>
      <c r="I196" s="398"/>
      <c r="J196" s="398"/>
      <c r="K196" s="397"/>
      <c r="L196" s="352"/>
      <c r="M196" s="352"/>
      <c r="N196" s="352"/>
      <c r="O196" s="352"/>
      <c r="P196" s="352"/>
      <c r="Q196" s="352"/>
      <c r="R196" s="352"/>
      <c r="S196" s="352"/>
      <c r="T196" s="352"/>
      <c r="U196" s="352"/>
      <c r="V196" s="352"/>
      <c r="W196" s="352"/>
      <c r="X196" s="352"/>
      <c r="Y196" s="352"/>
      <c r="Z196" s="352"/>
    </row>
    <row r="197">
      <c r="A197" s="332"/>
      <c r="B197" s="396"/>
      <c r="C197" s="396"/>
      <c r="D197" s="397"/>
      <c r="E197" s="398"/>
      <c r="F197" s="398"/>
      <c r="G197" s="398"/>
      <c r="H197" s="398"/>
      <c r="I197" s="398"/>
      <c r="J197" s="398"/>
      <c r="K197" s="397"/>
      <c r="L197" s="352"/>
      <c r="M197" s="352"/>
      <c r="N197" s="352"/>
      <c r="O197" s="352"/>
      <c r="P197" s="352"/>
      <c r="Q197" s="352"/>
      <c r="R197" s="352"/>
      <c r="S197" s="352"/>
      <c r="T197" s="352"/>
      <c r="U197" s="352"/>
      <c r="V197" s="352"/>
      <c r="W197" s="352"/>
      <c r="X197" s="352"/>
      <c r="Y197" s="352"/>
      <c r="Z197" s="352"/>
    </row>
    <row r="198">
      <c r="A198" s="332"/>
      <c r="B198" s="396"/>
      <c r="C198" s="396"/>
      <c r="D198" s="397"/>
      <c r="E198" s="398"/>
      <c r="F198" s="398"/>
      <c r="G198" s="398"/>
      <c r="H198" s="398"/>
      <c r="I198" s="398"/>
      <c r="J198" s="398"/>
      <c r="K198" s="397"/>
      <c r="L198" s="352"/>
      <c r="M198" s="352"/>
      <c r="N198" s="352"/>
      <c r="O198" s="352"/>
      <c r="P198" s="352"/>
      <c r="Q198" s="352"/>
      <c r="R198" s="352"/>
      <c r="S198" s="352"/>
      <c r="T198" s="352"/>
      <c r="U198" s="352"/>
      <c r="V198" s="352"/>
      <c r="W198" s="352"/>
      <c r="X198" s="352"/>
      <c r="Y198" s="352"/>
      <c r="Z198" s="352"/>
    </row>
    <row r="199">
      <c r="A199" s="332"/>
      <c r="B199" s="396"/>
      <c r="C199" s="396"/>
      <c r="D199" s="397"/>
      <c r="E199" s="398"/>
      <c r="F199" s="398"/>
      <c r="G199" s="398"/>
      <c r="H199" s="398"/>
      <c r="I199" s="398"/>
      <c r="J199" s="398"/>
      <c r="K199" s="397"/>
      <c r="L199" s="352"/>
      <c r="M199" s="352"/>
      <c r="N199" s="352"/>
      <c r="O199" s="352"/>
      <c r="P199" s="352"/>
      <c r="Q199" s="352"/>
      <c r="R199" s="352"/>
      <c r="S199" s="352"/>
      <c r="T199" s="352"/>
      <c r="U199" s="352"/>
      <c r="V199" s="352"/>
      <c r="W199" s="352"/>
      <c r="X199" s="352"/>
      <c r="Y199" s="352"/>
      <c r="Z199" s="352"/>
    </row>
    <row r="200">
      <c r="A200" s="332"/>
      <c r="B200" s="396"/>
      <c r="C200" s="396"/>
      <c r="D200" s="397"/>
      <c r="E200" s="398"/>
      <c r="F200" s="398"/>
      <c r="G200" s="398"/>
      <c r="H200" s="398"/>
      <c r="I200" s="398"/>
      <c r="J200" s="398"/>
      <c r="K200" s="397"/>
      <c r="L200" s="352"/>
      <c r="M200" s="352"/>
      <c r="N200" s="352"/>
      <c r="O200" s="352"/>
      <c r="P200" s="352"/>
      <c r="Q200" s="352"/>
      <c r="R200" s="352"/>
      <c r="S200" s="352"/>
      <c r="T200" s="352"/>
      <c r="U200" s="352"/>
      <c r="V200" s="352"/>
      <c r="W200" s="352"/>
      <c r="X200" s="352"/>
      <c r="Y200" s="352"/>
      <c r="Z200" s="352"/>
    </row>
    <row r="201">
      <c r="A201" s="332"/>
      <c r="B201" s="396"/>
      <c r="C201" s="396"/>
      <c r="D201" s="397"/>
      <c r="E201" s="398"/>
      <c r="F201" s="398"/>
      <c r="G201" s="398"/>
      <c r="H201" s="398"/>
      <c r="I201" s="398"/>
      <c r="J201" s="398"/>
      <c r="K201" s="397"/>
      <c r="L201" s="352"/>
      <c r="M201" s="352"/>
      <c r="N201" s="352"/>
      <c r="O201" s="352"/>
      <c r="P201" s="352"/>
      <c r="Q201" s="352"/>
      <c r="R201" s="352"/>
      <c r="S201" s="352"/>
      <c r="T201" s="352"/>
      <c r="U201" s="352"/>
      <c r="V201" s="352"/>
      <c r="W201" s="352"/>
      <c r="X201" s="352"/>
      <c r="Y201" s="352"/>
      <c r="Z201" s="352"/>
    </row>
    <row r="202">
      <c r="A202" s="332"/>
      <c r="B202" s="396"/>
      <c r="C202" s="396"/>
      <c r="D202" s="397"/>
      <c r="E202" s="398"/>
      <c r="F202" s="398"/>
      <c r="G202" s="398"/>
      <c r="H202" s="398"/>
      <c r="I202" s="398"/>
      <c r="J202" s="398"/>
      <c r="K202" s="397"/>
      <c r="L202" s="352"/>
      <c r="M202" s="352"/>
      <c r="N202" s="352"/>
      <c r="O202" s="352"/>
      <c r="P202" s="352"/>
      <c r="Q202" s="352"/>
      <c r="R202" s="352"/>
      <c r="S202" s="352"/>
      <c r="T202" s="352"/>
      <c r="U202" s="352"/>
      <c r="V202" s="352"/>
      <c r="W202" s="352"/>
      <c r="X202" s="352"/>
      <c r="Y202" s="352"/>
      <c r="Z202" s="352"/>
    </row>
    <row r="203">
      <c r="A203" s="332"/>
      <c r="B203" s="396"/>
      <c r="C203" s="396"/>
      <c r="D203" s="397"/>
      <c r="E203" s="398"/>
      <c r="F203" s="398"/>
      <c r="G203" s="398"/>
      <c r="H203" s="398"/>
      <c r="I203" s="398"/>
      <c r="J203" s="398"/>
      <c r="K203" s="397"/>
      <c r="L203" s="352"/>
      <c r="M203" s="352"/>
      <c r="N203" s="352"/>
      <c r="O203" s="352"/>
      <c r="P203" s="352"/>
      <c r="Q203" s="352"/>
      <c r="R203" s="352"/>
      <c r="S203" s="352"/>
      <c r="T203" s="352"/>
      <c r="U203" s="352"/>
      <c r="V203" s="352"/>
      <c r="W203" s="352"/>
      <c r="X203" s="352"/>
      <c r="Y203" s="352"/>
      <c r="Z203" s="352"/>
    </row>
    <row r="204">
      <c r="A204" s="332"/>
      <c r="B204" s="396"/>
      <c r="C204" s="396"/>
      <c r="D204" s="397"/>
      <c r="E204" s="398"/>
      <c r="F204" s="398"/>
      <c r="G204" s="398"/>
      <c r="H204" s="398"/>
      <c r="I204" s="398"/>
      <c r="J204" s="398"/>
      <c r="K204" s="397"/>
      <c r="L204" s="352"/>
      <c r="M204" s="352"/>
      <c r="N204" s="352"/>
      <c r="O204" s="352"/>
      <c r="P204" s="352"/>
      <c r="Q204" s="352"/>
      <c r="R204" s="352"/>
      <c r="S204" s="352"/>
      <c r="T204" s="352"/>
      <c r="U204" s="352"/>
      <c r="V204" s="352"/>
      <c r="W204" s="352"/>
      <c r="X204" s="352"/>
      <c r="Y204" s="352"/>
      <c r="Z204" s="352"/>
    </row>
    <row r="205">
      <c r="A205" s="332"/>
      <c r="B205" s="396"/>
      <c r="C205" s="396"/>
      <c r="D205" s="397"/>
      <c r="E205" s="398"/>
      <c r="F205" s="398"/>
      <c r="G205" s="398"/>
      <c r="H205" s="398"/>
      <c r="I205" s="398"/>
      <c r="J205" s="398"/>
      <c r="K205" s="397"/>
      <c r="L205" s="352"/>
      <c r="M205" s="352"/>
      <c r="N205" s="352"/>
      <c r="O205" s="352"/>
      <c r="P205" s="352"/>
      <c r="Q205" s="352"/>
      <c r="R205" s="352"/>
      <c r="S205" s="352"/>
      <c r="T205" s="352"/>
      <c r="U205" s="352"/>
      <c r="V205" s="352"/>
      <c r="W205" s="352"/>
      <c r="X205" s="352"/>
      <c r="Y205" s="352"/>
      <c r="Z205" s="352"/>
    </row>
    <row r="206">
      <c r="A206" s="332"/>
      <c r="B206" s="396"/>
      <c r="C206" s="396"/>
      <c r="D206" s="397"/>
      <c r="E206" s="398"/>
      <c r="F206" s="398"/>
      <c r="G206" s="398"/>
      <c r="H206" s="398"/>
      <c r="I206" s="398"/>
      <c r="J206" s="398"/>
      <c r="K206" s="397"/>
      <c r="L206" s="352"/>
      <c r="M206" s="352"/>
      <c r="N206" s="352"/>
      <c r="O206" s="352"/>
      <c r="P206" s="352"/>
      <c r="Q206" s="352"/>
      <c r="R206" s="352"/>
      <c r="S206" s="352"/>
      <c r="T206" s="352"/>
      <c r="U206" s="352"/>
      <c r="V206" s="352"/>
      <c r="W206" s="352"/>
      <c r="X206" s="352"/>
      <c r="Y206" s="352"/>
      <c r="Z206" s="352"/>
    </row>
    <row r="207">
      <c r="A207" s="332"/>
      <c r="B207" s="396"/>
      <c r="C207" s="396"/>
      <c r="D207" s="397"/>
      <c r="E207" s="398"/>
      <c r="F207" s="398"/>
      <c r="G207" s="398"/>
      <c r="H207" s="398"/>
      <c r="I207" s="398"/>
      <c r="J207" s="398"/>
      <c r="K207" s="397"/>
      <c r="L207" s="352"/>
      <c r="M207" s="352"/>
      <c r="N207" s="352"/>
      <c r="O207" s="352"/>
      <c r="P207" s="352"/>
      <c r="Q207" s="352"/>
      <c r="R207" s="352"/>
      <c r="S207" s="352"/>
      <c r="T207" s="352"/>
      <c r="U207" s="352"/>
      <c r="V207" s="352"/>
      <c r="W207" s="352"/>
      <c r="X207" s="352"/>
      <c r="Y207" s="352"/>
      <c r="Z207" s="352"/>
    </row>
    <row r="208">
      <c r="A208" s="332"/>
      <c r="B208" s="396"/>
      <c r="C208" s="396"/>
      <c r="D208" s="397"/>
      <c r="E208" s="398"/>
      <c r="F208" s="398"/>
      <c r="G208" s="398"/>
      <c r="H208" s="398"/>
      <c r="I208" s="398"/>
      <c r="J208" s="398"/>
      <c r="K208" s="397"/>
      <c r="L208" s="352"/>
      <c r="M208" s="352"/>
      <c r="N208" s="352"/>
      <c r="O208" s="352"/>
      <c r="P208" s="352"/>
      <c r="Q208" s="352"/>
      <c r="R208" s="352"/>
      <c r="S208" s="352"/>
      <c r="T208" s="352"/>
      <c r="U208" s="352"/>
      <c r="V208" s="352"/>
      <c r="W208" s="352"/>
      <c r="X208" s="352"/>
      <c r="Y208" s="352"/>
      <c r="Z208" s="352"/>
    </row>
    <row r="209">
      <c r="A209" s="332"/>
      <c r="B209" s="396"/>
      <c r="C209" s="396"/>
      <c r="D209" s="397"/>
      <c r="E209" s="398"/>
      <c r="F209" s="398"/>
      <c r="G209" s="398"/>
      <c r="H209" s="398"/>
      <c r="I209" s="398"/>
      <c r="J209" s="398"/>
      <c r="K209" s="397"/>
      <c r="L209" s="352"/>
      <c r="M209" s="352"/>
      <c r="N209" s="352"/>
      <c r="O209" s="352"/>
      <c r="P209" s="352"/>
      <c r="Q209" s="352"/>
      <c r="R209" s="352"/>
      <c r="S209" s="352"/>
      <c r="T209" s="352"/>
      <c r="U209" s="352"/>
      <c r="V209" s="352"/>
      <c r="W209" s="352"/>
      <c r="X209" s="352"/>
      <c r="Y209" s="352"/>
      <c r="Z209" s="352"/>
    </row>
    <row r="210">
      <c r="A210" s="332"/>
      <c r="B210" s="396"/>
      <c r="C210" s="396"/>
      <c r="D210" s="397"/>
      <c r="E210" s="398"/>
      <c r="F210" s="398"/>
      <c r="G210" s="398"/>
      <c r="H210" s="398"/>
      <c r="I210" s="398"/>
      <c r="J210" s="398"/>
      <c r="K210" s="397"/>
      <c r="L210" s="352"/>
      <c r="M210" s="352"/>
      <c r="N210" s="352"/>
      <c r="O210" s="352"/>
      <c r="P210" s="352"/>
      <c r="Q210" s="352"/>
      <c r="R210" s="352"/>
      <c r="S210" s="352"/>
      <c r="T210" s="352"/>
      <c r="U210" s="352"/>
      <c r="V210" s="352"/>
      <c r="W210" s="352"/>
      <c r="X210" s="352"/>
      <c r="Y210" s="352"/>
      <c r="Z210" s="352"/>
    </row>
    <row r="211">
      <c r="A211" s="332"/>
      <c r="B211" s="396"/>
      <c r="C211" s="396"/>
      <c r="D211" s="397"/>
      <c r="E211" s="398"/>
      <c r="F211" s="398"/>
      <c r="G211" s="398"/>
      <c r="H211" s="398"/>
      <c r="I211" s="398"/>
      <c r="J211" s="398"/>
      <c r="K211" s="397"/>
      <c r="L211" s="352"/>
      <c r="M211" s="352"/>
      <c r="N211" s="352"/>
      <c r="O211" s="352"/>
      <c r="P211" s="352"/>
      <c r="Q211" s="352"/>
      <c r="R211" s="352"/>
      <c r="S211" s="352"/>
      <c r="T211" s="352"/>
      <c r="U211" s="352"/>
      <c r="V211" s="352"/>
      <c r="W211" s="352"/>
      <c r="X211" s="352"/>
      <c r="Y211" s="352"/>
      <c r="Z211" s="352"/>
    </row>
    <row r="212">
      <c r="A212" s="332"/>
      <c r="B212" s="396"/>
      <c r="C212" s="396"/>
      <c r="D212" s="397"/>
      <c r="E212" s="398"/>
      <c r="F212" s="398"/>
      <c r="G212" s="398"/>
      <c r="H212" s="398"/>
      <c r="I212" s="398"/>
      <c r="J212" s="398"/>
      <c r="K212" s="397"/>
      <c r="L212" s="352"/>
      <c r="M212" s="352"/>
      <c r="N212" s="352"/>
      <c r="O212" s="352"/>
      <c r="P212" s="352"/>
      <c r="Q212" s="352"/>
      <c r="R212" s="352"/>
      <c r="S212" s="352"/>
      <c r="T212" s="352"/>
      <c r="U212" s="352"/>
      <c r="V212" s="352"/>
      <c r="W212" s="352"/>
      <c r="X212" s="352"/>
      <c r="Y212" s="352"/>
      <c r="Z212" s="352"/>
    </row>
    <row r="213">
      <c r="A213" s="332"/>
      <c r="B213" s="396"/>
      <c r="C213" s="396"/>
      <c r="D213" s="397"/>
      <c r="E213" s="398"/>
      <c r="F213" s="398"/>
      <c r="G213" s="398"/>
      <c r="H213" s="398"/>
      <c r="I213" s="398"/>
      <c r="J213" s="398"/>
      <c r="K213" s="397"/>
      <c r="L213" s="352"/>
      <c r="M213" s="352"/>
      <c r="N213" s="352"/>
      <c r="O213" s="352"/>
      <c r="P213" s="352"/>
      <c r="Q213" s="352"/>
      <c r="R213" s="352"/>
      <c r="S213" s="352"/>
      <c r="T213" s="352"/>
      <c r="U213" s="352"/>
      <c r="V213" s="352"/>
      <c r="W213" s="352"/>
      <c r="X213" s="352"/>
      <c r="Y213" s="352"/>
      <c r="Z213" s="352"/>
    </row>
    <row r="214">
      <c r="A214" s="332"/>
      <c r="B214" s="396"/>
      <c r="C214" s="396"/>
      <c r="D214" s="397"/>
      <c r="E214" s="398"/>
      <c r="F214" s="398"/>
      <c r="G214" s="398"/>
      <c r="H214" s="398"/>
      <c r="I214" s="398"/>
      <c r="J214" s="398"/>
      <c r="K214" s="397"/>
      <c r="L214" s="352"/>
      <c r="M214" s="352"/>
      <c r="N214" s="352"/>
      <c r="O214" s="352"/>
      <c r="P214" s="352"/>
      <c r="Q214" s="352"/>
      <c r="R214" s="352"/>
      <c r="S214" s="352"/>
      <c r="T214" s="352"/>
      <c r="U214" s="352"/>
      <c r="V214" s="352"/>
      <c r="W214" s="352"/>
      <c r="X214" s="352"/>
      <c r="Y214" s="352"/>
      <c r="Z214" s="352"/>
    </row>
    <row r="215">
      <c r="A215" s="332"/>
      <c r="B215" s="396"/>
      <c r="C215" s="396"/>
      <c r="D215" s="397"/>
      <c r="E215" s="398"/>
      <c r="F215" s="398"/>
      <c r="G215" s="398"/>
      <c r="H215" s="398"/>
      <c r="I215" s="398"/>
      <c r="J215" s="398"/>
      <c r="K215" s="397"/>
      <c r="L215" s="352"/>
      <c r="M215" s="352"/>
      <c r="N215" s="352"/>
      <c r="O215" s="352"/>
      <c r="P215" s="352"/>
      <c r="Q215" s="352"/>
      <c r="R215" s="352"/>
      <c r="S215" s="352"/>
      <c r="T215" s="352"/>
      <c r="U215" s="352"/>
      <c r="V215" s="352"/>
      <c r="W215" s="352"/>
      <c r="X215" s="352"/>
      <c r="Y215" s="352"/>
      <c r="Z215" s="352"/>
    </row>
    <row r="216">
      <c r="A216" s="332"/>
      <c r="B216" s="396"/>
      <c r="C216" s="396"/>
      <c r="D216" s="397"/>
      <c r="E216" s="398"/>
      <c r="F216" s="398"/>
      <c r="G216" s="398"/>
      <c r="H216" s="398"/>
      <c r="I216" s="398"/>
      <c r="J216" s="398"/>
      <c r="K216" s="397"/>
      <c r="L216" s="352"/>
      <c r="M216" s="352"/>
      <c r="N216" s="352"/>
      <c r="O216" s="352"/>
      <c r="P216" s="352"/>
      <c r="Q216" s="352"/>
      <c r="R216" s="352"/>
      <c r="S216" s="352"/>
      <c r="T216" s="352"/>
      <c r="U216" s="352"/>
      <c r="V216" s="352"/>
      <c r="W216" s="352"/>
      <c r="X216" s="352"/>
      <c r="Y216" s="352"/>
      <c r="Z216" s="352"/>
    </row>
    <row r="217">
      <c r="A217" s="332"/>
      <c r="B217" s="396"/>
      <c r="C217" s="396"/>
      <c r="D217" s="397"/>
      <c r="E217" s="398"/>
      <c r="F217" s="398"/>
      <c r="G217" s="398"/>
      <c r="H217" s="398"/>
      <c r="I217" s="398"/>
      <c r="J217" s="398"/>
      <c r="K217" s="397"/>
      <c r="L217" s="352"/>
      <c r="M217" s="352"/>
      <c r="N217" s="352"/>
      <c r="O217" s="352"/>
      <c r="P217" s="352"/>
      <c r="Q217" s="352"/>
      <c r="R217" s="352"/>
      <c r="S217" s="352"/>
      <c r="T217" s="352"/>
      <c r="U217" s="352"/>
      <c r="V217" s="352"/>
      <c r="W217" s="352"/>
      <c r="X217" s="352"/>
      <c r="Y217" s="352"/>
      <c r="Z217" s="352"/>
    </row>
    <row r="218">
      <c r="A218" s="332"/>
      <c r="B218" s="396"/>
      <c r="C218" s="396"/>
      <c r="D218" s="397"/>
      <c r="E218" s="398"/>
      <c r="F218" s="398"/>
      <c r="G218" s="398"/>
      <c r="H218" s="398"/>
      <c r="I218" s="398"/>
      <c r="J218" s="398"/>
      <c r="K218" s="397"/>
      <c r="L218" s="352"/>
      <c r="M218" s="352"/>
      <c r="N218" s="352"/>
      <c r="O218" s="352"/>
      <c r="P218" s="352"/>
      <c r="Q218" s="352"/>
      <c r="R218" s="352"/>
      <c r="S218" s="352"/>
      <c r="T218" s="352"/>
      <c r="U218" s="352"/>
      <c r="V218" s="352"/>
      <c r="W218" s="352"/>
      <c r="X218" s="352"/>
      <c r="Y218" s="352"/>
      <c r="Z218" s="352"/>
    </row>
    <row r="219">
      <c r="A219" s="332"/>
      <c r="B219" s="396"/>
      <c r="C219" s="396"/>
      <c r="D219" s="397"/>
      <c r="E219" s="398"/>
      <c r="F219" s="398"/>
      <c r="G219" s="398"/>
      <c r="H219" s="398"/>
      <c r="I219" s="398"/>
      <c r="J219" s="398"/>
      <c r="K219" s="397"/>
      <c r="L219" s="352"/>
      <c r="M219" s="352"/>
      <c r="N219" s="352"/>
      <c r="O219" s="352"/>
      <c r="P219" s="352"/>
      <c r="Q219" s="352"/>
      <c r="R219" s="352"/>
      <c r="S219" s="352"/>
      <c r="T219" s="352"/>
      <c r="U219" s="352"/>
      <c r="V219" s="352"/>
      <c r="W219" s="352"/>
      <c r="X219" s="352"/>
      <c r="Y219" s="352"/>
      <c r="Z219" s="352"/>
    </row>
    <row r="220">
      <c r="A220" s="332"/>
      <c r="B220" s="396"/>
      <c r="C220" s="396"/>
      <c r="D220" s="397"/>
      <c r="E220" s="398"/>
      <c r="F220" s="398"/>
      <c r="G220" s="398"/>
      <c r="H220" s="398"/>
      <c r="I220" s="398"/>
      <c r="J220" s="398"/>
      <c r="K220" s="397"/>
      <c r="L220" s="352"/>
      <c r="M220" s="352"/>
      <c r="N220" s="352"/>
      <c r="O220" s="352"/>
      <c r="P220" s="352"/>
      <c r="Q220" s="352"/>
      <c r="R220" s="352"/>
      <c r="S220" s="352"/>
      <c r="T220" s="352"/>
      <c r="U220" s="352"/>
      <c r="V220" s="352"/>
      <c r="W220" s="352"/>
      <c r="X220" s="352"/>
      <c r="Y220" s="352"/>
      <c r="Z220" s="352"/>
    </row>
    <row r="221">
      <c r="A221" s="332"/>
      <c r="B221" s="396"/>
      <c r="C221" s="396"/>
      <c r="D221" s="397"/>
      <c r="E221" s="398"/>
      <c r="F221" s="398"/>
      <c r="G221" s="398"/>
      <c r="H221" s="398"/>
      <c r="I221" s="398"/>
      <c r="J221" s="398"/>
      <c r="K221" s="397"/>
      <c r="L221" s="352"/>
      <c r="M221" s="352"/>
      <c r="N221" s="352"/>
      <c r="O221" s="352"/>
      <c r="P221" s="352"/>
      <c r="Q221" s="352"/>
      <c r="R221" s="352"/>
      <c r="S221" s="352"/>
      <c r="T221" s="352"/>
      <c r="U221" s="352"/>
      <c r="V221" s="352"/>
      <c r="W221" s="352"/>
      <c r="X221" s="352"/>
      <c r="Y221" s="352"/>
      <c r="Z221" s="352"/>
    </row>
    <row r="222">
      <c r="A222" s="332"/>
      <c r="B222" s="396"/>
      <c r="C222" s="396"/>
      <c r="D222" s="397"/>
      <c r="E222" s="398"/>
      <c r="F222" s="398"/>
      <c r="G222" s="398"/>
      <c r="H222" s="398"/>
      <c r="I222" s="398"/>
      <c r="J222" s="398"/>
      <c r="K222" s="397"/>
      <c r="L222" s="352"/>
      <c r="M222" s="352"/>
      <c r="N222" s="352"/>
      <c r="O222" s="352"/>
      <c r="P222" s="352"/>
      <c r="Q222" s="352"/>
      <c r="R222" s="352"/>
      <c r="S222" s="352"/>
      <c r="T222" s="352"/>
      <c r="U222" s="352"/>
      <c r="V222" s="352"/>
      <c r="W222" s="352"/>
      <c r="X222" s="352"/>
      <c r="Y222" s="352"/>
      <c r="Z222" s="352"/>
    </row>
    <row r="223">
      <c r="A223" s="332"/>
      <c r="B223" s="396"/>
      <c r="C223" s="396"/>
      <c r="D223" s="397"/>
      <c r="E223" s="398"/>
      <c r="F223" s="398"/>
      <c r="G223" s="398"/>
      <c r="H223" s="398"/>
      <c r="I223" s="398"/>
      <c r="J223" s="398"/>
      <c r="K223" s="397"/>
      <c r="L223" s="352"/>
      <c r="M223" s="352"/>
      <c r="N223" s="352"/>
      <c r="O223" s="352"/>
      <c r="P223" s="352"/>
      <c r="Q223" s="352"/>
      <c r="R223" s="352"/>
      <c r="S223" s="352"/>
      <c r="T223" s="352"/>
      <c r="U223" s="352"/>
      <c r="V223" s="352"/>
      <c r="W223" s="352"/>
      <c r="X223" s="352"/>
      <c r="Y223" s="352"/>
      <c r="Z223" s="352"/>
    </row>
    <row r="224">
      <c r="A224" s="332"/>
      <c r="B224" s="396"/>
      <c r="C224" s="396"/>
      <c r="D224" s="397"/>
      <c r="E224" s="398"/>
      <c r="F224" s="398"/>
      <c r="G224" s="398"/>
      <c r="H224" s="398"/>
      <c r="I224" s="398"/>
      <c r="J224" s="398"/>
      <c r="K224" s="397"/>
      <c r="L224" s="352"/>
      <c r="M224" s="352"/>
      <c r="N224" s="352"/>
      <c r="O224" s="352"/>
      <c r="P224" s="352"/>
      <c r="Q224" s="352"/>
      <c r="R224" s="352"/>
      <c r="S224" s="352"/>
      <c r="T224" s="352"/>
      <c r="U224" s="352"/>
      <c r="V224" s="352"/>
      <c r="W224" s="352"/>
      <c r="X224" s="352"/>
      <c r="Y224" s="352"/>
      <c r="Z224" s="352"/>
    </row>
    <row r="225">
      <c r="A225" s="332"/>
      <c r="B225" s="396"/>
      <c r="C225" s="396"/>
      <c r="D225" s="397"/>
      <c r="E225" s="398"/>
      <c r="F225" s="398"/>
      <c r="G225" s="398"/>
      <c r="H225" s="398"/>
      <c r="I225" s="398"/>
      <c r="J225" s="398"/>
      <c r="K225" s="397"/>
      <c r="L225" s="352"/>
      <c r="M225" s="352"/>
      <c r="N225" s="352"/>
      <c r="O225" s="352"/>
      <c r="P225" s="352"/>
      <c r="Q225" s="352"/>
      <c r="R225" s="352"/>
      <c r="S225" s="352"/>
      <c r="T225" s="352"/>
      <c r="U225" s="352"/>
      <c r="V225" s="352"/>
      <c r="W225" s="352"/>
      <c r="X225" s="352"/>
      <c r="Y225" s="352"/>
      <c r="Z225" s="352"/>
    </row>
    <row r="226">
      <c r="A226" s="332"/>
      <c r="B226" s="396"/>
      <c r="C226" s="396"/>
      <c r="D226" s="397"/>
      <c r="E226" s="398"/>
      <c r="F226" s="398"/>
      <c r="G226" s="398"/>
      <c r="H226" s="398"/>
      <c r="I226" s="398"/>
      <c r="J226" s="398"/>
      <c r="K226" s="397"/>
      <c r="L226" s="352"/>
      <c r="M226" s="352"/>
      <c r="N226" s="352"/>
      <c r="O226" s="352"/>
      <c r="P226" s="352"/>
      <c r="Q226" s="352"/>
      <c r="R226" s="352"/>
      <c r="S226" s="352"/>
      <c r="T226" s="352"/>
      <c r="U226" s="352"/>
      <c r="V226" s="352"/>
      <c r="W226" s="352"/>
      <c r="X226" s="352"/>
      <c r="Y226" s="352"/>
      <c r="Z226" s="352"/>
    </row>
    <row r="227">
      <c r="A227" s="332"/>
      <c r="B227" s="396"/>
      <c r="C227" s="396"/>
      <c r="D227" s="397"/>
      <c r="E227" s="398"/>
      <c r="F227" s="398"/>
      <c r="G227" s="398"/>
      <c r="H227" s="398"/>
      <c r="I227" s="398"/>
      <c r="J227" s="398"/>
      <c r="K227" s="397"/>
      <c r="L227" s="352"/>
      <c r="M227" s="352"/>
      <c r="N227" s="352"/>
      <c r="O227" s="352"/>
      <c r="P227" s="352"/>
      <c r="Q227" s="352"/>
      <c r="R227" s="352"/>
      <c r="S227" s="352"/>
      <c r="T227" s="352"/>
      <c r="U227" s="352"/>
      <c r="V227" s="352"/>
      <c r="W227" s="352"/>
      <c r="X227" s="352"/>
      <c r="Y227" s="352"/>
      <c r="Z227" s="352"/>
    </row>
    <row r="228">
      <c r="A228" s="332"/>
      <c r="B228" s="396"/>
      <c r="C228" s="396"/>
      <c r="D228" s="397"/>
      <c r="E228" s="398"/>
      <c r="F228" s="398"/>
      <c r="G228" s="398"/>
      <c r="H228" s="398"/>
      <c r="I228" s="398"/>
      <c r="J228" s="398"/>
      <c r="K228" s="397"/>
      <c r="L228" s="352"/>
      <c r="M228" s="352"/>
      <c r="N228" s="352"/>
      <c r="O228" s="352"/>
      <c r="P228" s="352"/>
      <c r="Q228" s="352"/>
      <c r="R228" s="352"/>
      <c r="S228" s="352"/>
      <c r="T228" s="352"/>
      <c r="U228" s="352"/>
      <c r="V228" s="352"/>
      <c r="W228" s="352"/>
      <c r="X228" s="352"/>
      <c r="Y228" s="352"/>
      <c r="Z228" s="352"/>
    </row>
    <row r="229">
      <c r="A229" s="332"/>
      <c r="B229" s="396"/>
      <c r="C229" s="396"/>
      <c r="D229" s="397"/>
      <c r="E229" s="398"/>
      <c r="F229" s="398"/>
      <c r="G229" s="398"/>
      <c r="H229" s="398"/>
      <c r="I229" s="398"/>
      <c r="J229" s="398"/>
      <c r="K229" s="397"/>
      <c r="L229" s="352"/>
      <c r="M229" s="352"/>
      <c r="N229" s="352"/>
      <c r="O229" s="352"/>
      <c r="P229" s="352"/>
      <c r="Q229" s="352"/>
      <c r="R229" s="352"/>
      <c r="S229" s="352"/>
      <c r="T229" s="352"/>
      <c r="U229" s="352"/>
      <c r="V229" s="352"/>
      <c r="W229" s="352"/>
      <c r="X229" s="352"/>
      <c r="Y229" s="352"/>
      <c r="Z229" s="352"/>
    </row>
    <row r="230">
      <c r="A230" s="332"/>
      <c r="B230" s="396"/>
      <c r="C230" s="396"/>
      <c r="D230" s="397"/>
      <c r="E230" s="398"/>
      <c r="F230" s="398"/>
      <c r="G230" s="398"/>
      <c r="H230" s="398"/>
      <c r="I230" s="398"/>
      <c r="J230" s="398"/>
      <c r="K230" s="397"/>
      <c r="L230" s="352"/>
      <c r="M230" s="352"/>
      <c r="N230" s="352"/>
      <c r="O230" s="352"/>
      <c r="P230" s="352"/>
      <c r="Q230" s="352"/>
      <c r="R230" s="352"/>
      <c r="S230" s="352"/>
      <c r="T230" s="352"/>
      <c r="U230" s="352"/>
      <c r="V230" s="352"/>
      <c r="W230" s="352"/>
      <c r="X230" s="352"/>
      <c r="Y230" s="352"/>
      <c r="Z230" s="352"/>
    </row>
    <row r="231">
      <c r="A231" s="332"/>
      <c r="B231" s="396"/>
      <c r="C231" s="396"/>
      <c r="D231" s="397"/>
      <c r="E231" s="398"/>
      <c r="F231" s="398"/>
      <c r="G231" s="398"/>
      <c r="H231" s="398"/>
      <c r="I231" s="398"/>
      <c r="J231" s="398"/>
      <c r="K231" s="397"/>
      <c r="L231" s="352"/>
      <c r="M231" s="352"/>
      <c r="N231" s="352"/>
      <c r="O231" s="352"/>
      <c r="P231" s="352"/>
      <c r="Q231" s="352"/>
      <c r="R231" s="352"/>
      <c r="S231" s="352"/>
      <c r="T231" s="352"/>
      <c r="U231" s="352"/>
      <c r="V231" s="352"/>
      <c r="W231" s="352"/>
      <c r="X231" s="352"/>
      <c r="Y231" s="352"/>
      <c r="Z231" s="352"/>
    </row>
    <row r="232">
      <c r="A232" s="332"/>
      <c r="B232" s="396"/>
      <c r="C232" s="396"/>
      <c r="D232" s="397"/>
      <c r="E232" s="398"/>
      <c r="F232" s="398"/>
      <c r="G232" s="398"/>
      <c r="H232" s="398"/>
      <c r="I232" s="398"/>
      <c r="J232" s="398"/>
      <c r="K232" s="397"/>
      <c r="L232" s="352"/>
      <c r="M232" s="352"/>
      <c r="N232" s="352"/>
      <c r="O232" s="352"/>
      <c r="P232" s="352"/>
      <c r="Q232" s="352"/>
      <c r="R232" s="352"/>
      <c r="S232" s="352"/>
      <c r="T232" s="352"/>
      <c r="U232" s="352"/>
      <c r="V232" s="352"/>
      <c r="W232" s="352"/>
      <c r="X232" s="352"/>
      <c r="Y232" s="352"/>
      <c r="Z232" s="352"/>
    </row>
    <row r="233">
      <c r="A233" s="332"/>
      <c r="B233" s="396"/>
      <c r="C233" s="396"/>
      <c r="D233" s="397"/>
      <c r="E233" s="398"/>
      <c r="F233" s="398"/>
      <c r="G233" s="398"/>
      <c r="H233" s="398"/>
      <c r="I233" s="398"/>
      <c r="J233" s="398"/>
      <c r="K233" s="397"/>
      <c r="L233" s="352"/>
      <c r="M233" s="352"/>
      <c r="N233" s="352"/>
      <c r="O233" s="352"/>
      <c r="P233" s="352"/>
      <c r="Q233" s="352"/>
      <c r="R233" s="352"/>
      <c r="S233" s="352"/>
      <c r="T233" s="352"/>
      <c r="U233" s="352"/>
      <c r="V233" s="352"/>
      <c r="W233" s="352"/>
      <c r="X233" s="352"/>
      <c r="Y233" s="352"/>
      <c r="Z233" s="352"/>
    </row>
    <row r="234">
      <c r="A234" s="332"/>
      <c r="B234" s="396"/>
      <c r="C234" s="396"/>
      <c r="D234" s="397"/>
      <c r="E234" s="398"/>
      <c r="F234" s="398"/>
      <c r="G234" s="398"/>
      <c r="H234" s="398"/>
      <c r="I234" s="398"/>
      <c r="J234" s="398"/>
      <c r="K234" s="397"/>
      <c r="L234" s="352"/>
      <c r="M234" s="352"/>
      <c r="N234" s="352"/>
      <c r="O234" s="352"/>
      <c r="P234" s="352"/>
      <c r="Q234" s="352"/>
      <c r="R234" s="352"/>
      <c r="S234" s="352"/>
      <c r="T234" s="352"/>
      <c r="U234" s="352"/>
      <c r="V234" s="352"/>
      <c r="W234" s="352"/>
      <c r="X234" s="352"/>
      <c r="Y234" s="352"/>
      <c r="Z234" s="352"/>
    </row>
    <row r="235">
      <c r="A235" s="332"/>
      <c r="B235" s="396"/>
      <c r="C235" s="396"/>
      <c r="D235" s="397"/>
      <c r="E235" s="398"/>
      <c r="F235" s="398"/>
      <c r="G235" s="398"/>
      <c r="H235" s="398"/>
      <c r="I235" s="398"/>
      <c r="J235" s="398"/>
      <c r="K235" s="397"/>
      <c r="L235" s="352"/>
      <c r="M235" s="352"/>
      <c r="N235" s="352"/>
      <c r="O235" s="352"/>
      <c r="P235" s="352"/>
      <c r="Q235" s="352"/>
      <c r="R235" s="352"/>
      <c r="S235" s="352"/>
      <c r="T235" s="352"/>
      <c r="U235" s="352"/>
      <c r="V235" s="352"/>
      <c r="W235" s="352"/>
      <c r="X235" s="352"/>
      <c r="Y235" s="352"/>
      <c r="Z235" s="352"/>
    </row>
    <row r="236">
      <c r="A236" s="332"/>
      <c r="B236" s="396"/>
      <c r="C236" s="396"/>
      <c r="D236" s="397"/>
      <c r="E236" s="398"/>
      <c r="F236" s="398"/>
      <c r="G236" s="398"/>
      <c r="H236" s="398"/>
      <c r="I236" s="398"/>
      <c r="J236" s="398"/>
      <c r="K236" s="397"/>
      <c r="L236" s="352"/>
      <c r="M236" s="352"/>
      <c r="N236" s="352"/>
      <c r="O236" s="352"/>
      <c r="P236" s="352"/>
      <c r="Q236" s="352"/>
      <c r="R236" s="352"/>
      <c r="S236" s="352"/>
      <c r="T236" s="352"/>
      <c r="U236" s="352"/>
      <c r="V236" s="352"/>
      <c r="W236" s="352"/>
      <c r="X236" s="352"/>
      <c r="Y236" s="352"/>
      <c r="Z236" s="352"/>
    </row>
    <row r="237">
      <c r="A237" s="332"/>
      <c r="B237" s="396"/>
      <c r="C237" s="396"/>
      <c r="D237" s="397"/>
      <c r="E237" s="398"/>
      <c r="F237" s="398"/>
      <c r="G237" s="398"/>
      <c r="H237" s="398"/>
      <c r="I237" s="398"/>
      <c r="J237" s="398"/>
      <c r="K237" s="397"/>
      <c r="L237" s="352"/>
      <c r="M237" s="352"/>
      <c r="N237" s="352"/>
      <c r="O237" s="352"/>
      <c r="P237" s="352"/>
      <c r="Q237" s="352"/>
      <c r="R237" s="352"/>
      <c r="S237" s="352"/>
      <c r="T237" s="352"/>
      <c r="U237" s="352"/>
      <c r="V237" s="352"/>
      <c r="W237" s="352"/>
      <c r="X237" s="352"/>
      <c r="Y237" s="352"/>
      <c r="Z237" s="352"/>
    </row>
    <row r="238">
      <c r="A238" s="332"/>
      <c r="B238" s="396"/>
      <c r="C238" s="396"/>
      <c r="D238" s="397"/>
      <c r="E238" s="398"/>
      <c r="F238" s="398"/>
      <c r="G238" s="398"/>
      <c r="H238" s="398"/>
      <c r="I238" s="398"/>
      <c r="J238" s="398"/>
      <c r="K238" s="397"/>
      <c r="L238" s="352"/>
      <c r="M238" s="352"/>
      <c r="N238" s="352"/>
      <c r="O238" s="352"/>
      <c r="P238" s="352"/>
      <c r="Q238" s="352"/>
      <c r="R238" s="352"/>
      <c r="S238" s="352"/>
      <c r="T238" s="352"/>
      <c r="U238" s="352"/>
      <c r="V238" s="352"/>
      <c r="W238" s="352"/>
      <c r="X238" s="352"/>
      <c r="Y238" s="352"/>
      <c r="Z238" s="352"/>
    </row>
    <row r="239">
      <c r="A239" s="332"/>
      <c r="B239" s="396"/>
      <c r="C239" s="396"/>
      <c r="D239" s="397"/>
      <c r="E239" s="398"/>
      <c r="F239" s="398"/>
      <c r="G239" s="398"/>
      <c r="H239" s="398"/>
      <c r="I239" s="398"/>
      <c r="J239" s="398"/>
      <c r="K239" s="397"/>
      <c r="L239" s="352"/>
      <c r="M239" s="352"/>
      <c r="N239" s="352"/>
      <c r="O239" s="352"/>
      <c r="P239" s="352"/>
      <c r="Q239" s="352"/>
      <c r="R239" s="352"/>
      <c r="S239" s="352"/>
      <c r="T239" s="352"/>
      <c r="U239" s="352"/>
      <c r="V239" s="352"/>
      <c r="W239" s="352"/>
      <c r="X239" s="352"/>
      <c r="Y239" s="352"/>
      <c r="Z239" s="352"/>
    </row>
    <row r="240">
      <c r="A240" s="332"/>
      <c r="B240" s="396"/>
      <c r="C240" s="396"/>
      <c r="D240" s="397"/>
      <c r="E240" s="398"/>
      <c r="F240" s="398"/>
      <c r="G240" s="398"/>
      <c r="H240" s="398"/>
      <c r="I240" s="398"/>
      <c r="J240" s="398"/>
      <c r="K240" s="397"/>
      <c r="L240" s="352"/>
      <c r="M240" s="352"/>
      <c r="N240" s="352"/>
      <c r="O240" s="352"/>
      <c r="P240" s="352"/>
      <c r="Q240" s="352"/>
      <c r="R240" s="352"/>
      <c r="S240" s="352"/>
      <c r="T240" s="352"/>
      <c r="U240" s="352"/>
      <c r="V240" s="352"/>
      <c r="W240" s="352"/>
      <c r="X240" s="352"/>
      <c r="Y240" s="352"/>
      <c r="Z240" s="352"/>
    </row>
    <row r="241">
      <c r="A241" s="332"/>
      <c r="B241" s="396"/>
      <c r="C241" s="396"/>
      <c r="D241" s="397"/>
      <c r="E241" s="398"/>
      <c r="F241" s="398"/>
      <c r="G241" s="398"/>
      <c r="H241" s="398"/>
      <c r="I241" s="398"/>
      <c r="J241" s="398"/>
      <c r="K241" s="397"/>
      <c r="L241" s="352"/>
      <c r="M241" s="352"/>
      <c r="N241" s="352"/>
      <c r="O241" s="352"/>
      <c r="P241" s="352"/>
      <c r="Q241" s="352"/>
      <c r="R241" s="352"/>
      <c r="S241" s="352"/>
      <c r="T241" s="352"/>
      <c r="U241" s="352"/>
      <c r="V241" s="352"/>
      <c r="W241" s="352"/>
      <c r="X241" s="352"/>
      <c r="Y241" s="352"/>
      <c r="Z241" s="352"/>
    </row>
    <row r="242">
      <c r="A242" s="332"/>
      <c r="B242" s="396"/>
      <c r="C242" s="396"/>
      <c r="D242" s="397"/>
      <c r="E242" s="398"/>
      <c r="F242" s="398"/>
      <c r="G242" s="398"/>
      <c r="H242" s="398"/>
      <c r="I242" s="398"/>
      <c r="J242" s="398"/>
      <c r="K242" s="397"/>
      <c r="L242" s="352"/>
      <c r="M242" s="352"/>
      <c r="N242" s="352"/>
      <c r="O242" s="352"/>
      <c r="P242" s="352"/>
      <c r="Q242" s="352"/>
      <c r="R242" s="352"/>
      <c r="S242" s="352"/>
      <c r="T242" s="352"/>
      <c r="U242" s="352"/>
      <c r="V242" s="352"/>
      <c r="W242" s="352"/>
      <c r="X242" s="352"/>
      <c r="Y242" s="352"/>
      <c r="Z242" s="352"/>
    </row>
    <row r="243">
      <c r="A243" s="332"/>
      <c r="B243" s="396"/>
      <c r="C243" s="396"/>
      <c r="D243" s="397"/>
      <c r="E243" s="398"/>
      <c r="F243" s="398"/>
      <c r="G243" s="398"/>
      <c r="H243" s="398"/>
      <c r="I243" s="398"/>
      <c r="J243" s="398"/>
      <c r="K243" s="397"/>
      <c r="L243" s="352"/>
      <c r="M243" s="352"/>
      <c r="N243" s="352"/>
      <c r="O243" s="352"/>
      <c r="P243" s="352"/>
      <c r="Q243" s="352"/>
      <c r="R243" s="352"/>
      <c r="S243" s="352"/>
      <c r="T243" s="352"/>
      <c r="U243" s="352"/>
      <c r="V243" s="352"/>
      <c r="W243" s="352"/>
      <c r="X243" s="352"/>
      <c r="Y243" s="352"/>
      <c r="Z243" s="352"/>
    </row>
    <row r="244">
      <c r="A244" s="332"/>
      <c r="B244" s="396"/>
      <c r="C244" s="396"/>
      <c r="D244" s="397"/>
      <c r="E244" s="398"/>
      <c r="F244" s="398"/>
      <c r="G244" s="398"/>
      <c r="H244" s="398"/>
      <c r="I244" s="398"/>
      <c r="J244" s="398"/>
      <c r="K244" s="397"/>
      <c r="L244" s="352"/>
      <c r="M244" s="352"/>
      <c r="N244" s="352"/>
      <c r="O244" s="352"/>
      <c r="P244" s="352"/>
      <c r="Q244" s="352"/>
      <c r="R244" s="352"/>
      <c r="S244" s="352"/>
      <c r="T244" s="352"/>
      <c r="U244" s="352"/>
      <c r="V244" s="352"/>
      <c r="W244" s="352"/>
      <c r="X244" s="352"/>
      <c r="Y244" s="352"/>
      <c r="Z244" s="352"/>
    </row>
    <row r="245">
      <c r="A245" s="332"/>
      <c r="B245" s="396"/>
      <c r="C245" s="396"/>
      <c r="D245" s="397"/>
      <c r="E245" s="398"/>
      <c r="F245" s="398"/>
      <c r="G245" s="398"/>
      <c r="H245" s="398"/>
      <c r="I245" s="398"/>
      <c r="J245" s="398"/>
      <c r="K245" s="397"/>
      <c r="L245" s="352"/>
      <c r="M245" s="352"/>
      <c r="N245" s="352"/>
      <c r="O245" s="352"/>
      <c r="P245" s="352"/>
      <c r="Q245" s="352"/>
      <c r="R245" s="352"/>
      <c r="S245" s="352"/>
      <c r="T245" s="352"/>
      <c r="U245" s="352"/>
      <c r="V245" s="352"/>
      <c r="W245" s="352"/>
      <c r="X245" s="352"/>
      <c r="Y245" s="352"/>
      <c r="Z245" s="352"/>
    </row>
    <row r="246">
      <c r="A246" s="332"/>
      <c r="B246" s="396"/>
      <c r="C246" s="396"/>
      <c r="D246" s="397"/>
      <c r="E246" s="398"/>
      <c r="F246" s="398"/>
      <c r="G246" s="398"/>
      <c r="H246" s="398"/>
      <c r="I246" s="398"/>
      <c r="J246" s="398"/>
      <c r="K246" s="397"/>
      <c r="L246" s="352"/>
      <c r="M246" s="352"/>
      <c r="N246" s="352"/>
      <c r="O246" s="352"/>
      <c r="P246" s="352"/>
      <c r="Q246" s="352"/>
      <c r="R246" s="352"/>
      <c r="S246" s="352"/>
      <c r="T246" s="352"/>
      <c r="U246" s="352"/>
      <c r="V246" s="352"/>
      <c r="W246" s="352"/>
      <c r="X246" s="352"/>
      <c r="Y246" s="352"/>
      <c r="Z246" s="352"/>
    </row>
    <row r="247">
      <c r="A247" s="332"/>
      <c r="B247" s="396"/>
      <c r="C247" s="396"/>
      <c r="D247" s="397"/>
      <c r="E247" s="398"/>
      <c r="F247" s="398"/>
      <c r="G247" s="398"/>
      <c r="H247" s="398"/>
      <c r="I247" s="398"/>
      <c r="J247" s="398"/>
      <c r="K247" s="397"/>
      <c r="L247" s="352"/>
      <c r="M247" s="352"/>
      <c r="N247" s="352"/>
      <c r="O247" s="352"/>
      <c r="P247" s="352"/>
      <c r="Q247" s="352"/>
      <c r="R247" s="352"/>
      <c r="S247" s="352"/>
      <c r="T247" s="352"/>
      <c r="U247" s="352"/>
      <c r="V247" s="352"/>
      <c r="W247" s="352"/>
      <c r="X247" s="352"/>
      <c r="Y247" s="352"/>
      <c r="Z247" s="352"/>
    </row>
    <row r="248">
      <c r="A248" s="332"/>
      <c r="B248" s="396"/>
      <c r="C248" s="396"/>
      <c r="D248" s="397"/>
      <c r="E248" s="398"/>
      <c r="F248" s="398"/>
      <c r="G248" s="398"/>
      <c r="H248" s="398"/>
      <c r="I248" s="398"/>
      <c r="J248" s="398"/>
      <c r="K248" s="397"/>
      <c r="L248" s="352"/>
      <c r="M248" s="352"/>
      <c r="N248" s="352"/>
      <c r="O248" s="352"/>
      <c r="P248" s="352"/>
      <c r="Q248" s="352"/>
      <c r="R248" s="352"/>
      <c r="S248" s="352"/>
      <c r="T248" s="352"/>
      <c r="U248" s="352"/>
      <c r="V248" s="352"/>
      <c r="W248" s="352"/>
      <c r="X248" s="352"/>
      <c r="Y248" s="352"/>
      <c r="Z248" s="352"/>
    </row>
    <row r="249">
      <c r="A249" s="332"/>
      <c r="B249" s="396"/>
      <c r="C249" s="396"/>
      <c r="D249" s="397"/>
      <c r="E249" s="398"/>
      <c r="F249" s="398"/>
      <c r="G249" s="398"/>
      <c r="H249" s="398"/>
      <c r="I249" s="398"/>
      <c r="J249" s="398"/>
      <c r="K249" s="397"/>
      <c r="L249" s="352"/>
      <c r="M249" s="352"/>
      <c r="N249" s="352"/>
      <c r="O249" s="352"/>
      <c r="P249" s="352"/>
      <c r="Q249" s="352"/>
      <c r="R249" s="352"/>
      <c r="S249" s="352"/>
      <c r="T249" s="352"/>
      <c r="U249" s="352"/>
      <c r="V249" s="352"/>
      <c r="W249" s="352"/>
      <c r="X249" s="352"/>
      <c r="Y249" s="352"/>
      <c r="Z249" s="352"/>
    </row>
    <row r="250">
      <c r="A250" s="332"/>
      <c r="B250" s="396"/>
      <c r="C250" s="396"/>
      <c r="D250" s="397"/>
      <c r="E250" s="398"/>
      <c r="F250" s="398"/>
      <c r="G250" s="398"/>
      <c r="H250" s="398"/>
      <c r="I250" s="398"/>
      <c r="J250" s="398"/>
      <c r="K250" s="397"/>
      <c r="L250" s="352"/>
      <c r="M250" s="352"/>
      <c r="N250" s="352"/>
      <c r="O250" s="352"/>
      <c r="P250" s="352"/>
      <c r="Q250" s="352"/>
      <c r="R250" s="352"/>
      <c r="S250" s="352"/>
      <c r="T250" s="352"/>
      <c r="U250" s="352"/>
      <c r="V250" s="352"/>
      <c r="W250" s="352"/>
      <c r="X250" s="352"/>
      <c r="Y250" s="352"/>
      <c r="Z250" s="352"/>
    </row>
    <row r="251">
      <c r="A251" s="332"/>
      <c r="B251" s="396"/>
      <c r="C251" s="396"/>
      <c r="D251" s="397"/>
      <c r="E251" s="398"/>
      <c r="F251" s="398"/>
      <c r="G251" s="398"/>
      <c r="H251" s="398"/>
      <c r="I251" s="398"/>
      <c r="J251" s="398"/>
      <c r="K251" s="397"/>
      <c r="L251" s="352"/>
      <c r="M251" s="352"/>
      <c r="N251" s="352"/>
      <c r="O251" s="352"/>
      <c r="P251" s="352"/>
      <c r="Q251" s="352"/>
      <c r="R251" s="352"/>
      <c r="S251" s="352"/>
      <c r="T251" s="352"/>
      <c r="U251" s="352"/>
      <c r="V251" s="352"/>
      <c r="W251" s="352"/>
      <c r="X251" s="352"/>
      <c r="Y251" s="352"/>
      <c r="Z251" s="352"/>
    </row>
    <row r="252">
      <c r="A252" s="332"/>
      <c r="B252" s="396"/>
      <c r="C252" s="396"/>
      <c r="D252" s="397"/>
      <c r="E252" s="398"/>
      <c r="F252" s="398"/>
      <c r="G252" s="398"/>
      <c r="H252" s="398"/>
      <c r="I252" s="398"/>
      <c r="J252" s="398"/>
      <c r="K252" s="397"/>
      <c r="L252" s="352"/>
      <c r="M252" s="352"/>
      <c r="N252" s="352"/>
      <c r="O252" s="352"/>
      <c r="P252" s="352"/>
      <c r="Q252" s="352"/>
      <c r="R252" s="352"/>
      <c r="S252" s="352"/>
      <c r="T252" s="352"/>
      <c r="U252" s="352"/>
      <c r="V252" s="352"/>
      <c r="W252" s="352"/>
      <c r="X252" s="352"/>
      <c r="Y252" s="352"/>
      <c r="Z252" s="352"/>
    </row>
    <row r="253">
      <c r="A253" s="332"/>
      <c r="B253" s="396"/>
      <c r="C253" s="396"/>
      <c r="D253" s="397"/>
      <c r="E253" s="398"/>
      <c r="F253" s="398"/>
      <c r="G253" s="398"/>
      <c r="H253" s="398"/>
      <c r="I253" s="398"/>
      <c r="J253" s="398"/>
      <c r="K253" s="397"/>
      <c r="L253" s="352"/>
      <c r="M253" s="352"/>
      <c r="N253" s="352"/>
      <c r="O253" s="352"/>
      <c r="P253" s="352"/>
      <c r="Q253" s="352"/>
      <c r="R253" s="352"/>
      <c r="S253" s="352"/>
      <c r="T253" s="352"/>
      <c r="U253" s="352"/>
      <c r="V253" s="352"/>
      <c r="W253" s="352"/>
      <c r="X253" s="352"/>
      <c r="Y253" s="352"/>
      <c r="Z253" s="352"/>
    </row>
    <row r="254">
      <c r="A254" s="332"/>
      <c r="B254" s="396"/>
      <c r="C254" s="396"/>
      <c r="D254" s="397"/>
      <c r="E254" s="398"/>
      <c r="F254" s="398"/>
      <c r="G254" s="398"/>
      <c r="H254" s="398"/>
      <c r="I254" s="398"/>
      <c r="J254" s="398"/>
      <c r="K254" s="397"/>
      <c r="L254" s="352"/>
      <c r="M254" s="352"/>
      <c r="N254" s="352"/>
      <c r="O254" s="352"/>
      <c r="P254" s="352"/>
      <c r="Q254" s="352"/>
      <c r="R254" s="352"/>
      <c r="S254" s="352"/>
      <c r="T254" s="352"/>
      <c r="U254" s="352"/>
      <c r="V254" s="352"/>
      <c r="W254" s="352"/>
      <c r="X254" s="352"/>
      <c r="Y254" s="352"/>
      <c r="Z254" s="352"/>
    </row>
    <row r="255">
      <c r="A255" s="332"/>
      <c r="B255" s="396"/>
      <c r="C255" s="396"/>
      <c r="D255" s="397"/>
      <c r="E255" s="398"/>
      <c r="F255" s="398"/>
      <c r="G255" s="398"/>
      <c r="H255" s="398"/>
      <c r="I255" s="398"/>
      <c r="J255" s="398"/>
      <c r="K255" s="397"/>
      <c r="L255" s="352"/>
      <c r="M255" s="352"/>
      <c r="N255" s="352"/>
      <c r="O255" s="352"/>
      <c r="P255" s="352"/>
      <c r="Q255" s="352"/>
      <c r="R255" s="352"/>
      <c r="S255" s="352"/>
      <c r="T255" s="352"/>
      <c r="U255" s="352"/>
      <c r="V255" s="352"/>
      <c r="W255" s="352"/>
      <c r="X255" s="352"/>
      <c r="Y255" s="352"/>
      <c r="Z255" s="352"/>
    </row>
    <row r="256">
      <c r="A256" s="332"/>
      <c r="B256" s="396"/>
      <c r="C256" s="396"/>
      <c r="D256" s="397"/>
      <c r="E256" s="398"/>
      <c r="F256" s="398"/>
      <c r="G256" s="398"/>
      <c r="H256" s="398"/>
      <c r="I256" s="398"/>
      <c r="J256" s="398"/>
      <c r="K256" s="397"/>
      <c r="L256" s="352"/>
      <c r="M256" s="352"/>
      <c r="N256" s="352"/>
      <c r="O256" s="352"/>
      <c r="P256" s="352"/>
      <c r="Q256" s="352"/>
      <c r="R256" s="352"/>
      <c r="S256" s="352"/>
      <c r="T256" s="352"/>
      <c r="U256" s="352"/>
      <c r="V256" s="352"/>
      <c r="W256" s="352"/>
      <c r="X256" s="352"/>
      <c r="Y256" s="352"/>
      <c r="Z256" s="352"/>
    </row>
    <row r="257">
      <c r="A257" s="332"/>
      <c r="B257" s="396"/>
      <c r="C257" s="396"/>
      <c r="D257" s="397"/>
      <c r="E257" s="398"/>
      <c r="F257" s="398"/>
      <c r="G257" s="398"/>
      <c r="H257" s="398"/>
      <c r="I257" s="398"/>
      <c r="J257" s="398"/>
      <c r="K257" s="397"/>
      <c r="L257" s="352"/>
      <c r="M257" s="352"/>
      <c r="N257" s="352"/>
      <c r="O257" s="352"/>
      <c r="P257" s="352"/>
      <c r="Q257" s="352"/>
      <c r="R257" s="352"/>
      <c r="S257" s="352"/>
      <c r="T257" s="352"/>
      <c r="U257" s="352"/>
      <c r="V257" s="352"/>
      <c r="W257" s="352"/>
      <c r="X257" s="352"/>
      <c r="Y257" s="352"/>
      <c r="Z257" s="352"/>
    </row>
    <row r="258">
      <c r="A258" s="332"/>
      <c r="B258" s="396"/>
      <c r="C258" s="396"/>
      <c r="D258" s="397"/>
      <c r="E258" s="398"/>
      <c r="F258" s="398"/>
      <c r="G258" s="398"/>
      <c r="H258" s="398"/>
      <c r="I258" s="398"/>
      <c r="J258" s="398"/>
      <c r="K258" s="397"/>
      <c r="L258" s="352"/>
      <c r="M258" s="352"/>
      <c r="N258" s="352"/>
      <c r="O258" s="352"/>
      <c r="P258" s="352"/>
      <c r="Q258" s="352"/>
      <c r="R258" s="352"/>
      <c r="S258" s="352"/>
      <c r="T258" s="352"/>
      <c r="U258" s="352"/>
      <c r="V258" s="352"/>
      <c r="W258" s="352"/>
      <c r="X258" s="352"/>
      <c r="Y258" s="352"/>
      <c r="Z258" s="352"/>
    </row>
    <row r="259">
      <c r="A259" s="332"/>
      <c r="B259" s="396"/>
      <c r="C259" s="396"/>
      <c r="D259" s="397"/>
      <c r="E259" s="398"/>
      <c r="F259" s="398"/>
      <c r="G259" s="398"/>
      <c r="H259" s="398"/>
      <c r="I259" s="398"/>
      <c r="J259" s="398"/>
      <c r="K259" s="397"/>
      <c r="L259" s="352"/>
      <c r="M259" s="352"/>
      <c r="N259" s="352"/>
      <c r="O259" s="352"/>
      <c r="P259" s="352"/>
      <c r="Q259" s="352"/>
      <c r="R259" s="352"/>
      <c r="S259" s="352"/>
      <c r="T259" s="352"/>
      <c r="U259" s="352"/>
      <c r="V259" s="352"/>
      <c r="W259" s="352"/>
      <c r="X259" s="352"/>
      <c r="Y259" s="352"/>
      <c r="Z259" s="352"/>
    </row>
    <row r="260">
      <c r="A260" s="332"/>
      <c r="B260" s="396"/>
      <c r="C260" s="396"/>
      <c r="D260" s="397"/>
      <c r="E260" s="398"/>
      <c r="F260" s="398"/>
      <c r="G260" s="398"/>
      <c r="H260" s="398"/>
      <c r="I260" s="398"/>
      <c r="J260" s="398"/>
      <c r="K260" s="397"/>
      <c r="L260" s="352"/>
      <c r="M260" s="352"/>
      <c r="N260" s="352"/>
      <c r="O260" s="352"/>
      <c r="P260" s="352"/>
      <c r="Q260" s="352"/>
      <c r="R260" s="352"/>
      <c r="S260" s="352"/>
      <c r="T260" s="352"/>
      <c r="U260" s="352"/>
      <c r="V260" s="352"/>
      <c r="W260" s="352"/>
      <c r="X260" s="352"/>
      <c r="Y260" s="352"/>
      <c r="Z260" s="352"/>
    </row>
    <row r="261">
      <c r="A261" s="332"/>
      <c r="B261" s="396"/>
      <c r="C261" s="396"/>
      <c r="D261" s="397"/>
      <c r="E261" s="398"/>
      <c r="F261" s="398"/>
      <c r="G261" s="398"/>
      <c r="H261" s="398"/>
      <c r="I261" s="398"/>
      <c r="J261" s="398"/>
      <c r="K261" s="397"/>
      <c r="L261" s="352"/>
      <c r="M261" s="352"/>
      <c r="N261" s="352"/>
      <c r="O261" s="352"/>
      <c r="P261" s="352"/>
      <c r="Q261" s="352"/>
      <c r="R261" s="352"/>
      <c r="S261" s="352"/>
      <c r="T261" s="352"/>
      <c r="U261" s="352"/>
      <c r="V261" s="352"/>
      <c r="W261" s="352"/>
      <c r="X261" s="352"/>
      <c r="Y261" s="352"/>
      <c r="Z261" s="352"/>
    </row>
    <row r="262">
      <c r="A262" s="332"/>
      <c r="B262" s="396"/>
      <c r="C262" s="396"/>
      <c r="D262" s="397"/>
      <c r="E262" s="398"/>
      <c r="F262" s="398"/>
      <c r="G262" s="398"/>
      <c r="H262" s="398"/>
      <c r="I262" s="398"/>
      <c r="J262" s="398"/>
      <c r="K262" s="397"/>
      <c r="L262" s="352"/>
      <c r="M262" s="352"/>
      <c r="N262" s="352"/>
      <c r="O262" s="352"/>
      <c r="P262" s="352"/>
      <c r="Q262" s="352"/>
      <c r="R262" s="352"/>
      <c r="S262" s="352"/>
      <c r="T262" s="352"/>
      <c r="U262" s="352"/>
      <c r="V262" s="352"/>
      <c r="W262" s="352"/>
      <c r="X262" s="352"/>
      <c r="Y262" s="352"/>
      <c r="Z262" s="352"/>
    </row>
    <row r="263">
      <c r="A263" s="332"/>
      <c r="B263" s="396"/>
      <c r="C263" s="396"/>
      <c r="D263" s="397"/>
      <c r="E263" s="398"/>
      <c r="F263" s="398"/>
      <c r="G263" s="398"/>
      <c r="H263" s="398"/>
      <c r="I263" s="398"/>
      <c r="J263" s="398"/>
      <c r="K263" s="397"/>
      <c r="L263" s="352"/>
      <c r="M263" s="352"/>
      <c r="N263" s="352"/>
      <c r="O263" s="352"/>
      <c r="P263" s="352"/>
      <c r="Q263" s="352"/>
      <c r="R263" s="352"/>
      <c r="S263" s="352"/>
      <c r="T263" s="352"/>
      <c r="U263" s="352"/>
      <c r="V263" s="352"/>
      <c r="W263" s="352"/>
      <c r="X263" s="352"/>
      <c r="Y263" s="352"/>
      <c r="Z263" s="352"/>
    </row>
    <row r="264">
      <c r="A264" s="332"/>
      <c r="B264" s="396"/>
      <c r="C264" s="396"/>
      <c r="D264" s="397"/>
      <c r="E264" s="398"/>
      <c r="F264" s="398"/>
      <c r="G264" s="398"/>
      <c r="H264" s="398"/>
      <c r="I264" s="398"/>
      <c r="J264" s="398"/>
      <c r="K264" s="397"/>
      <c r="L264" s="352"/>
      <c r="M264" s="352"/>
      <c r="N264" s="352"/>
      <c r="O264" s="352"/>
      <c r="P264" s="352"/>
      <c r="Q264" s="352"/>
      <c r="R264" s="352"/>
      <c r="S264" s="352"/>
      <c r="T264" s="352"/>
      <c r="U264" s="352"/>
      <c r="V264" s="352"/>
      <c r="W264" s="352"/>
      <c r="X264" s="352"/>
      <c r="Y264" s="352"/>
      <c r="Z264" s="352"/>
    </row>
    <row r="265">
      <c r="A265" s="332"/>
      <c r="B265" s="396"/>
      <c r="C265" s="396"/>
      <c r="D265" s="397"/>
      <c r="E265" s="398"/>
      <c r="F265" s="398"/>
      <c r="G265" s="398"/>
      <c r="H265" s="398"/>
      <c r="I265" s="398"/>
      <c r="J265" s="398"/>
      <c r="K265" s="397"/>
      <c r="L265" s="352"/>
      <c r="M265" s="352"/>
      <c r="N265" s="352"/>
      <c r="O265" s="352"/>
      <c r="P265" s="352"/>
      <c r="Q265" s="352"/>
      <c r="R265" s="352"/>
      <c r="S265" s="352"/>
      <c r="T265" s="352"/>
      <c r="U265" s="352"/>
      <c r="V265" s="352"/>
      <c r="W265" s="352"/>
      <c r="X265" s="352"/>
      <c r="Y265" s="352"/>
      <c r="Z265" s="352"/>
    </row>
    <row r="266">
      <c r="A266" s="332"/>
      <c r="B266" s="396"/>
      <c r="C266" s="396"/>
      <c r="D266" s="397"/>
      <c r="E266" s="398"/>
      <c r="F266" s="398"/>
      <c r="G266" s="398"/>
      <c r="H266" s="398"/>
      <c r="I266" s="398"/>
      <c r="J266" s="398"/>
      <c r="K266" s="397"/>
      <c r="L266" s="352"/>
      <c r="M266" s="352"/>
      <c r="N266" s="352"/>
      <c r="O266" s="352"/>
      <c r="P266" s="352"/>
      <c r="Q266" s="352"/>
      <c r="R266" s="352"/>
      <c r="S266" s="352"/>
      <c r="T266" s="352"/>
      <c r="U266" s="352"/>
      <c r="V266" s="352"/>
      <c r="W266" s="352"/>
      <c r="X266" s="352"/>
      <c r="Y266" s="352"/>
      <c r="Z266" s="352"/>
    </row>
    <row r="267">
      <c r="A267" s="332"/>
      <c r="B267" s="396"/>
      <c r="C267" s="396"/>
      <c r="D267" s="397"/>
      <c r="E267" s="398"/>
      <c r="F267" s="398"/>
      <c r="G267" s="398"/>
      <c r="H267" s="398"/>
      <c r="I267" s="398"/>
      <c r="J267" s="398"/>
      <c r="K267" s="397"/>
      <c r="L267" s="352"/>
      <c r="M267" s="352"/>
      <c r="N267" s="352"/>
      <c r="O267" s="352"/>
      <c r="P267" s="352"/>
      <c r="Q267" s="352"/>
      <c r="R267" s="352"/>
      <c r="S267" s="352"/>
      <c r="T267" s="352"/>
      <c r="U267" s="352"/>
      <c r="V267" s="352"/>
      <c r="W267" s="352"/>
      <c r="X267" s="352"/>
      <c r="Y267" s="352"/>
      <c r="Z267" s="352"/>
    </row>
    <row r="268">
      <c r="A268" s="332"/>
      <c r="B268" s="396"/>
      <c r="C268" s="396"/>
      <c r="D268" s="397"/>
      <c r="E268" s="398"/>
      <c r="F268" s="398"/>
      <c r="G268" s="398"/>
      <c r="H268" s="398"/>
      <c r="I268" s="398"/>
      <c r="J268" s="398"/>
      <c r="K268" s="397"/>
      <c r="L268" s="352"/>
      <c r="M268" s="352"/>
      <c r="N268" s="352"/>
      <c r="O268" s="352"/>
      <c r="P268" s="352"/>
      <c r="Q268" s="352"/>
      <c r="R268" s="352"/>
      <c r="S268" s="352"/>
      <c r="T268" s="352"/>
      <c r="U268" s="352"/>
      <c r="V268" s="352"/>
      <c r="W268" s="352"/>
      <c r="X268" s="352"/>
      <c r="Y268" s="352"/>
      <c r="Z268" s="352"/>
    </row>
    <row r="269">
      <c r="A269" s="332"/>
      <c r="B269" s="396"/>
      <c r="C269" s="396"/>
      <c r="D269" s="397"/>
      <c r="E269" s="398"/>
      <c r="F269" s="398"/>
      <c r="G269" s="398"/>
      <c r="H269" s="398"/>
      <c r="I269" s="398"/>
      <c r="J269" s="398"/>
      <c r="K269" s="397"/>
      <c r="L269" s="352"/>
      <c r="M269" s="352"/>
      <c r="N269" s="352"/>
      <c r="O269" s="352"/>
      <c r="P269" s="352"/>
      <c r="Q269" s="352"/>
      <c r="R269" s="352"/>
      <c r="S269" s="352"/>
      <c r="T269" s="352"/>
      <c r="U269" s="352"/>
      <c r="V269" s="352"/>
      <c r="W269" s="352"/>
      <c r="X269" s="352"/>
      <c r="Y269" s="352"/>
      <c r="Z269" s="352"/>
    </row>
    <row r="270">
      <c r="A270" s="332"/>
      <c r="B270" s="396"/>
      <c r="C270" s="396"/>
      <c r="D270" s="397"/>
      <c r="E270" s="398"/>
      <c r="F270" s="398"/>
      <c r="G270" s="398"/>
      <c r="H270" s="398"/>
      <c r="I270" s="398"/>
      <c r="J270" s="398"/>
      <c r="K270" s="397"/>
      <c r="L270" s="352"/>
      <c r="M270" s="352"/>
      <c r="N270" s="352"/>
      <c r="O270" s="352"/>
      <c r="P270" s="352"/>
      <c r="Q270" s="352"/>
      <c r="R270" s="352"/>
      <c r="S270" s="352"/>
      <c r="T270" s="352"/>
      <c r="U270" s="352"/>
      <c r="V270" s="352"/>
      <c r="W270" s="352"/>
      <c r="X270" s="352"/>
      <c r="Y270" s="352"/>
      <c r="Z270" s="352"/>
    </row>
    <row r="271">
      <c r="A271" s="332"/>
      <c r="B271" s="396"/>
      <c r="C271" s="396"/>
      <c r="D271" s="397"/>
      <c r="E271" s="398"/>
      <c r="F271" s="398"/>
      <c r="G271" s="398"/>
      <c r="H271" s="398"/>
      <c r="I271" s="398"/>
      <c r="J271" s="398"/>
      <c r="K271" s="397"/>
      <c r="L271" s="352"/>
      <c r="M271" s="352"/>
      <c r="N271" s="352"/>
      <c r="O271" s="352"/>
      <c r="P271" s="352"/>
      <c r="Q271" s="352"/>
      <c r="R271" s="352"/>
      <c r="S271" s="352"/>
      <c r="T271" s="352"/>
      <c r="U271" s="352"/>
      <c r="V271" s="352"/>
      <c r="W271" s="352"/>
      <c r="X271" s="352"/>
      <c r="Y271" s="352"/>
      <c r="Z271" s="352"/>
    </row>
    <row r="272">
      <c r="A272" s="332"/>
      <c r="B272" s="396"/>
      <c r="C272" s="396"/>
      <c r="D272" s="397"/>
      <c r="E272" s="398"/>
      <c r="F272" s="398"/>
      <c r="G272" s="398"/>
      <c r="H272" s="398"/>
      <c r="I272" s="398"/>
      <c r="J272" s="398"/>
      <c r="K272" s="397"/>
      <c r="L272" s="352"/>
      <c r="M272" s="352"/>
      <c r="N272" s="352"/>
      <c r="O272" s="352"/>
      <c r="P272" s="352"/>
      <c r="Q272" s="352"/>
      <c r="R272" s="352"/>
      <c r="S272" s="352"/>
      <c r="T272" s="352"/>
      <c r="U272" s="352"/>
      <c r="V272" s="352"/>
      <c r="W272" s="352"/>
      <c r="X272" s="352"/>
      <c r="Y272" s="352"/>
      <c r="Z272" s="352"/>
    </row>
    <row r="273">
      <c r="A273" s="332"/>
      <c r="B273" s="396"/>
      <c r="C273" s="396"/>
      <c r="D273" s="397"/>
      <c r="E273" s="398"/>
      <c r="F273" s="398"/>
      <c r="G273" s="398"/>
      <c r="H273" s="398"/>
      <c r="I273" s="398"/>
      <c r="J273" s="398"/>
      <c r="K273" s="397"/>
      <c r="L273" s="352"/>
      <c r="M273" s="352"/>
      <c r="N273" s="352"/>
      <c r="O273" s="352"/>
      <c r="P273" s="352"/>
      <c r="Q273" s="352"/>
      <c r="R273" s="352"/>
      <c r="S273" s="352"/>
      <c r="T273" s="352"/>
      <c r="U273" s="352"/>
      <c r="V273" s="352"/>
      <c r="W273" s="352"/>
      <c r="X273" s="352"/>
      <c r="Y273" s="352"/>
      <c r="Z273" s="352"/>
    </row>
    <row r="274">
      <c r="A274" s="332"/>
      <c r="B274" s="396"/>
      <c r="C274" s="396"/>
      <c r="D274" s="397"/>
      <c r="E274" s="398"/>
      <c r="F274" s="398"/>
      <c r="G274" s="398"/>
      <c r="H274" s="398"/>
      <c r="I274" s="398"/>
      <c r="J274" s="398"/>
      <c r="K274" s="397"/>
      <c r="L274" s="352"/>
      <c r="M274" s="352"/>
      <c r="N274" s="352"/>
      <c r="O274" s="352"/>
      <c r="P274" s="352"/>
      <c r="Q274" s="352"/>
      <c r="R274" s="352"/>
      <c r="S274" s="352"/>
      <c r="T274" s="352"/>
      <c r="U274" s="352"/>
      <c r="V274" s="352"/>
      <c r="W274" s="352"/>
      <c r="X274" s="352"/>
      <c r="Y274" s="352"/>
      <c r="Z274" s="352"/>
    </row>
    <row r="275">
      <c r="A275" s="332"/>
      <c r="B275" s="396"/>
      <c r="C275" s="396"/>
      <c r="D275" s="397"/>
      <c r="E275" s="398"/>
      <c r="F275" s="398"/>
      <c r="G275" s="398"/>
      <c r="H275" s="398"/>
      <c r="I275" s="398"/>
      <c r="J275" s="398"/>
      <c r="K275" s="397"/>
      <c r="L275" s="352"/>
      <c r="M275" s="352"/>
      <c r="N275" s="352"/>
      <c r="O275" s="352"/>
      <c r="P275" s="352"/>
      <c r="Q275" s="352"/>
      <c r="R275" s="352"/>
      <c r="S275" s="352"/>
      <c r="T275" s="352"/>
      <c r="U275" s="352"/>
      <c r="V275" s="352"/>
      <c r="W275" s="352"/>
      <c r="X275" s="352"/>
      <c r="Y275" s="352"/>
      <c r="Z275" s="352"/>
    </row>
    <row r="276">
      <c r="A276" s="332"/>
      <c r="B276" s="396"/>
      <c r="C276" s="396"/>
      <c r="D276" s="397"/>
      <c r="E276" s="398"/>
      <c r="F276" s="398"/>
      <c r="G276" s="398"/>
      <c r="H276" s="398"/>
      <c r="I276" s="398"/>
      <c r="J276" s="398"/>
      <c r="K276" s="397"/>
      <c r="L276" s="352"/>
      <c r="M276" s="352"/>
      <c r="N276" s="352"/>
      <c r="O276" s="352"/>
      <c r="P276" s="352"/>
      <c r="Q276" s="352"/>
      <c r="R276" s="352"/>
      <c r="S276" s="352"/>
      <c r="T276" s="352"/>
      <c r="U276" s="352"/>
      <c r="V276" s="352"/>
      <c r="W276" s="352"/>
      <c r="X276" s="352"/>
      <c r="Y276" s="352"/>
      <c r="Z276" s="352"/>
    </row>
    <row r="277">
      <c r="A277" s="332"/>
      <c r="B277" s="396"/>
      <c r="C277" s="396"/>
      <c r="D277" s="397"/>
      <c r="E277" s="398"/>
      <c r="F277" s="398"/>
      <c r="G277" s="398"/>
      <c r="H277" s="398"/>
      <c r="I277" s="398"/>
      <c r="J277" s="398"/>
      <c r="K277" s="397"/>
      <c r="L277" s="352"/>
      <c r="M277" s="352"/>
      <c r="N277" s="352"/>
      <c r="O277" s="352"/>
      <c r="P277" s="352"/>
      <c r="Q277" s="352"/>
      <c r="R277" s="352"/>
      <c r="S277" s="352"/>
      <c r="T277" s="352"/>
      <c r="U277" s="352"/>
      <c r="V277" s="352"/>
      <c r="W277" s="352"/>
      <c r="X277" s="352"/>
      <c r="Y277" s="352"/>
      <c r="Z277" s="352"/>
    </row>
    <row r="278">
      <c r="A278" s="332"/>
      <c r="B278" s="396"/>
      <c r="C278" s="396"/>
      <c r="D278" s="397"/>
      <c r="E278" s="398"/>
      <c r="F278" s="398"/>
      <c r="G278" s="398"/>
      <c r="H278" s="398"/>
      <c r="I278" s="398"/>
      <c r="J278" s="398"/>
      <c r="K278" s="397"/>
      <c r="L278" s="352"/>
      <c r="M278" s="352"/>
      <c r="N278" s="352"/>
      <c r="O278" s="352"/>
      <c r="P278" s="352"/>
      <c r="Q278" s="352"/>
      <c r="R278" s="352"/>
      <c r="S278" s="352"/>
      <c r="T278" s="352"/>
      <c r="U278" s="352"/>
      <c r="V278" s="352"/>
      <c r="W278" s="352"/>
      <c r="X278" s="352"/>
      <c r="Y278" s="352"/>
      <c r="Z278" s="352"/>
    </row>
    <row r="279">
      <c r="A279" s="332"/>
      <c r="B279" s="396"/>
      <c r="C279" s="396"/>
      <c r="D279" s="397"/>
      <c r="E279" s="398"/>
      <c r="F279" s="398"/>
      <c r="G279" s="398"/>
      <c r="H279" s="398"/>
      <c r="I279" s="398"/>
      <c r="J279" s="398"/>
      <c r="K279" s="397"/>
      <c r="L279" s="352"/>
      <c r="M279" s="352"/>
      <c r="N279" s="352"/>
      <c r="O279" s="352"/>
      <c r="P279" s="352"/>
      <c r="Q279" s="352"/>
      <c r="R279" s="352"/>
      <c r="S279" s="352"/>
      <c r="T279" s="352"/>
      <c r="U279" s="352"/>
      <c r="V279" s="352"/>
      <c r="W279" s="352"/>
      <c r="X279" s="352"/>
      <c r="Y279" s="352"/>
      <c r="Z279" s="352"/>
    </row>
    <row r="280">
      <c r="A280" s="332"/>
      <c r="B280" s="396"/>
      <c r="C280" s="396"/>
      <c r="D280" s="397"/>
      <c r="E280" s="398"/>
      <c r="F280" s="398"/>
      <c r="G280" s="398"/>
      <c r="H280" s="398"/>
      <c r="I280" s="398"/>
      <c r="J280" s="398"/>
      <c r="K280" s="397"/>
      <c r="L280" s="352"/>
      <c r="M280" s="352"/>
      <c r="N280" s="352"/>
      <c r="O280" s="352"/>
      <c r="P280" s="352"/>
      <c r="Q280" s="352"/>
      <c r="R280" s="352"/>
      <c r="S280" s="352"/>
      <c r="T280" s="352"/>
      <c r="U280" s="352"/>
      <c r="V280" s="352"/>
      <c r="W280" s="352"/>
      <c r="X280" s="352"/>
      <c r="Y280" s="352"/>
      <c r="Z280" s="352"/>
    </row>
    <row r="281">
      <c r="A281" s="332"/>
      <c r="B281" s="396"/>
      <c r="C281" s="396"/>
      <c r="D281" s="397"/>
      <c r="E281" s="398"/>
      <c r="F281" s="398"/>
      <c r="G281" s="398"/>
      <c r="H281" s="398"/>
      <c r="I281" s="398"/>
      <c r="J281" s="398"/>
      <c r="K281" s="397"/>
      <c r="L281" s="352"/>
      <c r="M281" s="352"/>
      <c r="N281" s="352"/>
      <c r="O281" s="352"/>
      <c r="P281" s="352"/>
      <c r="Q281" s="352"/>
      <c r="R281" s="352"/>
      <c r="S281" s="352"/>
      <c r="T281" s="352"/>
      <c r="U281" s="352"/>
      <c r="V281" s="352"/>
      <c r="W281" s="352"/>
      <c r="X281" s="352"/>
      <c r="Y281" s="352"/>
      <c r="Z281" s="352"/>
    </row>
    <row r="282">
      <c r="A282" s="332"/>
      <c r="B282" s="396"/>
      <c r="C282" s="396"/>
      <c r="D282" s="397"/>
      <c r="E282" s="398"/>
      <c r="F282" s="398"/>
      <c r="G282" s="398"/>
      <c r="H282" s="398"/>
      <c r="I282" s="398"/>
      <c r="J282" s="398"/>
      <c r="K282" s="397"/>
      <c r="L282" s="352"/>
      <c r="M282" s="352"/>
      <c r="N282" s="352"/>
      <c r="O282" s="352"/>
      <c r="P282" s="352"/>
      <c r="Q282" s="352"/>
      <c r="R282" s="352"/>
      <c r="S282" s="352"/>
      <c r="T282" s="352"/>
      <c r="U282" s="352"/>
      <c r="V282" s="352"/>
      <c r="W282" s="352"/>
      <c r="X282" s="352"/>
      <c r="Y282" s="352"/>
      <c r="Z282" s="352"/>
    </row>
    <row r="283">
      <c r="A283" s="332"/>
      <c r="B283" s="396"/>
      <c r="C283" s="396"/>
      <c r="D283" s="397"/>
      <c r="E283" s="398"/>
      <c r="F283" s="398"/>
      <c r="G283" s="398"/>
      <c r="H283" s="398"/>
      <c r="I283" s="398"/>
      <c r="J283" s="398"/>
      <c r="K283" s="397"/>
      <c r="L283" s="352"/>
      <c r="M283" s="352"/>
      <c r="N283" s="352"/>
      <c r="O283" s="352"/>
      <c r="P283" s="352"/>
      <c r="Q283" s="352"/>
      <c r="R283" s="352"/>
      <c r="S283" s="352"/>
      <c r="T283" s="352"/>
      <c r="U283" s="352"/>
      <c r="V283" s="352"/>
      <c r="W283" s="352"/>
      <c r="X283" s="352"/>
      <c r="Y283" s="352"/>
      <c r="Z283" s="352"/>
    </row>
    <row r="284">
      <c r="A284" s="332"/>
      <c r="B284" s="396"/>
      <c r="C284" s="396"/>
      <c r="D284" s="397"/>
      <c r="E284" s="398"/>
      <c r="F284" s="398"/>
      <c r="G284" s="398"/>
      <c r="H284" s="398"/>
      <c r="I284" s="398"/>
      <c r="J284" s="398"/>
      <c r="K284" s="397"/>
      <c r="L284" s="352"/>
      <c r="M284" s="352"/>
      <c r="N284" s="352"/>
      <c r="O284" s="352"/>
      <c r="P284" s="352"/>
      <c r="Q284" s="352"/>
      <c r="R284" s="352"/>
      <c r="S284" s="352"/>
      <c r="T284" s="352"/>
      <c r="U284" s="352"/>
      <c r="V284" s="352"/>
      <c r="W284" s="352"/>
      <c r="X284" s="352"/>
      <c r="Y284" s="352"/>
      <c r="Z284" s="352"/>
    </row>
    <row r="285">
      <c r="A285" s="332"/>
      <c r="B285" s="396"/>
      <c r="C285" s="396"/>
      <c r="D285" s="397"/>
      <c r="E285" s="398"/>
      <c r="F285" s="398"/>
      <c r="G285" s="398"/>
      <c r="H285" s="398"/>
      <c r="I285" s="398"/>
      <c r="J285" s="398"/>
      <c r="K285" s="397"/>
      <c r="L285" s="352"/>
      <c r="M285" s="352"/>
      <c r="N285" s="352"/>
      <c r="O285" s="352"/>
      <c r="P285" s="352"/>
      <c r="Q285" s="352"/>
      <c r="R285" s="352"/>
      <c r="S285" s="352"/>
      <c r="T285" s="352"/>
      <c r="U285" s="352"/>
      <c r="V285" s="352"/>
      <c r="W285" s="352"/>
      <c r="X285" s="352"/>
      <c r="Y285" s="352"/>
      <c r="Z285" s="352"/>
    </row>
    <row r="286">
      <c r="A286" s="332"/>
      <c r="B286" s="396"/>
      <c r="C286" s="396"/>
      <c r="D286" s="397"/>
      <c r="E286" s="398"/>
      <c r="F286" s="398"/>
      <c r="G286" s="398"/>
      <c r="H286" s="398"/>
      <c r="I286" s="398"/>
      <c r="J286" s="398"/>
      <c r="K286" s="397"/>
      <c r="L286" s="352"/>
      <c r="M286" s="352"/>
      <c r="N286" s="352"/>
      <c r="O286" s="352"/>
      <c r="P286" s="352"/>
      <c r="Q286" s="352"/>
      <c r="R286" s="352"/>
      <c r="S286" s="352"/>
      <c r="T286" s="352"/>
      <c r="U286" s="352"/>
      <c r="V286" s="352"/>
      <c r="W286" s="352"/>
      <c r="X286" s="352"/>
      <c r="Y286" s="352"/>
      <c r="Z286" s="352"/>
    </row>
    <row r="287">
      <c r="A287" s="332"/>
      <c r="B287" s="396"/>
      <c r="C287" s="396"/>
      <c r="D287" s="397"/>
      <c r="E287" s="398"/>
      <c r="F287" s="398"/>
      <c r="G287" s="398"/>
      <c r="H287" s="398"/>
      <c r="I287" s="398"/>
      <c r="J287" s="398"/>
      <c r="K287" s="397"/>
      <c r="L287" s="352"/>
      <c r="M287" s="352"/>
      <c r="N287" s="352"/>
      <c r="O287" s="352"/>
      <c r="P287" s="352"/>
      <c r="Q287" s="352"/>
      <c r="R287" s="352"/>
      <c r="S287" s="352"/>
      <c r="T287" s="352"/>
      <c r="U287" s="352"/>
      <c r="V287" s="352"/>
      <c r="W287" s="352"/>
      <c r="X287" s="352"/>
      <c r="Y287" s="352"/>
      <c r="Z287" s="352"/>
    </row>
    <row r="288">
      <c r="A288" s="332"/>
      <c r="B288" s="396"/>
      <c r="C288" s="396"/>
      <c r="D288" s="397"/>
      <c r="E288" s="398"/>
      <c r="F288" s="398"/>
      <c r="G288" s="398"/>
      <c r="H288" s="398"/>
      <c r="I288" s="398"/>
      <c r="J288" s="398"/>
      <c r="K288" s="397"/>
      <c r="L288" s="352"/>
      <c r="M288" s="352"/>
      <c r="N288" s="352"/>
      <c r="O288" s="352"/>
      <c r="P288" s="352"/>
      <c r="Q288" s="352"/>
      <c r="R288" s="352"/>
      <c r="S288" s="352"/>
      <c r="T288" s="352"/>
      <c r="U288" s="352"/>
      <c r="V288" s="352"/>
      <c r="W288" s="352"/>
      <c r="X288" s="352"/>
      <c r="Y288" s="352"/>
      <c r="Z288" s="352"/>
    </row>
    <row r="289">
      <c r="A289" s="332"/>
      <c r="B289" s="396"/>
      <c r="C289" s="396"/>
      <c r="D289" s="397"/>
      <c r="E289" s="398"/>
      <c r="F289" s="398"/>
      <c r="G289" s="398"/>
      <c r="H289" s="398"/>
      <c r="I289" s="398"/>
      <c r="J289" s="398"/>
      <c r="K289" s="397"/>
      <c r="L289" s="352"/>
      <c r="M289" s="352"/>
      <c r="N289" s="352"/>
      <c r="O289" s="352"/>
      <c r="P289" s="352"/>
      <c r="Q289" s="352"/>
      <c r="R289" s="352"/>
      <c r="S289" s="352"/>
      <c r="T289" s="352"/>
      <c r="U289" s="352"/>
      <c r="V289" s="352"/>
      <c r="W289" s="352"/>
      <c r="X289" s="352"/>
      <c r="Y289" s="352"/>
      <c r="Z289" s="352"/>
    </row>
    <row r="290">
      <c r="A290" s="332"/>
      <c r="B290" s="396"/>
      <c r="C290" s="396"/>
      <c r="D290" s="397"/>
      <c r="E290" s="398"/>
      <c r="F290" s="398"/>
      <c r="G290" s="398"/>
      <c r="H290" s="398"/>
      <c r="I290" s="398"/>
      <c r="J290" s="398"/>
      <c r="K290" s="397"/>
      <c r="L290" s="352"/>
      <c r="M290" s="352"/>
      <c r="N290" s="352"/>
      <c r="O290" s="352"/>
      <c r="P290" s="352"/>
      <c r="Q290" s="352"/>
      <c r="R290" s="352"/>
      <c r="S290" s="352"/>
      <c r="T290" s="352"/>
      <c r="U290" s="352"/>
      <c r="V290" s="352"/>
      <c r="W290" s="352"/>
      <c r="X290" s="352"/>
      <c r="Y290" s="352"/>
      <c r="Z290" s="352"/>
    </row>
    <row r="291">
      <c r="A291" s="332"/>
      <c r="B291" s="396"/>
      <c r="C291" s="396"/>
      <c r="D291" s="397"/>
      <c r="E291" s="398"/>
      <c r="F291" s="398"/>
      <c r="G291" s="398"/>
      <c r="H291" s="398"/>
      <c r="I291" s="398"/>
      <c r="J291" s="398"/>
      <c r="K291" s="397"/>
      <c r="L291" s="352"/>
      <c r="M291" s="352"/>
      <c r="N291" s="352"/>
      <c r="O291" s="352"/>
      <c r="P291" s="352"/>
      <c r="Q291" s="352"/>
      <c r="R291" s="352"/>
      <c r="S291" s="352"/>
      <c r="T291" s="352"/>
      <c r="U291" s="352"/>
      <c r="V291" s="352"/>
      <c r="W291" s="352"/>
      <c r="X291" s="352"/>
      <c r="Y291" s="352"/>
      <c r="Z291" s="352"/>
    </row>
    <row r="292">
      <c r="A292" s="332"/>
      <c r="B292" s="396"/>
      <c r="C292" s="396"/>
      <c r="D292" s="397"/>
      <c r="E292" s="398"/>
      <c r="F292" s="398"/>
      <c r="G292" s="398"/>
      <c r="H292" s="398"/>
      <c r="I292" s="398"/>
      <c r="J292" s="398"/>
      <c r="K292" s="397"/>
      <c r="L292" s="352"/>
      <c r="M292" s="352"/>
      <c r="N292" s="352"/>
      <c r="O292" s="352"/>
      <c r="P292" s="352"/>
      <c r="Q292" s="352"/>
      <c r="R292" s="352"/>
      <c r="S292" s="352"/>
      <c r="T292" s="352"/>
      <c r="U292" s="352"/>
      <c r="V292" s="352"/>
      <c r="W292" s="352"/>
      <c r="X292" s="352"/>
      <c r="Y292" s="352"/>
      <c r="Z292" s="352"/>
    </row>
    <row r="293">
      <c r="A293" s="332"/>
      <c r="B293" s="396"/>
      <c r="C293" s="396"/>
      <c r="D293" s="397"/>
      <c r="E293" s="398"/>
      <c r="F293" s="398"/>
      <c r="G293" s="398"/>
      <c r="H293" s="398"/>
      <c r="I293" s="398"/>
      <c r="J293" s="398"/>
      <c r="K293" s="397"/>
      <c r="L293" s="352"/>
      <c r="M293" s="352"/>
      <c r="N293" s="352"/>
      <c r="O293" s="352"/>
      <c r="P293" s="352"/>
      <c r="Q293" s="352"/>
      <c r="R293" s="352"/>
      <c r="S293" s="352"/>
      <c r="T293" s="352"/>
      <c r="U293" s="352"/>
      <c r="V293" s="352"/>
      <c r="W293" s="352"/>
      <c r="X293" s="352"/>
      <c r="Y293" s="352"/>
      <c r="Z293" s="352"/>
    </row>
    <row r="294">
      <c r="A294" s="332"/>
      <c r="B294" s="396"/>
      <c r="C294" s="396"/>
      <c r="D294" s="397"/>
      <c r="E294" s="398"/>
      <c r="F294" s="398"/>
      <c r="G294" s="398"/>
      <c r="H294" s="398"/>
      <c r="I294" s="398"/>
      <c r="J294" s="398"/>
      <c r="K294" s="397"/>
      <c r="L294" s="352"/>
      <c r="M294" s="352"/>
      <c r="N294" s="352"/>
      <c r="O294" s="352"/>
      <c r="P294" s="352"/>
      <c r="Q294" s="352"/>
      <c r="R294" s="352"/>
      <c r="S294" s="352"/>
      <c r="T294" s="352"/>
      <c r="U294" s="352"/>
      <c r="V294" s="352"/>
      <c r="W294" s="352"/>
      <c r="X294" s="352"/>
      <c r="Y294" s="352"/>
      <c r="Z294" s="352"/>
    </row>
    <row r="295">
      <c r="A295" s="332"/>
      <c r="B295" s="396"/>
      <c r="C295" s="396"/>
      <c r="D295" s="397"/>
      <c r="E295" s="398"/>
      <c r="F295" s="398"/>
      <c r="G295" s="398"/>
      <c r="H295" s="398"/>
      <c r="I295" s="398"/>
      <c r="J295" s="398"/>
      <c r="K295" s="397"/>
      <c r="L295" s="352"/>
      <c r="M295" s="352"/>
      <c r="N295" s="352"/>
      <c r="O295" s="352"/>
      <c r="P295" s="352"/>
      <c r="Q295" s="352"/>
      <c r="R295" s="352"/>
      <c r="S295" s="352"/>
      <c r="T295" s="352"/>
      <c r="U295" s="352"/>
      <c r="V295" s="352"/>
      <c r="W295" s="352"/>
      <c r="X295" s="352"/>
      <c r="Y295" s="352"/>
      <c r="Z295" s="352"/>
    </row>
    <row r="296">
      <c r="A296" s="332"/>
      <c r="B296" s="396"/>
      <c r="C296" s="396"/>
      <c r="D296" s="397"/>
      <c r="E296" s="398"/>
      <c r="F296" s="398"/>
      <c r="G296" s="398"/>
      <c r="H296" s="398"/>
      <c r="I296" s="398"/>
      <c r="J296" s="398"/>
      <c r="K296" s="397"/>
      <c r="L296" s="352"/>
      <c r="M296" s="352"/>
      <c r="N296" s="352"/>
      <c r="O296" s="352"/>
      <c r="P296" s="352"/>
      <c r="Q296" s="352"/>
      <c r="R296" s="352"/>
      <c r="S296" s="352"/>
      <c r="T296" s="352"/>
      <c r="U296" s="352"/>
      <c r="V296" s="352"/>
      <c r="W296" s="352"/>
      <c r="X296" s="352"/>
      <c r="Y296" s="352"/>
      <c r="Z296" s="352"/>
    </row>
    <row r="297">
      <c r="A297" s="332"/>
      <c r="B297" s="396"/>
      <c r="C297" s="396"/>
      <c r="D297" s="397"/>
      <c r="E297" s="398"/>
      <c r="F297" s="398"/>
      <c r="G297" s="398"/>
      <c r="H297" s="398"/>
      <c r="I297" s="398"/>
      <c r="J297" s="398"/>
      <c r="K297" s="397"/>
      <c r="L297" s="352"/>
      <c r="M297" s="352"/>
      <c r="N297" s="352"/>
      <c r="O297" s="352"/>
      <c r="P297" s="352"/>
      <c r="Q297" s="352"/>
      <c r="R297" s="352"/>
      <c r="S297" s="352"/>
      <c r="T297" s="352"/>
      <c r="U297" s="352"/>
      <c r="V297" s="352"/>
      <c r="W297" s="352"/>
      <c r="X297" s="352"/>
      <c r="Y297" s="352"/>
      <c r="Z297" s="352"/>
    </row>
    <row r="298">
      <c r="A298" s="332"/>
      <c r="B298" s="396"/>
      <c r="C298" s="396"/>
      <c r="D298" s="397"/>
      <c r="E298" s="398"/>
      <c r="F298" s="398"/>
      <c r="G298" s="398"/>
      <c r="H298" s="398"/>
      <c r="I298" s="398"/>
      <c r="J298" s="398"/>
      <c r="K298" s="397"/>
      <c r="L298" s="352"/>
      <c r="M298" s="352"/>
      <c r="N298" s="352"/>
      <c r="O298" s="352"/>
      <c r="P298" s="352"/>
      <c r="Q298" s="352"/>
      <c r="R298" s="352"/>
      <c r="S298" s="352"/>
      <c r="T298" s="352"/>
      <c r="U298" s="352"/>
      <c r="V298" s="352"/>
      <c r="W298" s="352"/>
      <c r="X298" s="352"/>
      <c r="Y298" s="352"/>
      <c r="Z298" s="352"/>
    </row>
    <row r="299">
      <c r="A299" s="332"/>
      <c r="B299" s="396"/>
      <c r="C299" s="396"/>
      <c r="D299" s="397"/>
      <c r="E299" s="398"/>
      <c r="F299" s="398"/>
      <c r="G299" s="398"/>
      <c r="H299" s="398"/>
      <c r="I299" s="398"/>
      <c r="J299" s="398"/>
      <c r="K299" s="397"/>
      <c r="L299" s="352"/>
      <c r="M299" s="352"/>
      <c r="N299" s="352"/>
      <c r="O299" s="352"/>
      <c r="P299" s="352"/>
      <c r="Q299" s="352"/>
      <c r="R299" s="352"/>
      <c r="S299" s="352"/>
      <c r="T299" s="352"/>
      <c r="U299" s="352"/>
      <c r="V299" s="352"/>
      <c r="W299" s="352"/>
      <c r="X299" s="352"/>
      <c r="Y299" s="352"/>
      <c r="Z299" s="352"/>
    </row>
    <row r="300">
      <c r="A300" s="332"/>
      <c r="B300" s="396"/>
      <c r="C300" s="396"/>
      <c r="D300" s="397"/>
      <c r="E300" s="398"/>
      <c r="F300" s="398"/>
      <c r="G300" s="398"/>
      <c r="H300" s="398"/>
      <c r="I300" s="398"/>
      <c r="J300" s="398"/>
      <c r="K300" s="397"/>
      <c r="L300" s="352"/>
      <c r="M300" s="352"/>
      <c r="N300" s="352"/>
      <c r="O300" s="352"/>
      <c r="P300" s="352"/>
      <c r="Q300" s="352"/>
      <c r="R300" s="352"/>
      <c r="S300" s="352"/>
      <c r="T300" s="352"/>
      <c r="U300" s="352"/>
      <c r="V300" s="352"/>
      <c r="W300" s="352"/>
      <c r="X300" s="352"/>
      <c r="Y300" s="352"/>
      <c r="Z300" s="352"/>
    </row>
    <row r="301">
      <c r="A301" s="332"/>
      <c r="B301" s="396"/>
      <c r="C301" s="396"/>
      <c r="D301" s="397"/>
      <c r="E301" s="398"/>
      <c r="F301" s="398"/>
      <c r="G301" s="398"/>
      <c r="H301" s="398"/>
      <c r="I301" s="398"/>
      <c r="J301" s="398"/>
      <c r="K301" s="397"/>
      <c r="L301" s="352"/>
      <c r="M301" s="352"/>
      <c r="N301" s="352"/>
      <c r="O301" s="352"/>
      <c r="P301" s="352"/>
      <c r="Q301" s="352"/>
      <c r="R301" s="352"/>
      <c r="S301" s="352"/>
      <c r="T301" s="352"/>
      <c r="U301" s="352"/>
      <c r="V301" s="352"/>
      <c r="W301" s="352"/>
      <c r="X301" s="352"/>
      <c r="Y301" s="352"/>
      <c r="Z301" s="352"/>
    </row>
    <row r="302">
      <c r="A302" s="332"/>
      <c r="B302" s="396"/>
      <c r="C302" s="396"/>
      <c r="D302" s="397"/>
      <c r="E302" s="398"/>
      <c r="F302" s="398"/>
      <c r="G302" s="398"/>
      <c r="H302" s="398"/>
      <c r="I302" s="398"/>
      <c r="J302" s="398"/>
      <c r="K302" s="397"/>
      <c r="L302" s="352"/>
      <c r="M302" s="352"/>
      <c r="N302" s="352"/>
      <c r="O302" s="352"/>
      <c r="P302" s="352"/>
      <c r="Q302" s="352"/>
      <c r="R302" s="352"/>
      <c r="S302" s="352"/>
      <c r="T302" s="352"/>
      <c r="U302" s="352"/>
      <c r="V302" s="352"/>
      <c r="W302" s="352"/>
      <c r="X302" s="352"/>
      <c r="Y302" s="352"/>
      <c r="Z302" s="352"/>
    </row>
    <row r="303">
      <c r="A303" s="332"/>
      <c r="B303" s="396"/>
      <c r="C303" s="396"/>
      <c r="D303" s="397"/>
      <c r="E303" s="398"/>
      <c r="F303" s="398"/>
      <c r="G303" s="398"/>
      <c r="H303" s="398"/>
      <c r="I303" s="398"/>
      <c r="J303" s="398"/>
      <c r="K303" s="397"/>
      <c r="L303" s="352"/>
      <c r="M303" s="352"/>
      <c r="N303" s="352"/>
      <c r="O303" s="352"/>
      <c r="P303" s="352"/>
      <c r="Q303" s="352"/>
      <c r="R303" s="352"/>
      <c r="S303" s="352"/>
      <c r="T303" s="352"/>
      <c r="U303" s="352"/>
      <c r="V303" s="352"/>
      <c r="W303" s="352"/>
      <c r="X303" s="352"/>
      <c r="Y303" s="352"/>
      <c r="Z303" s="352"/>
    </row>
    <row r="304">
      <c r="A304" s="332"/>
      <c r="B304" s="396"/>
      <c r="C304" s="396"/>
      <c r="D304" s="397"/>
      <c r="E304" s="398"/>
      <c r="F304" s="398"/>
      <c r="G304" s="398"/>
      <c r="H304" s="398"/>
      <c r="I304" s="398"/>
      <c r="J304" s="398"/>
      <c r="K304" s="397"/>
      <c r="L304" s="352"/>
      <c r="M304" s="352"/>
      <c r="N304" s="352"/>
      <c r="O304" s="352"/>
      <c r="P304" s="352"/>
      <c r="Q304" s="352"/>
      <c r="R304" s="352"/>
      <c r="S304" s="352"/>
      <c r="T304" s="352"/>
      <c r="U304" s="352"/>
      <c r="V304" s="352"/>
      <c r="W304" s="352"/>
      <c r="X304" s="352"/>
      <c r="Y304" s="352"/>
      <c r="Z304" s="352"/>
    </row>
    <row r="305">
      <c r="A305" s="332"/>
      <c r="B305" s="396"/>
      <c r="C305" s="396"/>
      <c r="D305" s="397"/>
      <c r="E305" s="398"/>
      <c r="F305" s="398"/>
      <c r="G305" s="398"/>
      <c r="H305" s="398"/>
      <c r="I305" s="398"/>
      <c r="J305" s="398"/>
      <c r="K305" s="397"/>
      <c r="L305" s="352"/>
      <c r="M305" s="352"/>
      <c r="N305" s="352"/>
      <c r="O305" s="352"/>
      <c r="P305" s="352"/>
      <c r="Q305" s="352"/>
      <c r="R305" s="352"/>
      <c r="S305" s="352"/>
      <c r="T305" s="352"/>
      <c r="U305" s="352"/>
      <c r="V305" s="352"/>
      <c r="W305" s="352"/>
      <c r="X305" s="352"/>
      <c r="Y305" s="352"/>
      <c r="Z305" s="352"/>
    </row>
    <row r="306">
      <c r="A306" s="332"/>
      <c r="B306" s="396"/>
      <c r="C306" s="396"/>
      <c r="D306" s="397"/>
      <c r="E306" s="398"/>
      <c r="F306" s="398"/>
      <c r="G306" s="398"/>
      <c r="H306" s="398"/>
      <c r="I306" s="398"/>
      <c r="J306" s="398"/>
      <c r="K306" s="397"/>
      <c r="L306" s="352"/>
      <c r="M306" s="352"/>
      <c r="N306" s="352"/>
      <c r="O306" s="352"/>
      <c r="P306" s="352"/>
      <c r="Q306" s="352"/>
      <c r="R306" s="352"/>
      <c r="S306" s="352"/>
      <c r="T306" s="352"/>
      <c r="U306" s="352"/>
      <c r="V306" s="352"/>
      <c r="W306" s="352"/>
      <c r="X306" s="352"/>
      <c r="Y306" s="352"/>
      <c r="Z306" s="352"/>
    </row>
    <row r="307">
      <c r="A307" s="332"/>
      <c r="B307" s="396"/>
      <c r="C307" s="396"/>
      <c r="D307" s="397"/>
      <c r="E307" s="398"/>
      <c r="F307" s="398"/>
      <c r="G307" s="398"/>
      <c r="H307" s="398"/>
      <c r="I307" s="398"/>
      <c r="J307" s="398"/>
      <c r="K307" s="397"/>
      <c r="L307" s="352"/>
      <c r="M307" s="352"/>
      <c r="N307" s="352"/>
      <c r="O307" s="352"/>
      <c r="P307" s="352"/>
      <c r="Q307" s="352"/>
      <c r="R307" s="352"/>
      <c r="S307" s="352"/>
      <c r="T307" s="352"/>
      <c r="U307" s="352"/>
      <c r="V307" s="352"/>
      <c r="W307" s="352"/>
      <c r="X307" s="352"/>
      <c r="Y307" s="352"/>
      <c r="Z307" s="352"/>
    </row>
    <row r="308">
      <c r="A308" s="332"/>
      <c r="B308" s="396"/>
      <c r="C308" s="396"/>
      <c r="D308" s="397"/>
      <c r="E308" s="398"/>
      <c r="F308" s="398"/>
      <c r="G308" s="398"/>
      <c r="H308" s="398"/>
      <c r="I308" s="398"/>
      <c r="J308" s="398"/>
      <c r="K308" s="397"/>
      <c r="L308" s="352"/>
      <c r="M308" s="352"/>
      <c r="N308" s="352"/>
      <c r="O308" s="352"/>
      <c r="P308" s="352"/>
      <c r="Q308" s="352"/>
      <c r="R308" s="352"/>
      <c r="S308" s="352"/>
      <c r="T308" s="352"/>
      <c r="U308" s="352"/>
      <c r="V308" s="352"/>
      <c r="W308" s="352"/>
      <c r="X308" s="352"/>
      <c r="Y308" s="352"/>
      <c r="Z308" s="352"/>
    </row>
    <row r="309">
      <c r="A309" s="332"/>
      <c r="B309" s="396"/>
      <c r="C309" s="396"/>
      <c r="D309" s="397"/>
      <c r="E309" s="398"/>
      <c r="F309" s="398"/>
      <c r="G309" s="398"/>
      <c r="H309" s="398"/>
      <c r="I309" s="398"/>
      <c r="J309" s="398"/>
      <c r="K309" s="397"/>
      <c r="L309" s="352"/>
      <c r="M309" s="352"/>
      <c r="N309" s="352"/>
      <c r="O309" s="352"/>
      <c r="P309" s="352"/>
      <c r="Q309" s="352"/>
      <c r="R309" s="352"/>
      <c r="S309" s="352"/>
      <c r="T309" s="352"/>
      <c r="U309" s="352"/>
      <c r="V309" s="352"/>
      <c r="W309" s="352"/>
      <c r="X309" s="352"/>
      <c r="Y309" s="352"/>
      <c r="Z309" s="352"/>
    </row>
    <row r="310">
      <c r="A310" s="332"/>
      <c r="B310" s="396"/>
      <c r="C310" s="396"/>
      <c r="D310" s="397"/>
      <c r="E310" s="398"/>
      <c r="F310" s="398"/>
      <c r="G310" s="398"/>
      <c r="H310" s="398"/>
      <c r="I310" s="398"/>
      <c r="J310" s="398"/>
      <c r="K310" s="397"/>
      <c r="L310" s="352"/>
      <c r="M310" s="352"/>
      <c r="N310" s="352"/>
      <c r="O310" s="352"/>
      <c r="P310" s="352"/>
      <c r="Q310" s="352"/>
      <c r="R310" s="352"/>
      <c r="S310" s="352"/>
      <c r="T310" s="352"/>
      <c r="U310" s="352"/>
      <c r="V310" s="352"/>
      <c r="W310" s="352"/>
      <c r="X310" s="352"/>
      <c r="Y310" s="352"/>
      <c r="Z310" s="352"/>
    </row>
    <row r="311">
      <c r="A311" s="332"/>
      <c r="B311" s="396"/>
      <c r="C311" s="396"/>
      <c r="D311" s="397"/>
      <c r="E311" s="398"/>
      <c r="F311" s="398"/>
      <c r="G311" s="398"/>
      <c r="H311" s="398"/>
      <c r="I311" s="398"/>
      <c r="J311" s="398"/>
      <c r="K311" s="397"/>
      <c r="L311" s="352"/>
      <c r="M311" s="352"/>
      <c r="N311" s="352"/>
      <c r="O311" s="352"/>
      <c r="P311" s="352"/>
      <c r="Q311" s="352"/>
      <c r="R311" s="352"/>
      <c r="S311" s="352"/>
      <c r="T311" s="352"/>
      <c r="U311" s="352"/>
      <c r="V311" s="352"/>
      <c r="W311" s="352"/>
      <c r="X311" s="352"/>
      <c r="Y311" s="352"/>
      <c r="Z311" s="352"/>
    </row>
    <row r="312">
      <c r="A312" s="332"/>
      <c r="B312" s="396"/>
      <c r="C312" s="396"/>
      <c r="D312" s="397"/>
      <c r="E312" s="398"/>
      <c r="F312" s="398"/>
      <c r="G312" s="398"/>
      <c r="H312" s="398"/>
      <c r="I312" s="398"/>
      <c r="J312" s="398"/>
      <c r="K312" s="397"/>
      <c r="L312" s="352"/>
      <c r="M312" s="352"/>
      <c r="N312" s="352"/>
      <c r="O312" s="352"/>
      <c r="P312" s="352"/>
      <c r="Q312" s="352"/>
      <c r="R312" s="352"/>
      <c r="S312" s="352"/>
      <c r="T312" s="352"/>
      <c r="U312" s="352"/>
      <c r="V312" s="352"/>
      <c r="W312" s="352"/>
      <c r="X312" s="352"/>
      <c r="Y312" s="352"/>
      <c r="Z312" s="352"/>
    </row>
    <row r="313">
      <c r="A313" s="332"/>
      <c r="B313" s="396"/>
      <c r="C313" s="396"/>
      <c r="D313" s="397"/>
      <c r="E313" s="398"/>
      <c r="F313" s="398"/>
      <c r="G313" s="398"/>
      <c r="H313" s="398"/>
      <c r="I313" s="398"/>
      <c r="J313" s="398"/>
      <c r="K313" s="397"/>
      <c r="L313" s="352"/>
      <c r="M313" s="352"/>
      <c r="N313" s="352"/>
      <c r="O313" s="352"/>
      <c r="P313" s="352"/>
      <c r="Q313" s="352"/>
      <c r="R313" s="352"/>
      <c r="S313" s="352"/>
      <c r="T313" s="352"/>
      <c r="U313" s="352"/>
      <c r="V313" s="352"/>
      <c r="W313" s="352"/>
      <c r="X313" s="352"/>
      <c r="Y313" s="352"/>
      <c r="Z313" s="352"/>
    </row>
    <row r="314">
      <c r="A314" s="332"/>
      <c r="B314" s="396"/>
      <c r="C314" s="396"/>
      <c r="D314" s="397"/>
      <c r="E314" s="398"/>
      <c r="F314" s="398"/>
      <c r="G314" s="398"/>
      <c r="H314" s="398"/>
      <c r="I314" s="398"/>
      <c r="J314" s="398"/>
      <c r="K314" s="397"/>
      <c r="L314" s="352"/>
      <c r="M314" s="352"/>
      <c r="N314" s="352"/>
      <c r="O314" s="352"/>
      <c r="P314" s="352"/>
      <c r="Q314" s="352"/>
      <c r="R314" s="352"/>
      <c r="S314" s="352"/>
      <c r="T314" s="352"/>
      <c r="U314" s="352"/>
      <c r="V314" s="352"/>
      <c r="W314" s="352"/>
      <c r="X314" s="352"/>
      <c r="Y314" s="352"/>
      <c r="Z314" s="352"/>
    </row>
    <row r="315">
      <c r="A315" s="332"/>
      <c r="B315" s="396"/>
      <c r="C315" s="396"/>
      <c r="D315" s="397"/>
      <c r="E315" s="398"/>
      <c r="F315" s="398"/>
      <c r="G315" s="398"/>
      <c r="H315" s="398"/>
      <c r="I315" s="398"/>
      <c r="J315" s="398"/>
      <c r="K315" s="397"/>
      <c r="L315" s="352"/>
      <c r="M315" s="352"/>
      <c r="N315" s="352"/>
      <c r="O315" s="352"/>
      <c r="P315" s="352"/>
      <c r="Q315" s="352"/>
      <c r="R315" s="352"/>
      <c r="S315" s="352"/>
      <c r="T315" s="352"/>
      <c r="U315" s="352"/>
      <c r="V315" s="352"/>
      <c r="W315" s="352"/>
      <c r="X315" s="352"/>
      <c r="Y315" s="352"/>
      <c r="Z315" s="352"/>
    </row>
    <row r="316">
      <c r="A316" s="332"/>
      <c r="B316" s="396"/>
      <c r="C316" s="396"/>
      <c r="D316" s="397"/>
      <c r="E316" s="398"/>
      <c r="F316" s="398"/>
      <c r="G316" s="398"/>
      <c r="H316" s="398"/>
      <c r="I316" s="398"/>
      <c r="J316" s="398"/>
      <c r="K316" s="397"/>
      <c r="L316" s="352"/>
      <c r="M316" s="352"/>
      <c r="N316" s="352"/>
      <c r="O316" s="352"/>
      <c r="P316" s="352"/>
      <c r="Q316" s="352"/>
      <c r="R316" s="352"/>
      <c r="S316" s="352"/>
      <c r="T316" s="352"/>
      <c r="U316" s="352"/>
      <c r="V316" s="352"/>
      <c r="W316" s="352"/>
      <c r="X316" s="352"/>
      <c r="Y316" s="352"/>
      <c r="Z316" s="352"/>
    </row>
    <row r="317">
      <c r="A317" s="332"/>
      <c r="B317" s="396"/>
      <c r="C317" s="396"/>
      <c r="D317" s="397"/>
      <c r="E317" s="398"/>
      <c r="F317" s="398"/>
      <c r="G317" s="398"/>
      <c r="H317" s="398"/>
      <c r="I317" s="398"/>
      <c r="J317" s="398"/>
      <c r="K317" s="397"/>
      <c r="L317" s="352"/>
      <c r="M317" s="352"/>
      <c r="N317" s="352"/>
      <c r="O317" s="352"/>
      <c r="P317" s="352"/>
      <c r="Q317" s="352"/>
      <c r="R317" s="352"/>
      <c r="S317" s="352"/>
      <c r="T317" s="352"/>
      <c r="U317" s="352"/>
      <c r="V317" s="352"/>
      <c r="W317" s="352"/>
      <c r="X317" s="352"/>
      <c r="Y317" s="352"/>
      <c r="Z317" s="352"/>
    </row>
    <row r="318">
      <c r="A318" s="332"/>
      <c r="B318" s="396"/>
      <c r="C318" s="396"/>
      <c r="D318" s="397"/>
      <c r="E318" s="398"/>
      <c r="F318" s="398"/>
      <c r="G318" s="398"/>
      <c r="H318" s="398"/>
      <c r="I318" s="398"/>
      <c r="J318" s="398"/>
      <c r="K318" s="397"/>
      <c r="L318" s="352"/>
      <c r="M318" s="352"/>
      <c r="N318" s="352"/>
      <c r="O318" s="352"/>
      <c r="P318" s="352"/>
      <c r="Q318" s="352"/>
      <c r="R318" s="352"/>
      <c r="S318" s="352"/>
      <c r="T318" s="352"/>
      <c r="U318" s="352"/>
      <c r="V318" s="352"/>
      <c r="W318" s="352"/>
      <c r="X318" s="352"/>
      <c r="Y318" s="352"/>
      <c r="Z318" s="352"/>
    </row>
    <row r="319">
      <c r="A319" s="332"/>
      <c r="B319" s="396"/>
      <c r="C319" s="396"/>
      <c r="D319" s="397"/>
      <c r="E319" s="398"/>
      <c r="F319" s="398"/>
      <c r="G319" s="398"/>
      <c r="H319" s="398"/>
      <c r="I319" s="398"/>
      <c r="J319" s="398"/>
      <c r="K319" s="397"/>
      <c r="L319" s="352"/>
      <c r="M319" s="352"/>
      <c r="N319" s="352"/>
      <c r="O319" s="352"/>
      <c r="P319" s="352"/>
      <c r="Q319" s="352"/>
      <c r="R319" s="352"/>
      <c r="S319" s="352"/>
      <c r="T319" s="352"/>
      <c r="U319" s="352"/>
      <c r="V319" s="352"/>
      <c r="W319" s="352"/>
      <c r="X319" s="352"/>
      <c r="Y319" s="352"/>
      <c r="Z319" s="352"/>
    </row>
    <row r="320">
      <c r="A320" s="332"/>
      <c r="B320" s="396"/>
      <c r="C320" s="396"/>
      <c r="D320" s="397"/>
      <c r="E320" s="398"/>
      <c r="F320" s="398"/>
      <c r="G320" s="398"/>
      <c r="H320" s="398"/>
      <c r="I320" s="398"/>
      <c r="J320" s="398"/>
      <c r="K320" s="397"/>
      <c r="L320" s="352"/>
      <c r="M320" s="352"/>
      <c r="N320" s="352"/>
      <c r="O320" s="352"/>
      <c r="P320" s="352"/>
      <c r="Q320" s="352"/>
      <c r="R320" s="352"/>
      <c r="S320" s="352"/>
      <c r="T320" s="352"/>
      <c r="U320" s="352"/>
      <c r="V320" s="352"/>
      <c r="W320" s="352"/>
      <c r="X320" s="352"/>
      <c r="Y320" s="352"/>
      <c r="Z320" s="352"/>
    </row>
    <row r="321">
      <c r="A321" s="332"/>
      <c r="B321" s="396"/>
      <c r="C321" s="396"/>
      <c r="D321" s="397"/>
      <c r="E321" s="398"/>
      <c r="F321" s="398"/>
      <c r="G321" s="398"/>
      <c r="H321" s="398"/>
      <c r="I321" s="398"/>
      <c r="J321" s="398"/>
      <c r="K321" s="397"/>
      <c r="L321" s="352"/>
      <c r="M321" s="352"/>
      <c r="N321" s="352"/>
      <c r="O321" s="352"/>
      <c r="P321" s="352"/>
      <c r="Q321" s="352"/>
      <c r="R321" s="352"/>
      <c r="S321" s="352"/>
      <c r="T321" s="352"/>
      <c r="U321" s="352"/>
      <c r="V321" s="352"/>
      <c r="W321" s="352"/>
      <c r="X321" s="352"/>
      <c r="Y321" s="352"/>
      <c r="Z321" s="352"/>
    </row>
    <row r="322">
      <c r="A322" s="332"/>
      <c r="B322" s="396"/>
      <c r="C322" s="396"/>
      <c r="D322" s="397"/>
      <c r="E322" s="398"/>
      <c r="F322" s="398"/>
      <c r="G322" s="398"/>
      <c r="H322" s="398"/>
      <c r="I322" s="398"/>
      <c r="J322" s="398"/>
      <c r="K322" s="397"/>
      <c r="L322" s="352"/>
      <c r="M322" s="352"/>
      <c r="N322" s="352"/>
      <c r="O322" s="352"/>
      <c r="P322" s="352"/>
      <c r="Q322" s="352"/>
      <c r="R322" s="352"/>
      <c r="S322" s="352"/>
      <c r="T322" s="352"/>
      <c r="U322" s="352"/>
      <c r="V322" s="352"/>
      <c r="W322" s="352"/>
      <c r="X322" s="352"/>
      <c r="Y322" s="352"/>
      <c r="Z322" s="352"/>
    </row>
    <row r="323">
      <c r="A323" s="332"/>
      <c r="B323" s="396"/>
      <c r="C323" s="396"/>
      <c r="D323" s="397"/>
      <c r="E323" s="398"/>
      <c r="F323" s="398"/>
      <c r="G323" s="398"/>
      <c r="H323" s="398"/>
      <c r="I323" s="398"/>
      <c r="J323" s="398"/>
      <c r="K323" s="397"/>
      <c r="L323" s="352"/>
      <c r="M323" s="352"/>
      <c r="N323" s="352"/>
      <c r="O323" s="352"/>
      <c r="P323" s="352"/>
      <c r="Q323" s="352"/>
      <c r="R323" s="352"/>
      <c r="S323" s="352"/>
      <c r="T323" s="352"/>
      <c r="U323" s="352"/>
      <c r="V323" s="352"/>
      <c r="W323" s="352"/>
      <c r="X323" s="352"/>
      <c r="Y323" s="352"/>
      <c r="Z323" s="352"/>
    </row>
    <row r="324">
      <c r="A324" s="332"/>
      <c r="B324" s="396"/>
      <c r="C324" s="396"/>
      <c r="D324" s="397"/>
      <c r="E324" s="398"/>
      <c r="F324" s="398"/>
      <c r="G324" s="398"/>
      <c r="H324" s="398"/>
      <c r="I324" s="398"/>
      <c r="J324" s="398"/>
      <c r="K324" s="397"/>
      <c r="L324" s="352"/>
      <c r="M324" s="352"/>
      <c r="N324" s="352"/>
      <c r="O324" s="352"/>
      <c r="P324" s="352"/>
      <c r="Q324" s="352"/>
      <c r="R324" s="352"/>
      <c r="S324" s="352"/>
      <c r="T324" s="352"/>
      <c r="U324" s="352"/>
      <c r="V324" s="352"/>
      <c r="W324" s="352"/>
      <c r="X324" s="352"/>
      <c r="Y324" s="352"/>
      <c r="Z324" s="352"/>
    </row>
    <row r="325">
      <c r="A325" s="332"/>
      <c r="B325" s="396"/>
      <c r="C325" s="396"/>
      <c r="D325" s="397"/>
      <c r="E325" s="398"/>
      <c r="F325" s="398"/>
      <c r="G325" s="398"/>
      <c r="H325" s="398"/>
      <c r="I325" s="398"/>
      <c r="J325" s="398"/>
      <c r="K325" s="397"/>
      <c r="L325" s="352"/>
      <c r="M325" s="352"/>
      <c r="N325" s="352"/>
      <c r="O325" s="352"/>
      <c r="P325" s="352"/>
      <c r="Q325" s="352"/>
      <c r="R325" s="352"/>
      <c r="S325" s="352"/>
      <c r="T325" s="352"/>
      <c r="U325" s="352"/>
      <c r="V325" s="352"/>
      <c r="W325" s="352"/>
      <c r="X325" s="352"/>
      <c r="Y325" s="352"/>
      <c r="Z325" s="352"/>
    </row>
    <row r="326">
      <c r="A326" s="332"/>
      <c r="B326" s="396"/>
      <c r="C326" s="396"/>
      <c r="D326" s="397"/>
      <c r="E326" s="398"/>
      <c r="F326" s="398"/>
      <c r="G326" s="398"/>
      <c r="H326" s="398"/>
      <c r="I326" s="398"/>
      <c r="J326" s="398"/>
      <c r="K326" s="397"/>
      <c r="L326" s="352"/>
      <c r="M326" s="352"/>
      <c r="N326" s="352"/>
      <c r="O326" s="352"/>
      <c r="P326" s="352"/>
      <c r="Q326" s="352"/>
      <c r="R326" s="352"/>
      <c r="S326" s="352"/>
      <c r="T326" s="352"/>
      <c r="U326" s="352"/>
      <c r="V326" s="352"/>
      <c r="W326" s="352"/>
      <c r="X326" s="352"/>
      <c r="Y326" s="352"/>
      <c r="Z326" s="352"/>
    </row>
    <row r="327">
      <c r="A327" s="332"/>
      <c r="B327" s="396"/>
      <c r="C327" s="396"/>
      <c r="D327" s="397"/>
      <c r="E327" s="398"/>
      <c r="F327" s="398"/>
      <c r="G327" s="398"/>
      <c r="H327" s="398"/>
      <c r="I327" s="398"/>
      <c r="J327" s="398"/>
      <c r="K327" s="397"/>
      <c r="L327" s="352"/>
      <c r="M327" s="352"/>
      <c r="N327" s="352"/>
      <c r="O327" s="352"/>
      <c r="P327" s="352"/>
      <c r="Q327" s="352"/>
      <c r="R327" s="352"/>
      <c r="S327" s="352"/>
      <c r="T327" s="352"/>
      <c r="U327" s="352"/>
      <c r="V327" s="352"/>
      <c r="W327" s="352"/>
      <c r="X327" s="352"/>
      <c r="Y327" s="352"/>
      <c r="Z327" s="352"/>
    </row>
    <row r="328">
      <c r="A328" s="332"/>
      <c r="B328" s="396"/>
      <c r="C328" s="396"/>
      <c r="D328" s="397"/>
      <c r="E328" s="398"/>
      <c r="F328" s="398"/>
      <c r="G328" s="398"/>
      <c r="H328" s="398"/>
      <c r="I328" s="398"/>
      <c r="J328" s="398"/>
      <c r="K328" s="397"/>
      <c r="L328" s="352"/>
      <c r="M328" s="352"/>
      <c r="N328" s="352"/>
      <c r="O328" s="352"/>
      <c r="P328" s="352"/>
      <c r="Q328" s="352"/>
      <c r="R328" s="352"/>
      <c r="S328" s="352"/>
      <c r="T328" s="352"/>
      <c r="U328" s="352"/>
      <c r="V328" s="352"/>
      <c r="W328" s="352"/>
      <c r="X328" s="352"/>
      <c r="Y328" s="352"/>
      <c r="Z328" s="352"/>
    </row>
    <row r="329">
      <c r="A329" s="332"/>
      <c r="B329" s="396"/>
      <c r="C329" s="396"/>
      <c r="D329" s="397"/>
      <c r="E329" s="398"/>
      <c r="F329" s="398"/>
      <c r="G329" s="398"/>
      <c r="H329" s="398"/>
      <c r="I329" s="398"/>
      <c r="J329" s="398"/>
      <c r="K329" s="397"/>
      <c r="L329" s="352"/>
      <c r="M329" s="352"/>
      <c r="N329" s="352"/>
      <c r="O329" s="352"/>
      <c r="P329" s="352"/>
      <c r="Q329" s="352"/>
      <c r="R329" s="352"/>
      <c r="S329" s="352"/>
      <c r="T329" s="352"/>
      <c r="U329" s="352"/>
      <c r="V329" s="352"/>
      <c r="W329" s="352"/>
      <c r="X329" s="352"/>
      <c r="Y329" s="352"/>
      <c r="Z329" s="352"/>
    </row>
    <row r="330">
      <c r="A330" s="332"/>
      <c r="B330" s="396"/>
      <c r="C330" s="396"/>
      <c r="D330" s="397"/>
      <c r="E330" s="398"/>
      <c r="F330" s="398"/>
      <c r="G330" s="398"/>
      <c r="H330" s="398"/>
      <c r="I330" s="398"/>
      <c r="J330" s="398"/>
      <c r="K330" s="397"/>
      <c r="L330" s="352"/>
      <c r="M330" s="352"/>
      <c r="N330" s="352"/>
      <c r="O330" s="352"/>
      <c r="P330" s="352"/>
      <c r="Q330" s="352"/>
      <c r="R330" s="352"/>
      <c r="S330" s="352"/>
      <c r="T330" s="352"/>
      <c r="U330" s="352"/>
      <c r="V330" s="352"/>
      <c r="W330" s="352"/>
      <c r="X330" s="352"/>
      <c r="Y330" s="352"/>
      <c r="Z330" s="352"/>
    </row>
    <row r="331">
      <c r="A331" s="332"/>
      <c r="B331" s="396"/>
      <c r="C331" s="396"/>
      <c r="D331" s="397"/>
      <c r="E331" s="398"/>
      <c r="F331" s="398"/>
      <c r="G331" s="398"/>
      <c r="H331" s="398"/>
      <c r="I331" s="398"/>
      <c r="J331" s="398"/>
      <c r="K331" s="397"/>
      <c r="L331" s="352"/>
      <c r="M331" s="352"/>
      <c r="N331" s="352"/>
      <c r="O331" s="352"/>
      <c r="P331" s="352"/>
      <c r="Q331" s="352"/>
      <c r="R331" s="352"/>
      <c r="S331" s="352"/>
      <c r="T331" s="352"/>
      <c r="U331" s="352"/>
      <c r="V331" s="352"/>
      <c r="W331" s="352"/>
      <c r="X331" s="352"/>
      <c r="Y331" s="352"/>
      <c r="Z331" s="352"/>
    </row>
    <row r="332">
      <c r="A332" s="332"/>
      <c r="B332" s="396"/>
      <c r="C332" s="396"/>
      <c r="D332" s="397"/>
      <c r="E332" s="398"/>
      <c r="F332" s="398"/>
      <c r="G332" s="398"/>
      <c r="H332" s="398"/>
      <c r="I332" s="398"/>
      <c r="J332" s="398"/>
      <c r="K332" s="397"/>
      <c r="L332" s="352"/>
      <c r="M332" s="352"/>
      <c r="N332" s="352"/>
      <c r="O332" s="352"/>
      <c r="P332" s="352"/>
      <c r="Q332" s="352"/>
      <c r="R332" s="352"/>
      <c r="S332" s="352"/>
      <c r="T332" s="352"/>
      <c r="U332" s="352"/>
      <c r="V332" s="352"/>
      <c r="W332" s="352"/>
      <c r="X332" s="352"/>
      <c r="Y332" s="352"/>
      <c r="Z332" s="352"/>
    </row>
    <row r="333">
      <c r="A333" s="332"/>
      <c r="B333" s="396"/>
      <c r="C333" s="396"/>
      <c r="D333" s="397"/>
      <c r="E333" s="398"/>
      <c r="F333" s="398"/>
      <c r="G333" s="398"/>
      <c r="H333" s="398"/>
      <c r="I333" s="398"/>
      <c r="J333" s="398"/>
      <c r="K333" s="397"/>
      <c r="L333" s="352"/>
      <c r="M333" s="352"/>
      <c r="N333" s="352"/>
      <c r="O333" s="352"/>
      <c r="P333" s="352"/>
      <c r="Q333" s="352"/>
      <c r="R333" s="352"/>
      <c r="S333" s="352"/>
      <c r="T333" s="352"/>
      <c r="U333" s="352"/>
      <c r="V333" s="352"/>
      <c r="W333" s="352"/>
      <c r="X333" s="352"/>
      <c r="Y333" s="352"/>
      <c r="Z333" s="352"/>
    </row>
    <row r="334">
      <c r="A334" s="332"/>
      <c r="B334" s="396"/>
      <c r="C334" s="396"/>
      <c r="D334" s="397"/>
      <c r="E334" s="398"/>
      <c r="F334" s="398"/>
      <c r="G334" s="398"/>
      <c r="H334" s="398"/>
      <c r="I334" s="398"/>
      <c r="J334" s="398"/>
      <c r="K334" s="397"/>
      <c r="L334" s="352"/>
      <c r="M334" s="352"/>
      <c r="N334" s="352"/>
      <c r="O334" s="352"/>
      <c r="P334" s="352"/>
      <c r="Q334" s="352"/>
      <c r="R334" s="352"/>
      <c r="S334" s="352"/>
      <c r="T334" s="352"/>
      <c r="U334" s="352"/>
      <c r="V334" s="352"/>
      <c r="W334" s="352"/>
      <c r="X334" s="352"/>
      <c r="Y334" s="352"/>
      <c r="Z334" s="352"/>
    </row>
    <row r="335">
      <c r="A335" s="332"/>
      <c r="B335" s="396"/>
      <c r="C335" s="396"/>
      <c r="D335" s="397"/>
      <c r="E335" s="398"/>
      <c r="F335" s="398"/>
      <c r="G335" s="398"/>
      <c r="H335" s="398"/>
      <c r="I335" s="398"/>
      <c r="J335" s="398"/>
      <c r="K335" s="397"/>
      <c r="L335" s="352"/>
      <c r="M335" s="352"/>
      <c r="N335" s="352"/>
      <c r="O335" s="352"/>
      <c r="P335" s="352"/>
      <c r="Q335" s="352"/>
      <c r="R335" s="352"/>
      <c r="S335" s="352"/>
      <c r="T335" s="352"/>
      <c r="U335" s="352"/>
      <c r="V335" s="352"/>
      <c r="W335" s="352"/>
      <c r="X335" s="352"/>
      <c r="Y335" s="352"/>
      <c r="Z335" s="352"/>
    </row>
    <row r="336">
      <c r="A336" s="332"/>
      <c r="B336" s="396"/>
      <c r="C336" s="396"/>
      <c r="D336" s="397"/>
      <c r="E336" s="398"/>
      <c r="F336" s="398"/>
      <c r="G336" s="398"/>
      <c r="H336" s="398"/>
      <c r="I336" s="398"/>
      <c r="J336" s="398"/>
      <c r="K336" s="397"/>
      <c r="L336" s="352"/>
      <c r="M336" s="352"/>
      <c r="N336" s="352"/>
      <c r="O336" s="352"/>
      <c r="P336" s="352"/>
      <c r="Q336" s="352"/>
      <c r="R336" s="352"/>
      <c r="S336" s="352"/>
      <c r="T336" s="352"/>
      <c r="U336" s="352"/>
      <c r="V336" s="352"/>
      <c r="W336" s="352"/>
      <c r="X336" s="352"/>
      <c r="Y336" s="352"/>
      <c r="Z336" s="352"/>
    </row>
    <row r="337">
      <c r="A337" s="332"/>
      <c r="B337" s="396"/>
      <c r="C337" s="396"/>
      <c r="D337" s="397"/>
      <c r="E337" s="398"/>
      <c r="F337" s="398"/>
      <c r="G337" s="398"/>
      <c r="H337" s="398"/>
      <c r="I337" s="398"/>
      <c r="J337" s="398"/>
      <c r="K337" s="397"/>
      <c r="L337" s="352"/>
      <c r="M337" s="352"/>
      <c r="N337" s="352"/>
      <c r="O337" s="352"/>
      <c r="P337" s="352"/>
      <c r="Q337" s="352"/>
      <c r="R337" s="352"/>
      <c r="S337" s="352"/>
      <c r="T337" s="352"/>
      <c r="U337" s="352"/>
      <c r="V337" s="352"/>
      <c r="W337" s="352"/>
      <c r="X337" s="352"/>
      <c r="Y337" s="352"/>
      <c r="Z337" s="352"/>
    </row>
    <row r="338">
      <c r="A338" s="332"/>
      <c r="B338" s="396"/>
      <c r="C338" s="396"/>
      <c r="D338" s="397"/>
      <c r="E338" s="398"/>
      <c r="F338" s="398"/>
      <c r="G338" s="398"/>
      <c r="H338" s="398"/>
      <c r="I338" s="398"/>
      <c r="J338" s="398"/>
      <c r="K338" s="397"/>
      <c r="L338" s="352"/>
      <c r="M338" s="352"/>
      <c r="N338" s="352"/>
      <c r="O338" s="352"/>
      <c r="P338" s="352"/>
      <c r="Q338" s="352"/>
      <c r="R338" s="352"/>
      <c r="S338" s="352"/>
      <c r="T338" s="352"/>
      <c r="U338" s="352"/>
      <c r="V338" s="352"/>
      <c r="W338" s="352"/>
      <c r="X338" s="352"/>
      <c r="Y338" s="352"/>
      <c r="Z338" s="352"/>
    </row>
    <row r="339">
      <c r="A339" s="332"/>
      <c r="B339" s="396"/>
      <c r="C339" s="396"/>
      <c r="D339" s="397"/>
      <c r="E339" s="398"/>
      <c r="F339" s="398"/>
      <c r="G339" s="398"/>
      <c r="H339" s="398"/>
      <c r="I339" s="398"/>
      <c r="J339" s="398"/>
      <c r="K339" s="397"/>
      <c r="L339" s="352"/>
      <c r="M339" s="352"/>
      <c r="N339" s="352"/>
      <c r="O339" s="352"/>
      <c r="P339" s="352"/>
      <c r="Q339" s="352"/>
      <c r="R339" s="352"/>
      <c r="S339" s="352"/>
      <c r="T339" s="352"/>
      <c r="U339" s="352"/>
      <c r="V339" s="352"/>
      <c r="W339" s="352"/>
      <c r="X339" s="352"/>
      <c r="Y339" s="352"/>
      <c r="Z339" s="352"/>
    </row>
    <row r="340">
      <c r="A340" s="332"/>
      <c r="B340" s="396"/>
      <c r="C340" s="396"/>
      <c r="D340" s="397"/>
      <c r="E340" s="398"/>
      <c r="F340" s="398"/>
      <c r="G340" s="398"/>
      <c r="H340" s="398"/>
      <c r="I340" s="398"/>
      <c r="J340" s="398"/>
      <c r="K340" s="397"/>
      <c r="L340" s="352"/>
      <c r="M340" s="352"/>
      <c r="N340" s="352"/>
      <c r="O340" s="352"/>
      <c r="P340" s="352"/>
      <c r="Q340" s="352"/>
      <c r="R340" s="352"/>
      <c r="S340" s="352"/>
      <c r="T340" s="352"/>
      <c r="U340" s="352"/>
      <c r="V340" s="352"/>
      <c r="W340" s="352"/>
      <c r="X340" s="352"/>
      <c r="Y340" s="352"/>
      <c r="Z340" s="352"/>
    </row>
    <row r="341">
      <c r="A341" s="332"/>
      <c r="B341" s="396"/>
      <c r="C341" s="396"/>
      <c r="D341" s="397"/>
      <c r="E341" s="398"/>
      <c r="F341" s="398"/>
      <c r="G341" s="398"/>
      <c r="H341" s="398"/>
      <c r="I341" s="398"/>
      <c r="J341" s="398"/>
      <c r="K341" s="397"/>
      <c r="L341" s="352"/>
      <c r="M341" s="352"/>
      <c r="N341" s="352"/>
      <c r="O341" s="352"/>
      <c r="P341" s="352"/>
      <c r="Q341" s="352"/>
      <c r="R341" s="352"/>
      <c r="S341" s="352"/>
      <c r="T341" s="352"/>
      <c r="U341" s="352"/>
      <c r="V341" s="352"/>
      <c r="W341" s="352"/>
      <c r="X341" s="352"/>
      <c r="Y341" s="352"/>
      <c r="Z341" s="352"/>
    </row>
    <row r="342">
      <c r="A342" s="332"/>
      <c r="B342" s="396"/>
      <c r="C342" s="396"/>
      <c r="D342" s="397"/>
      <c r="E342" s="398"/>
      <c r="F342" s="398"/>
      <c r="G342" s="398"/>
      <c r="H342" s="398"/>
      <c r="I342" s="398"/>
      <c r="J342" s="398"/>
      <c r="K342" s="397"/>
      <c r="L342" s="352"/>
      <c r="M342" s="352"/>
      <c r="N342" s="352"/>
      <c r="O342" s="352"/>
      <c r="P342" s="352"/>
      <c r="Q342" s="352"/>
      <c r="R342" s="352"/>
      <c r="S342" s="352"/>
      <c r="T342" s="352"/>
      <c r="U342" s="352"/>
      <c r="V342" s="352"/>
      <c r="W342" s="352"/>
      <c r="X342" s="352"/>
      <c r="Y342" s="352"/>
      <c r="Z342" s="352"/>
    </row>
    <row r="343">
      <c r="A343" s="332"/>
      <c r="B343" s="396"/>
      <c r="C343" s="396"/>
      <c r="D343" s="397"/>
      <c r="E343" s="398"/>
      <c r="F343" s="398"/>
      <c r="G343" s="398"/>
      <c r="H343" s="398"/>
      <c r="I343" s="398"/>
      <c r="J343" s="398"/>
      <c r="K343" s="397"/>
      <c r="L343" s="352"/>
      <c r="M343" s="352"/>
      <c r="N343" s="352"/>
      <c r="O343" s="352"/>
      <c r="P343" s="352"/>
      <c r="Q343" s="352"/>
      <c r="R343" s="352"/>
      <c r="S343" s="352"/>
      <c r="T343" s="352"/>
      <c r="U343" s="352"/>
      <c r="V343" s="352"/>
      <c r="W343" s="352"/>
      <c r="X343" s="352"/>
      <c r="Y343" s="352"/>
      <c r="Z343" s="352"/>
    </row>
    <row r="344">
      <c r="A344" s="332"/>
      <c r="B344" s="396"/>
      <c r="C344" s="396"/>
      <c r="D344" s="397"/>
      <c r="E344" s="398"/>
      <c r="F344" s="398"/>
      <c r="G344" s="398"/>
      <c r="H344" s="398"/>
      <c r="I344" s="398"/>
      <c r="J344" s="398"/>
      <c r="K344" s="397"/>
      <c r="L344" s="352"/>
      <c r="M344" s="352"/>
      <c r="N344" s="352"/>
      <c r="O344" s="352"/>
      <c r="P344" s="352"/>
      <c r="Q344" s="352"/>
      <c r="R344" s="352"/>
      <c r="S344" s="352"/>
      <c r="T344" s="352"/>
      <c r="U344" s="352"/>
      <c r="V344" s="352"/>
      <c r="W344" s="352"/>
      <c r="X344" s="352"/>
      <c r="Y344" s="352"/>
      <c r="Z344" s="352"/>
    </row>
    <row r="345">
      <c r="A345" s="332"/>
      <c r="B345" s="396"/>
      <c r="C345" s="396"/>
      <c r="D345" s="397"/>
      <c r="E345" s="398"/>
      <c r="F345" s="398"/>
      <c r="G345" s="398"/>
      <c r="H345" s="398"/>
      <c r="I345" s="398"/>
      <c r="J345" s="398"/>
      <c r="K345" s="397"/>
      <c r="L345" s="352"/>
      <c r="M345" s="352"/>
      <c r="N345" s="352"/>
      <c r="O345" s="352"/>
      <c r="P345" s="352"/>
      <c r="Q345" s="352"/>
      <c r="R345" s="352"/>
      <c r="S345" s="352"/>
      <c r="T345" s="352"/>
      <c r="U345" s="352"/>
      <c r="V345" s="352"/>
      <c r="W345" s="352"/>
      <c r="X345" s="352"/>
      <c r="Y345" s="352"/>
      <c r="Z345" s="352"/>
    </row>
    <row r="346">
      <c r="A346" s="332"/>
      <c r="B346" s="396"/>
      <c r="C346" s="396"/>
      <c r="D346" s="397"/>
      <c r="E346" s="398"/>
      <c r="F346" s="398"/>
      <c r="G346" s="398"/>
      <c r="H346" s="398"/>
      <c r="I346" s="398"/>
      <c r="J346" s="398"/>
      <c r="K346" s="397"/>
      <c r="L346" s="352"/>
      <c r="M346" s="352"/>
      <c r="N346" s="352"/>
      <c r="O346" s="352"/>
      <c r="P346" s="352"/>
      <c r="Q346" s="352"/>
      <c r="R346" s="352"/>
      <c r="S346" s="352"/>
      <c r="T346" s="352"/>
      <c r="U346" s="352"/>
      <c r="V346" s="352"/>
      <c r="W346" s="352"/>
      <c r="X346" s="352"/>
      <c r="Y346" s="352"/>
      <c r="Z346" s="352"/>
    </row>
    <row r="347">
      <c r="A347" s="332"/>
      <c r="B347" s="396"/>
      <c r="C347" s="396"/>
      <c r="D347" s="397"/>
      <c r="E347" s="398"/>
      <c r="F347" s="398"/>
      <c r="G347" s="398"/>
      <c r="H347" s="398"/>
      <c r="I347" s="398"/>
      <c r="J347" s="398"/>
      <c r="K347" s="397"/>
      <c r="L347" s="352"/>
      <c r="M347" s="352"/>
      <c r="N347" s="352"/>
      <c r="O347" s="352"/>
      <c r="P347" s="352"/>
      <c r="Q347" s="352"/>
      <c r="R347" s="352"/>
      <c r="S347" s="352"/>
      <c r="T347" s="352"/>
      <c r="U347" s="352"/>
      <c r="V347" s="352"/>
      <c r="W347" s="352"/>
      <c r="X347" s="352"/>
      <c r="Y347" s="352"/>
      <c r="Z347" s="352"/>
    </row>
    <row r="348">
      <c r="A348" s="332"/>
      <c r="B348" s="396"/>
      <c r="C348" s="396"/>
      <c r="D348" s="397"/>
      <c r="E348" s="398"/>
      <c r="F348" s="398"/>
      <c r="G348" s="398"/>
      <c r="H348" s="398"/>
      <c r="I348" s="398"/>
      <c r="J348" s="398"/>
      <c r="K348" s="397"/>
      <c r="L348" s="352"/>
      <c r="M348" s="352"/>
      <c r="N348" s="352"/>
      <c r="O348" s="352"/>
      <c r="P348" s="352"/>
      <c r="Q348" s="352"/>
      <c r="R348" s="352"/>
      <c r="S348" s="352"/>
      <c r="T348" s="352"/>
      <c r="U348" s="352"/>
      <c r="V348" s="352"/>
      <c r="W348" s="352"/>
      <c r="X348" s="352"/>
      <c r="Y348" s="352"/>
      <c r="Z348" s="352"/>
    </row>
    <row r="349">
      <c r="A349" s="332"/>
      <c r="B349" s="396"/>
      <c r="C349" s="396"/>
      <c r="D349" s="397"/>
      <c r="E349" s="398"/>
      <c r="F349" s="398"/>
      <c r="G349" s="398"/>
      <c r="H349" s="398"/>
      <c r="I349" s="398"/>
      <c r="J349" s="398"/>
      <c r="K349" s="397"/>
      <c r="L349" s="352"/>
      <c r="M349" s="352"/>
      <c r="N349" s="352"/>
      <c r="O349" s="352"/>
      <c r="P349" s="352"/>
      <c r="Q349" s="352"/>
      <c r="R349" s="352"/>
      <c r="S349" s="352"/>
      <c r="T349" s="352"/>
      <c r="U349" s="352"/>
      <c r="V349" s="352"/>
      <c r="W349" s="352"/>
      <c r="X349" s="352"/>
      <c r="Y349" s="352"/>
      <c r="Z349" s="352"/>
    </row>
    <row r="350">
      <c r="A350" s="332"/>
      <c r="B350" s="396"/>
      <c r="C350" s="396"/>
      <c r="D350" s="397"/>
      <c r="E350" s="398"/>
      <c r="F350" s="398"/>
      <c r="G350" s="398"/>
      <c r="H350" s="398"/>
      <c r="I350" s="398"/>
      <c r="J350" s="398"/>
      <c r="K350" s="397"/>
      <c r="L350" s="352"/>
      <c r="M350" s="352"/>
      <c r="N350" s="352"/>
      <c r="O350" s="352"/>
      <c r="P350" s="352"/>
      <c r="Q350" s="352"/>
      <c r="R350" s="352"/>
      <c r="S350" s="352"/>
      <c r="T350" s="352"/>
      <c r="U350" s="352"/>
      <c r="V350" s="352"/>
      <c r="W350" s="352"/>
      <c r="X350" s="352"/>
      <c r="Y350" s="352"/>
      <c r="Z350" s="352"/>
    </row>
    <row r="351">
      <c r="A351" s="332"/>
      <c r="B351" s="396"/>
      <c r="C351" s="396"/>
      <c r="D351" s="397"/>
      <c r="E351" s="398"/>
      <c r="F351" s="398"/>
      <c r="G351" s="398"/>
      <c r="H351" s="398"/>
      <c r="I351" s="398"/>
      <c r="J351" s="398"/>
      <c r="K351" s="397"/>
      <c r="L351" s="352"/>
      <c r="M351" s="352"/>
      <c r="N351" s="352"/>
      <c r="O351" s="352"/>
      <c r="P351" s="352"/>
      <c r="Q351" s="352"/>
      <c r="R351" s="352"/>
      <c r="S351" s="352"/>
      <c r="T351" s="352"/>
      <c r="U351" s="352"/>
      <c r="V351" s="352"/>
      <c r="W351" s="352"/>
      <c r="X351" s="352"/>
      <c r="Y351" s="352"/>
      <c r="Z351" s="352"/>
    </row>
    <row r="352">
      <c r="A352" s="332"/>
      <c r="B352" s="396"/>
      <c r="C352" s="396"/>
      <c r="D352" s="397"/>
      <c r="E352" s="398"/>
      <c r="F352" s="398"/>
      <c r="G352" s="398"/>
      <c r="H352" s="398"/>
      <c r="I352" s="398"/>
      <c r="J352" s="398"/>
      <c r="K352" s="397"/>
      <c r="L352" s="352"/>
      <c r="M352" s="352"/>
      <c r="N352" s="352"/>
      <c r="O352" s="352"/>
      <c r="P352" s="352"/>
      <c r="Q352" s="352"/>
      <c r="R352" s="352"/>
      <c r="S352" s="352"/>
      <c r="T352" s="352"/>
      <c r="U352" s="352"/>
      <c r="V352" s="352"/>
      <c r="W352" s="352"/>
      <c r="X352" s="352"/>
      <c r="Y352" s="352"/>
      <c r="Z352" s="352"/>
    </row>
    <row r="353">
      <c r="A353" s="332"/>
      <c r="B353" s="396"/>
      <c r="C353" s="396"/>
      <c r="D353" s="397"/>
      <c r="E353" s="398"/>
      <c r="F353" s="398"/>
      <c r="G353" s="398"/>
      <c r="H353" s="398"/>
      <c r="I353" s="398"/>
      <c r="J353" s="398"/>
      <c r="K353" s="397"/>
      <c r="L353" s="352"/>
      <c r="M353" s="352"/>
      <c r="N353" s="352"/>
      <c r="O353" s="352"/>
      <c r="P353" s="352"/>
      <c r="Q353" s="352"/>
      <c r="R353" s="352"/>
      <c r="S353" s="352"/>
      <c r="T353" s="352"/>
      <c r="U353" s="352"/>
      <c r="V353" s="352"/>
      <c r="W353" s="352"/>
      <c r="X353" s="352"/>
      <c r="Y353" s="352"/>
      <c r="Z353" s="352"/>
    </row>
    <row r="354">
      <c r="A354" s="332"/>
      <c r="B354" s="396"/>
      <c r="C354" s="396"/>
      <c r="D354" s="397"/>
      <c r="E354" s="398"/>
      <c r="F354" s="398"/>
      <c r="G354" s="398"/>
      <c r="H354" s="398"/>
      <c r="I354" s="398"/>
      <c r="J354" s="398"/>
      <c r="K354" s="397"/>
      <c r="L354" s="352"/>
      <c r="M354" s="352"/>
      <c r="N354" s="352"/>
      <c r="O354" s="352"/>
      <c r="P354" s="352"/>
      <c r="Q354" s="352"/>
      <c r="R354" s="352"/>
      <c r="S354" s="352"/>
      <c r="T354" s="352"/>
      <c r="U354" s="352"/>
      <c r="V354" s="352"/>
      <c r="W354" s="352"/>
      <c r="X354" s="352"/>
      <c r="Y354" s="352"/>
      <c r="Z354" s="352"/>
    </row>
    <row r="355">
      <c r="A355" s="332"/>
      <c r="B355" s="396"/>
      <c r="C355" s="396"/>
      <c r="D355" s="397"/>
      <c r="E355" s="398"/>
      <c r="F355" s="398"/>
      <c r="G355" s="398"/>
      <c r="H355" s="398"/>
      <c r="I355" s="398"/>
      <c r="J355" s="398"/>
      <c r="K355" s="397"/>
      <c r="L355" s="352"/>
      <c r="M355" s="352"/>
      <c r="N355" s="352"/>
      <c r="O355" s="352"/>
      <c r="P355" s="352"/>
      <c r="Q355" s="352"/>
      <c r="R355" s="352"/>
      <c r="S355" s="352"/>
      <c r="T355" s="352"/>
      <c r="U355" s="352"/>
      <c r="V355" s="352"/>
      <c r="W355" s="352"/>
      <c r="X355" s="352"/>
      <c r="Y355" s="352"/>
      <c r="Z355" s="352"/>
    </row>
    <row r="356">
      <c r="A356" s="332"/>
      <c r="B356" s="396"/>
      <c r="C356" s="396"/>
      <c r="D356" s="397"/>
      <c r="E356" s="398"/>
      <c r="F356" s="398"/>
      <c r="G356" s="398"/>
      <c r="H356" s="398"/>
      <c r="I356" s="398"/>
      <c r="J356" s="398"/>
      <c r="K356" s="397"/>
      <c r="L356" s="352"/>
      <c r="M356" s="352"/>
      <c r="N356" s="352"/>
      <c r="O356" s="352"/>
      <c r="P356" s="352"/>
      <c r="Q356" s="352"/>
      <c r="R356" s="352"/>
      <c r="S356" s="352"/>
      <c r="T356" s="352"/>
      <c r="U356" s="352"/>
      <c r="V356" s="352"/>
      <c r="W356" s="352"/>
      <c r="X356" s="352"/>
      <c r="Y356" s="352"/>
      <c r="Z356" s="352"/>
    </row>
    <row r="357">
      <c r="A357" s="332"/>
      <c r="B357" s="396"/>
      <c r="C357" s="396"/>
      <c r="D357" s="397"/>
      <c r="E357" s="398"/>
      <c r="F357" s="398"/>
      <c r="G357" s="398"/>
      <c r="H357" s="398"/>
      <c r="I357" s="398"/>
      <c r="J357" s="398"/>
      <c r="K357" s="397"/>
      <c r="L357" s="352"/>
      <c r="M357" s="352"/>
      <c r="N357" s="352"/>
      <c r="O357" s="352"/>
      <c r="P357" s="352"/>
      <c r="Q357" s="352"/>
      <c r="R357" s="352"/>
      <c r="S357" s="352"/>
      <c r="T357" s="352"/>
      <c r="U357" s="352"/>
      <c r="V357" s="352"/>
      <c r="W357" s="352"/>
      <c r="X357" s="352"/>
      <c r="Y357" s="352"/>
      <c r="Z357" s="352"/>
    </row>
    <row r="358">
      <c r="A358" s="332"/>
      <c r="B358" s="396"/>
      <c r="C358" s="396"/>
      <c r="D358" s="397"/>
      <c r="E358" s="398"/>
      <c r="F358" s="398"/>
      <c r="G358" s="398"/>
      <c r="H358" s="398"/>
      <c r="I358" s="398"/>
      <c r="J358" s="398"/>
      <c r="K358" s="397"/>
      <c r="L358" s="352"/>
      <c r="M358" s="352"/>
      <c r="N358" s="352"/>
      <c r="O358" s="352"/>
      <c r="P358" s="352"/>
      <c r="Q358" s="352"/>
      <c r="R358" s="352"/>
      <c r="S358" s="352"/>
      <c r="T358" s="352"/>
      <c r="U358" s="352"/>
      <c r="V358" s="352"/>
      <c r="W358" s="352"/>
      <c r="X358" s="352"/>
      <c r="Y358" s="352"/>
      <c r="Z358" s="352"/>
    </row>
    <row r="359">
      <c r="A359" s="332"/>
      <c r="B359" s="396"/>
      <c r="C359" s="396"/>
      <c r="D359" s="397"/>
      <c r="E359" s="398"/>
      <c r="F359" s="398"/>
      <c r="G359" s="398"/>
      <c r="H359" s="398"/>
      <c r="I359" s="398"/>
      <c r="J359" s="398"/>
      <c r="K359" s="397"/>
      <c r="L359" s="352"/>
      <c r="M359" s="352"/>
      <c r="N359" s="352"/>
      <c r="O359" s="352"/>
      <c r="P359" s="352"/>
      <c r="Q359" s="352"/>
      <c r="R359" s="352"/>
      <c r="S359" s="352"/>
      <c r="T359" s="352"/>
      <c r="U359" s="352"/>
      <c r="V359" s="352"/>
      <c r="W359" s="352"/>
      <c r="X359" s="352"/>
      <c r="Y359" s="352"/>
      <c r="Z359" s="352"/>
    </row>
    <row r="360">
      <c r="A360" s="332"/>
      <c r="B360" s="396"/>
      <c r="C360" s="396"/>
      <c r="D360" s="397"/>
      <c r="E360" s="398"/>
      <c r="F360" s="398"/>
      <c r="G360" s="398"/>
      <c r="H360" s="398"/>
      <c r="I360" s="398"/>
      <c r="J360" s="398"/>
      <c r="K360" s="397"/>
      <c r="L360" s="352"/>
      <c r="M360" s="352"/>
      <c r="N360" s="352"/>
      <c r="O360" s="352"/>
      <c r="P360" s="352"/>
      <c r="Q360" s="352"/>
      <c r="R360" s="352"/>
      <c r="S360" s="352"/>
      <c r="T360" s="352"/>
      <c r="U360" s="352"/>
      <c r="V360" s="352"/>
      <c r="W360" s="352"/>
      <c r="X360" s="352"/>
      <c r="Y360" s="352"/>
      <c r="Z360" s="352"/>
    </row>
    <row r="361">
      <c r="A361" s="332"/>
      <c r="B361" s="396"/>
      <c r="C361" s="396"/>
      <c r="D361" s="397"/>
      <c r="E361" s="398"/>
      <c r="F361" s="398"/>
      <c r="G361" s="398"/>
      <c r="H361" s="398"/>
      <c r="I361" s="398"/>
      <c r="J361" s="398"/>
      <c r="K361" s="397"/>
      <c r="L361" s="352"/>
      <c r="M361" s="352"/>
      <c r="N361" s="352"/>
      <c r="O361" s="352"/>
      <c r="P361" s="352"/>
      <c r="Q361" s="352"/>
      <c r="R361" s="352"/>
      <c r="S361" s="352"/>
      <c r="T361" s="352"/>
      <c r="U361" s="352"/>
      <c r="V361" s="352"/>
      <c r="W361" s="352"/>
      <c r="X361" s="352"/>
      <c r="Y361" s="352"/>
      <c r="Z361" s="352"/>
    </row>
    <row r="362">
      <c r="A362" s="332"/>
      <c r="B362" s="396"/>
      <c r="C362" s="396"/>
      <c r="D362" s="397"/>
      <c r="E362" s="398"/>
      <c r="F362" s="398"/>
      <c r="G362" s="398"/>
      <c r="H362" s="398"/>
      <c r="I362" s="398"/>
      <c r="J362" s="398"/>
      <c r="K362" s="397"/>
      <c r="L362" s="352"/>
      <c r="M362" s="352"/>
      <c r="N362" s="352"/>
      <c r="O362" s="352"/>
      <c r="P362" s="352"/>
      <c r="Q362" s="352"/>
      <c r="R362" s="352"/>
      <c r="S362" s="352"/>
      <c r="T362" s="352"/>
      <c r="U362" s="352"/>
      <c r="V362" s="352"/>
      <c r="W362" s="352"/>
      <c r="X362" s="352"/>
      <c r="Y362" s="352"/>
      <c r="Z362" s="352"/>
    </row>
    <row r="363">
      <c r="A363" s="332"/>
      <c r="B363" s="396"/>
      <c r="C363" s="396"/>
      <c r="D363" s="397"/>
      <c r="E363" s="398"/>
      <c r="F363" s="398"/>
      <c r="G363" s="398"/>
      <c r="H363" s="398"/>
      <c r="I363" s="398"/>
      <c r="J363" s="398"/>
      <c r="K363" s="397"/>
      <c r="L363" s="352"/>
      <c r="M363" s="352"/>
      <c r="N363" s="352"/>
      <c r="O363" s="352"/>
      <c r="P363" s="352"/>
      <c r="Q363" s="352"/>
      <c r="R363" s="352"/>
      <c r="S363" s="352"/>
      <c r="T363" s="352"/>
      <c r="U363" s="352"/>
      <c r="V363" s="352"/>
      <c r="W363" s="352"/>
      <c r="X363" s="352"/>
      <c r="Y363" s="352"/>
      <c r="Z363" s="352"/>
    </row>
    <row r="364">
      <c r="A364" s="332"/>
      <c r="B364" s="396"/>
      <c r="C364" s="396"/>
      <c r="D364" s="397"/>
      <c r="E364" s="398"/>
      <c r="F364" s="398"/>
      <c r="G364" s="398"/>
      <c r="H364" s="398"/>
      <c r="I364" s="398"/>
      <c r="J364" s="398"/>
      <c r="K364" s="397"/>
      <c r="L364" s="352"/>
      <c r="M364" s="352"/>
      <c r="N364" s="352"/>
      <c r="O364" s="352"/>
      <c r="P364" s="352"/>
      <c r="Q364" s="352"/>
      <c r="R364" s="352"/>
      <c r="S364" s="352"/>
      <c r="T364" s="352"/>
      <c r="U364" s="352"/>
      <c r="V364" s="352"/>
      <c r="W364" s="352"/>
      <c r="X364" s="352"/>
      <c r="Y364" s="352"/>
      <c r="Z364" s="352"/>
    </row>
    <row r="365">
      <c r="A365" s="332"/>
      <c r="B365" s="396"/>
      <c r="C365" s="396"/>
      <c r="D365" s="397"/>
      <c r="E365" s="398"/>
      <c r="F365" s="398"/>
      <c r="G365" s="398"/>
      <c r="H365" s="398"/>
      <c r="I365" s="398"/>
      <c r="J365" s="398"/>
      <c r="K365" s="397"/>
      <c r="L365" s="352"/>
      <c r="M365" s="352"/>
      <c r="N365" s="352"/>
      <c r="O365" s="352"/>
      <c r="P365" s="352"/>
      <c r="Q365" s="352"/>
      <c r="R365" s="352"/>
      <c r="S365" s="352"/>
      <c r="T365" s="352"/>
      <c r="U365" s="352"/>
      <c r="V365" s="352"/>
      <c r="W365" s="352"/>
      <c r="X365" s="352"/>
      <c r="Y365" s="352"/>
      <c r="Z365" s="352"/>
    </row>
    <row r="366">
      <c r="A366" s="332"/>
      <c r="B366" s="396"/>
      <c r="C366" s="396"/>
      <c r="D366" s="397"/>
      <c r="E366" s="398"/>
      <c r="F366" s="398"/>
      <c r="G366" s="398"/>
      <c r="H366" s="398"/>
      <c r="I366" s="398"/>
      <c r="J366" s="398"/>
      <c r="K366" s="397"/>
      <c r="L366" s="352"/>
      <c r="M366" s="352"/>
      <c r="N366" s="352"/>
      <c r="O366" s="352"/>
      <c r="P366" s="352"/>
      <c r="Q366" s="352"/>
      <c r="R366" s="352"/>
      <c r="S366" s="352"/>
      <c r="T366" s="352"/>
      <c r="U366" s="352"/>
      <c r="V366" s="352"/>
      <c r="W366" s="352"/>
      <c r="X366" s="352"/>
      <c r="Y366" s="352"/>
      <c r="Z366" s="352"/>
    </row>
    <row r="367">
      <c r="A367" s="332"/>
      <c r="B367" s="396"/>
      <c r="C367" s="396"/>
      <c r="D367" s="397"/>
      <c r="E367" s="398"/>
      <c r="F367" s="398"/>
      <c r="G367" s="398"/>
      <c r="H367" s="398"/>
      <c r="I367" s="398"/>
      <c r="J367" s="398"/>
      <c r="K367" s="397"/>
      <c r="L367" s="352"/>
      <c r="M367" s="352"/>
      <c r="N367" s="352"/>
      <c r="O367" s="352"/>
      <c r="P367" s="352"/>
      <c r="Q367" s="352"/>
      <c r="R367" s="352"/>
      <c r="S367" s="352"/>
      <c r="T367" s="352"/>
      <c r="U367" s="352"/>
      <c r="V367" s="352"/>
      <c r="W367" s="352"/>
      <c r="X367" s="352"/>
      <c r="Y367" s="352"/>
      <c r="Z367" s="352"/>
    </row>
    <row r="368">
      <c r="A368" s="332"/>
      <c r="B368" s="396"/>
      <c r="C368" s="396"/>
      <c r="D368" s="397"/>
      <c r="E368" s="398"/>
      <c r="F368" s="398"/>
      <c r="G368" s="398"/>
      <c r="H368" s="398"/>
      <c r="I368" s="398"/>
      <c r="J368" s="398"/>
      <c r="K368" s="397"/>
      <c r="L368" s="352"/>
      <c r="M368" s="352"/>
      <c r="N368" s="352"/>
      <c r="O368" s="352"/>
      <c r="P368" s="352"/>
      <c r="Q368" s="352"/>
      <c r="R368" s="352"/>
      <c r="S368" s="352"/>
      <c r="T368" s="352"/>
      <c r="U368" s="352"/>
      <c r="V368" s="352"/>
      <c r="W368" s="352"/>
      <c r="X368" s="352"/>
      <c r="Y368" s="352"/>
      <c r="Z368" s="352"/>
    </row>
    <row r="369">
      <c r="A369" s="332"/>
      <c r="B369" s="396"/>
      <c r="C369" s="396"/>
      <c r="D369" s="397"/>
      <c r="E369" s="398"/>
      <c r="F369" s="398"/>
      <c r="G369" s="398"/>
      <c r="H369" s="398"/>
      <c r="I369" s="398"/>
      <c r="J369" s="398"/>
      <c r="K369" s="397"/>
      <c r="L369" s="352"/>
      <c r="M369" s="352"/>
      <c r="N369" s="352"/>
      <c r="O369" s="352"/>
      <c r="P369" s="352"/>
      <c r="Q369" s="352"/>
      <c r="R369" s="352"/>
      <c r="S369" s="352"/>
      <c r="T369" s="352"/>
      <c r="U369" s="352"/>
      <c r="V369" s="352"/>
      <c r="W369" s="352"/>
      <c r="X369" s="352"/>
      <c r="Y369" s="352"/>
      <c r="Z369" s="352"/>
    </row>
    <row r="370">
      <c r="A370" s="332"/>
      <c r="B370" s="396"/>
      <c r="C370" s="396"/>
      <c r="D370" s="397"/>
      <c r="E370" s="398"/>
      <c r="F370" s="398"/>
      <c r="G370" s="398"/>
      <c r="H370" s="398"/>
      <c r="I370" s="398"/>
      <c r="J370" s="398"/>
      <c r="K370" s="397"/>
      <c r="L370" s="352"/>
      <c r="M370" s="352"/>
      <c r="N370" s="352"/>
      <c r="O370" s="352"/>
      <c r="P370" s="352"/>
      <c r="Q370" s="352"/>
      <c r="R370" s="352"/>
      <c r="S370" s="352"/>
      <c r="T370" s="352"/>
      <c r="U370" s="352"/>
      <c r="V370" s="352"/>
      <c r="W370" s="352"/>
      <c r="X370" s="352"/>
      <c r="Y370" s="352"/>
      <c r="Z370" s="352"/>
    </row>
    <row r="371">
      <c r="A371" s="332"/>
      <c r="B371" s="396"/>
      <c r="C371" s="396"/>
      <c r="D371" s="397"/>
      <c r="E371" s="398"/>
      <c r="F371" s="398"/>
      <c r="G371" s="398"/>
      <c r="H371" s="398"/>
      <c r="I371" s="398"/>
      <c r="J371" s="398"/>
      <c r="K371" s="397"/>
      <c r="L371" s="352"/>
      <c r="M371" s="352"/>
      <c r="N371" s="352"/>
      <c r="O371" s="352"/>
      <c r="P371" s="352"/>
      <c r="Q371" s="352"/>
      <c r="R371" s="352"/>
      <c r="S371" s="352"/>
      <c r="T371" s="352"/>
      <c r="U371" s="352"/>
      <c r="V371" s="352"/>
      <c r="W371" s="352"/>
      <c r="X371" s="352"/>
      <c r="Y371" s="352"/>
      <c r="Z371" s="352"/>
    </row>
    <row r="372">
      <c r="A372" s="332"/>
      <c r="B372" s="396"/>
      <c r="C372" s="396"/>
      <c r="D372" s="397"/>
      <c r="E372" s="398"/>
      <c r="F372" s="398"/>
      <c r="G372" s="398"/>
      <c r="H372" s="398"/>
      <c r="I372" s="398"/>
      <c r="J372" s="398"/>
      <c r="K372" s="397"/>
      <c r="L372" s="352"/>
      <c r="M372" s="352"/>
      <c r="N372" s="352"/>
      <c r="O372" s="352"/>
      <c r="P372" s="352"/>
      <c r="Q372" s="352"/>
      <c r="R372" s="352"/>
      <c r="S372" s="352"/>
      <c r="T372" s="352"/>
      <c r="U372" s="352"/>
      <c r="V372" s="352"/>
      <c r="W372" s="352"/>
      <c r="X372" s="352"/>
      <c r="Y372" s="352"/>
      <c r="Z372" s="352"/>
    </row>
    <row r="373">
      <c r="A373" s="332"/>
      <c r="B373" s="396"/>
      <c r="C373" s="396"/>
      <c r="D373" s="397"/>
      <c r="E373" s="398"/>
      <c r="F373" s="398"/>
      <c r="G373" s="398"/>
      <c r="H373" s="398"/>
      <c r="I373" s="398"/>
      <c r="J373" s="398"/>
      <c r="K373" s="397"/>
      <c r="L373" s="352"/>
      <c r="M373" s="352"/>
      <c r="N373" s="352"/>
      <c r="O373" s="352"/>
      <c r="P373" s="352"/>
      <c r="Q373" s="352"/>
      <c r="R373" s="352"/>
      <c r="S373" s="352"/>
      <c r="T373" s="352"/>
      <c r="U373" s="352"/>
      <c r="V373" s="352"/>
      <c r="W373" s="352"/>
      <c r="X373" s="352"/>
      <c r="Y373" s="352"/>
      <c r="Z373" s="352"/>
    </row>
    <row r="374">
      <c r="A374" s="332"/>
      <c r="B374" s="396"/>
      <c r="C374" s="396"/>
      <c r="D374" s="397"/>
      <c r="E374" s="398"/>
      <c r="F374" s="398"/>
      <c r="G374" s="398"/>
      <c r="H374" s="398"/>
      <c r="I374" s="398"/>
      <c r="J374" s="398"/>
      <c r="K374" s="397"/>
      <c r="L374" s="352"/>
      <c r="M374" s="352"/>
      <c r="N374" s="352"/>
      <c r="O374" s="352"/>
      <c r="P374" s="352"/>
      <c r="Q374" s="352"/>
      <c r="R374" s="352"/>
      <c r="S374" s="352"/>
      <c r="T374" s="352"/>
      <c r="U374" s="352"/>
      <c r="V374" s="352"/>
      <c r="W374" s="352"/>
      <c r="X374" s="352"/>
      <c r="Y374" s="352"/>
      <c r="Z374" s="352"/>
    </row>
    <row r="375">
      <c r="A375" s="332"/>
      <c r="B375" s="396"/>
      <c r="C375" s="396"/>
      <c r="D375" s="397"/>
      <c r="E375" s="398"/>
      <c r="F375" s="398"/>
      <c r="G375" s="398"/>
      <c r="H375" s="398"/>
      <c r="I375" s="398"/>
      <c r="J375" s="398"/>
      <c r="K375" s="397"/>
      <c r="L375" s="352"/>
      <c r="M375" s="352"/>
      <c r="N375" s="352"/>
      <c r="O375" s="352"/>
      <c r="P375" s="352"/>
      <c r="Q375" s="352"/>
      <c r="R375" s="352"/>
      <c r="S375" s="352"/>
      <c r="T375" s="352"/>
      <c r="U375" s="352"/>
      <c r="V375" s="352"/>
      <c r="W375" s="352"/>
      <c r="X375" s="352"/>
      <c r="Y375" s="352"/>
      <c r="Z375" s="352"/>
    </row>
    <row r="376">
      <c r="A376" s="332"/>
      <c r="B376" s="396"/>
      <c r="C376" s="396"/>
      <c r="D376" s="397"/>
      <c r="E376" s="398"/>
      <c r="F376" s="398"/>
      <c r="G376" s="398"/>
      <c r="H376" s="398"/>
      <c r="I376" s="398"/>
      <c r="J376" s="398"/>
      <c r="K376" s="397"/>
      <c r="L376" s="352"/>
      <c r="M376" s="352"/>
      <c r="N376" s="352"/>
      <c r="O376" s="352"/>
      <c r="P376" s="352"/>
      <c r="Q376" s="352"/>
      <c r="R376" s="352"/>
      <c r="S376" s="352"/>
      <c r="T376" s="352"/>
      <c r="U376" s="352"/>
      <c r="V376" s="352"/>
      <c r="W376" s="352"/>
      <c r="X376" s="352"/>
      <c r="Y376" s="352"/>
      <c r="Z376" s="352"/>
    </row>
    <row r="377">
      <c r="A377" s="332"/>
      <c r="B377" s="396"/>
      <c r="C377" s="396"/>
      <c r="D377" s="397"/>
      <c r="E377" s="398"/>
      <c r="F377" s="398"/>
      <c r="G377" s="398"/>
      <c r="H377" s="398"/>
      <c r="I377" s="398"/>
      <c r="J377" s="398"/>
      <c r="K377" s="397"/>
      <c r="L377" s="352"/>
      <c r="M377" s="352"/>
      <c r="N377" s="352"/>
      <c r="O377" s="352"/>
      <c r="P377" s="352"/>
      <c r="Q377" s="352"/>
      <c r="R377" s="352"/>
      <c r="S377" s="352"/>
      <c r="T377" s="352"/>
      <c r="U377" s="352"/>
      <c r="V377" s="352"/>
      <c r="W377" s="352"/>
      <c r="X377" s="352"/>
      <c r="Y377" s="352"/>
      <c r="Z377" s="352"/>
    </row>
    <row r="378">
      <c r="A378" s="332"/>
      <c r="B378" s="396"/>
      <c r="C378" s="396"/>
      <c r="D378" s="397"/>
      <c r="E378" s="398"/>
      <c r="F378" s="398"/>
      <c r="G378" s="398"/>
      <c r="H378" s="398"/>
      <c r="I378" s="398"/>
      <c r="J378" s="398"/>
      <c r="K378" s="397"/>
      <c r="L378" s="352"/>
      <c r="M378" s="352"/>
      <c r="N378" s="352"/>
      <c r="O378" s="352"/>
      <c r="P378" s="352"/>
      <c r="Q378" s="352"/>
      <c r="R378" s="352"/>
      <c r="S378" s="352"/>
      <c r="T378" s="352"/>
      <c r="U378" s="352"/>
      <c r="V378" s="352"/>
      <c r="W378" s="352"/>
      <c r="X378" s="352"/>
      <c r="Y378" s="352"/>
      <c r="Z378" s="352"/>
    </row>
    <row r="379">
      <c r="A379" s="332"/>
      <c r="B379" s="396"/>
      <c r="C379" s="396"/>
      <c r="D379" s="397"/>
      <c r="E379" s="398"/>
      <c r="F379" s="398"/>
      <c r="G379" s="398"/>
      <c r="H379" s="398"/>
      <c r="I379" s="398"/>
      <c r="J379" s="398"/>
      <c r="K379" s="397"/>
      <c r="L379" s="352"/>
      <c r="M379" s="352"/>
      <c r="N379" s="352"/>
      <c r="O379" s="352"/>
      <c r="P379" s="352"/>
      <c r="Q379" s="352"/>
      <c r="R379" s="352"/>
      <c r="S379" s="352"/>
      <c r="T379" s="352"/>
      <c r="U379" s="352"/>
      <c r="V379" s="352"/>
      <c r="W379" s="352"/>
      <c r="X379" s="352"/>
      <c r="Y379" s="352"/>
      <c r="Z379" s="352"/>
    </row>
    <row r="380">
      <c r="A380" s="332"/>
      <c r="B380" s="396"/>
      <c r="C380" s="396"/>
      <c r="D380" s="397"/>
      <c r="E380" s="398"/>
      <c r="F380" s="398"/>
      <c r="G380" s="398"/>
      <c r="H380" s="398"/>
      <c r="I380" s="398"/>
      <c r="J380" s="398"/>
      <c r="K380" s="397"/>
      <c r="L380" s="352"/>
      <c r="M380" s="352"/>
      <c r="N380" s="352"/>
      <c r="O380" s="352"/>
      <c r="P380" s="352"/>
      <c r="Q380" s="352"/>
      <c r="R380" s="352"/>
      <c r="S380" s="352"/>
      <c r="T380" s="352"/>
      <c r="U380" s="352"/>
      <c r="V380" s="352"/>
      <c r="W380" s="352"/>
      <c r="X380" s="352"/>
      <c r="Y380" s="352"/>
      <c r="Z380" s="352"/>
    </row>
    <row r="381">
      <c r="A381" s="332"/>
      <c r="B381" s="396"/>
      <c r="C381" s="396"/>
      <c r="D381" s="397"/>
      <c r="E381" s="398"/>
      <c r="F381" s="398"/>
      <c r="G381" s="398"/>
      <c r="H381" s="398"/>
      <c r="I381" s="398"/>
      <c r="J381" s="398"/>
      <c r="K381" s="397"/>
      <c r="L381" s="352"/>
      <c r="M381" s="352"/>
      <c r="N381" s="352"/>
      <c r="O381" s="352"/>
      <c r="P381" s="352"/>
      <c r="Q381" s="352"/>
      <c r="R381" s="352"/>
      <c r="S381" s="352"/>
      <c r="T381" s="352"/>
      <c r="U381" s="352"/>
      <c r="V381" s="352"/>
      <c r="W381" s="352"/>
      <c r="X381" s="352"/>
      <c r="Y381" s="352"/>
      <c r="Z381" s="352"/>
    </row>
    <row r="382">
      <c r="A382" s="332"/>
      <c r="B382" s="396"/>
      <c r="C382" s="396"/>
      <c r="D382" s="397"/>
      <c r="E382" s="398"/>
      <c r="F382" s="398"/>
      <c r="G382" s="398"/>
      <c r="H382" s="398"/>
      <c r="I382" s="398"/>
      <c r="J382" s="398"/>
      <c r="K382" s="397"/>
      <c r="L382" s="352"/>
      <c r="M382" s="352"/>
      <c r="N382" s="352"/>
      <c r="O382" s="352"/>
      <c r="P382" s="352"/>
      <c r="Q382" s="352"/>
      <c r="R382" s="352"/>
      <c r="S382" s="352"/>
      <c r="T382" s="352"/>
      <c r="U382" s="352"/>
      <c r="V382" s="352"/>
      <c r="W382" s="352"/>
      <c r="X382" s="352"/>
      <c r="Y382" s="352"/>
      <c r="Z382" s="352"/>
    </row>
    <row r="383">
      <c r="A383" s="332"/>
      <c r="B383" s="396"/>
      <c r="C383" s="396"/>
      <c r="D383" s="397"/>
      <c r="E383" s="398"/>
      <c r="F383" s="398"/>
      <c r="G383" s="398"/>
      <c r="H383" s="398"/>
      <c r="I383" s="398"/>
      <c r="J383" s="398"/>
      <c r="K383" s="397"/>
      <c r="L383" s="352"/>
      <c r="M383" s="352"/>
      <c r="N383" s="352"/>
      <c r="O383" s="352"/>
      <c r="P383" s="352"/>
      <c r="Q383" s="352"/>
      <c r="R383" s="352"/>
      <c r="S383" s="352"/>
      <c r="T383" s="352"/>
      <c r="U383" s="352"/>
      <c r="V383" s="352"/>
      <c r="W383" s="352"/>
      <c r="X383" s="352"/>
      <c r="Y383" s="352"/>
      <c r="Z383" s="352"/>
    </row>
    <row r="384">
      <c r="A384" s="332"/>
      <c r="B384" s="396"/>
      <c r="C384" s="396"/>
      <c r="D384" s="397"/>
      <c r="E384" s="398"/>
      <c r="F384" s="398"/>
      <c r="G384" s="398"/>
      <c r="H384" s="398"/>
      <c r="I384" s="398"/>
      <c r="J384" s="398"/>
      <c r="K384" s="397"/>
      <c r="L384" s="352"/>
      <c r="M384" s="352"/>
      <c r="N384" s="352"/>
      <c r="O384" s="352"/>
      <c r="P384" s="352"/>
      <c r="Q384" s="352"/>
      <c r="R384" s="352"/>
      <c r="S384" s="352"/>
      <c r="T384" s="352"/>
      <c r="U384" s="352"/>
      <c r="V384" s="352"/>
      <c r="W384" s="352"/>
      <c r="X384" s="352"/>
      <c r="Y384" s="352"/>
      <c r="Z384" s="352"/>
    </row>
    <row r="385">
      <c r="A385" s="332"/>
      <c r="B385" s="396"/>
      <c r="C385" s="396"/>
      <c r="D385" s="397"/>
      <c r="E385" s="398"/>
      <c r="F385" s="398"/>
      <c r="G385" s="398"/>
      <c r="H385" s="398"/>
      <c r="I385" s="398"/>
      <c r="J385" s="398"/>
      <c r="K385" s="397"/>
      <c r="L385" s="352"/>
      <c r="M385" s="352"/>
      <c r="N385" s="352"/>
      <c r="O385" s="352"/>
      <c r="P385" s="352"/>
      <c r="Q385" s="352"/>
      <c r="R385" s="352"/>
      <c r="S385" s="352"/>
      <c r="T385" s="352"/>
      <c r="U385" s="352"/>
      <c r="V385" s="352"/>
      <c r="W385" s="352"/>
      <c r="X385" s="352"/>
      <c r="Y385" s="352"/>
      <c r="Z385" s="352"/>
    </row>
    <row r="386">
      <c r="A386" s="332"/>
      <c r="B386" s="396"/>
      <c r="C386" s="396"/>
      <c r="D386" s="397"/>
      <c r="E386" s="398"/>
      <c r="F386" s="398"/>
      <c r="G386" s="398"/>
      <c r="H386" s="398"/>
      <c r="I386" s="398"/>
      <c r="J386" s="398"/>
      <c r="K386" s="397"/>
      <c r="L386" s="352"/>
      <c r="M386" s="352"/>
      <c r="N386" s="352"/>
      <c r="O386" s="352"/>
      <c r="P386" s="352"/>
      <c r="Q386" s="352"/>
      <c r="R386" s="352"/>
      <c r="S386" s="352"/>
      <c r="T386" s="352"/>
      <c r="U386" s="352"/>
      <c r="V386" s="352"/>
      <c r="W386" s="352"/>
      <c r="X386" s="352"/>
      <c r="Y386" s="352"/>
      <c r="Z386" s="352"/>
    </row>
    <row r="387">
      <c r="A387" s="332"/>
      <c r="B387" s="396"/>
      <c r="C387" s="396"/>
      <c r="D387" s="397"/>
      <c r="E387" s="398"/>
      <c r="F387" s="398"/>
      <c r="G387" s="398"/>
      <c r="H387" s="398"/>
      <c r="I387" s="398"/>
      <c r="J387" s="398"/>
      <c r="K387" s="397"/>
      <c r="L387" s="352"/>
      <c r="M387" s="352"/>
      <c r="N387" s="352"/>
      <c r="O387" s="352"/>
      <c r="P387" s="352"/>
      <c r="Q387" s="352"/>
      <c r="R387" s="352"/>
      <c r="S387" s="352"/>
      <c r="T387" s="352"/>
      <c r="U387" s="352"/>
      <c r="V387" s="352"/>
      <c r="W387" s="352"/>
      <c r="X387" s="352"/>
      <c r="Y387" s="352"/>
      <c r="Z387" s="352"/>
    </row>
    <row r="388">
      <c r="A388" s="332"/>
      <c r="B388" s="396"/>
      <c r="C388" s="396"/>
      <c r="D388" s="397"/>
      <c r="E388" s="398"/>
      <c r="F388" s="398"/>
      <c r="G388" s="398"/>
      <c r="H388" s="398"/>
      <c r="I388" s="398"/>
      <c r="J388" s="398"/>
      <c r="K388" s="397"/>
      <c r="L388" s="352"/>
      <c r="M388" s="352"/>
      <c r="N388" s="352"/>
      <c r="O388" s="352"/>
      <c r="P388" s="352"/>
      <c r="Q388" s="352"/>
      <c r="R388" s="352"/>
      <c r="S388" s="352"/>
      <c r="T388" s="352"/>
      <c r="U388" s="352"/>
      <c r="V388" s="352"/>
      <c r="W388" s="352"/>
      <c r="X388" s="352"/>
      <c r="Y388" s="352"/>
      <c r="Z388" s="352"/>
    </row>
    <row r="389">
      <c r="A389" s="332"/>
      <c r="B389" s="396"/>
      <c r="C389" s="396"/>
      <c r="D389" s="397"/>
      <c r="E389" s="398"/>
      <c r="F389" s="398"/>
      <c r="G389" s="398"/>
      <c r="H389" s="398"/>
      <c r="I389" s="398"/>
      <c r="J389" s="398"/>
      <c r="K389" s="397"/>
      <c r="L389" s="352"/>
      <c r="M389" s="352"/>
      <c r="N389" s="352"/>
      <c r="O389" s="352"/>
      <c r="P389" s="352"/>
      <c r="Q389" s="352"/>
      <c r="R389" s="352"/>
      <c r="S389" s="352"/>
      <c r="T389" s="352"/>
      <c r="U389" s="352"/>
      <c r="V389" s="352"/>
      <c r="W389" s="352"/>
      <c r="X389" s="352"/>
      <c r="Y389" s="352"/>
      <c r="Z389" s="352"/>
    </row>
    <row r="390">
      <c r="A390" s="332"/>
      <c r="B390" s="396"/>
      <c r="C390" s="396"/>
      <c r="D390" s="397"/>
      <c r="E390" s="398"/>
      <c r="F390" s="398"/>
      <c r="G390" s="398"/>
      <c r="H390" s="398"/>
      <c r="I390" s="398"/>
      <c r="J390" s="398"/>
      <c r="K390" s="397"/>
      <c r="L390" s="352"/>
      <c r="M390" s="352"/>
      <c r="N390" s="352"/>
      <c r="O390" s="352"/>
      <c r="P390" s="352"/>
      <c r="Q390" s="352"/>
      <c r="R390" s="352"/>
      <c r="S390" s="352"/>
      <c r="T390" s="352"/>
      <c r="U390" s="352"/>
      <c r="V390" s="352"/>
      <c r="W390" s="352"/>
      <c r="X390" s="352"/>
      <c r="Y390" s="352"/>
      <c r="Z390" s="352"/>
    </row>
    <row r="391">
      <c r="A391" s="332"/>
      <c r="B391" s="396"/>
      <c r="C391" s="396"/>
      <c r="D391" s="397"/>
      <c r="E391" s="398"/>
      <c r="F391" s="398"/>
      <c r="G391" s="398"/>
      <c r="H391" s="398"/>
      <c r="I391" s="398"/>
      <c r="J391" s="398"/>
      <c r="K391" s="397"/>
      <c r="L391" s="352"/>
      <c r="M391" s="352"/>
      <c r="N391" s="352"/>
      <c r="O391" s="352"/>
      <c r="P391" s="352"/>
      <c r="Q391" s="352"/>
      <c r="R391" s="352"/>
      <c r="S391" s="352"/>
      <c r="T391" s="352"/>
      <c r="U391" s="352"/>
      <c r="V391" s="352"/>
      <c r="W391" s="352"/>
      <c r="X391" s="352"/>
      <c r="Y391" s="352"/>
      <c r="Z391" s="352"/>
    </row>
    <row r="392">
      <c r="A392" s="332"/>
      <c r="B392" s="396"/>
      <c r="C392" s="396"/>
      <c r="D392" s="397"/>
      <c r="E392" s="398"/>
      <c r="F392" s="398"/>
      <c r="G392" s="398"/>
      <c r="H392" s="398"/>
      <c r="I392" s="398"/>
      <c r="J392" s="398"/>
      <c r="K392" s="397"/>
      <c r="L392" s="352"/>
      <c r="M392" s="352"/>
      <c r="N392" s="352"/>
      <c r="O392" s="352"/>
      <c r="P392" s="352"/>
      <c r="Q392" s="352"/>
      <c r="R392" s="352"/>
      <c r="S392" s="352"/>
      <c r="T392" s="352"/>
      <c r="U392" s="352"/>
      <c r="V392" s="352"/>
      <c r="W392" s="352"/>
      <c r="X392" s="352"/>
      <c r="Y392" s="352"/>
      <c r="Z392" s="352"/>
    </row>
    <row r="393">
      <c r="A393" s="332"/>
      <c r="B393" s="396"/>
      <c r="C393" s="396"/>
      <c r="D393" s="397"/>
      <c r="E393" s="398"/>
      <c r="F393" s="398"/>
      <c r="G393" s="398"/>
      <c r="H393" s="398"/>
      <c r="I393" s="398"/>
      <c r="J393" s="398"/>
      <c r="K393" s="397"/>
      <c r="L393" s="352"/>
      <c r="M393" s="352"/>
      <c r="N393" s="352"/>
      <c r="O393" s="352"/>
      <c r="P393" s="352"/>
      <c r="Q393" s="352"/>
      <c r="R393" s="352"/>
      <c r="S393" s="352"/>
      <c r="T393" s="352"/>
      <c r="U393" s="352"/>
      <c r="V393" s="352"/>
      <c r="W393" s="352"/>
      <c r="X393" s="352"/>
      <c r="Y393" s="352"/>
      <c r="Z393" s="352"/>
    </row>
    <row r="394">
      <c r="A394" s="332"/>
      <c r="B394" s="396"/>
      <c r="C394" s="396"/>
      <c r="D394" s="397"/>
      <c r="E394" s="398"/>
      <c r="F394" s="398"/>
      <c r="G394" s="398"/>
      <c r="H394" s="398"/>
      <c r="I394" s="398"/>
      <c r="J394" s="398"/>
      <c r="K394" s="397"/>
      <c r="L394" s="352"/>
      <c r="M394" s="352"/>
      <c r="N394" s="352"/>
      <c r="O394" s="352"/>
      <c r="P394" s="352"/>
      <c r="Q394" s="352"/>
      <c r="R394" s="352"/>
      <c r="S394" s="352"/>
      <c r="T394" s="352"/>
      <c r="U394" s="352"/>
      <c r="V394" s="352"/>
      <c r="W394" s="352"/>
      <c r="X394" s="352"/>
      <c r="Y394" s="352"/>
      <c r="Z394" s="352"/>
    </row>
    <row r="395">
      <c r="A395" s="332"/>
      <c r="B395" s="396"/>
      <c r="C395" s="396"/>
      <c r="D395" s="397"/>
      <c r="E395" s="398"/>
      <c r="F395" s="398"/>
      <c r="G395" s="398"/>
      <c r="H395" s="398"/>
      <c r="I395" s="398"/>
      <c r="J395" s="398"/>
      <c r="K395" s="397"/>
      <c r="L395" s="352"/>
      <c r="M395" s="352"/>
      <c r="N395" s="352"/>
      <c r="O395" s="352"/>
      <c r="P395" s="352"/>
      <c r="Q395" s="352"/>
      <c r="R395" s="352"/>
      <c r="S395" s="352"/>
      <c r="T395" s="352"/>
      <c r="U395" s="352"/>
      <c r="V395" s="352"/>
      <c r="W395" s="352"/>
      <c r="X395" s="352"/>
      <c r="Y395" s="352"/>
      <c r="Z395" s="352"/>
    </row>
    <row r="396">
      <c r="A396" s="332"/>
      <c r="B396" s="396"/>
      <c r="C396" s="396"/>
      <c r="D396" s="397"/>
      <c r="E396" s="398"/>
      <c r="F396" s="398"/>
      <c r="G396" s="398"/>
      <c r="H396" s="398"/>
      <c r="I396" s="398"/>
      <c r="J396" s="398"/>
      <c r="K396" s="397"/>
      <c r="L396" s="352"/>
      <c r="M396" s="352"/>
      <c r="N396" s="352"/>
      <c r="O396" s="352"/>
      <c r="P396" s="352"/>
      <c r="Q396" s="352"/>
      <c r="R396" s="352"/>
      <c r="S396" s="352"/>
      <c r="T396" s="352"/>
      <c r="U396" s="352"/>
      <c r="V396" s="352"/>
      <c r="W396" s="352"/>
      <c r="X396" s="352"/>
      <c r="Y396" s="352"/>
      <c r="Z396" s="352"/>
    </row>
    <row r="397">
      <c r="A397" s="332"/>
      <c r="B397" s="396"/>
      <c r="C397" s="396"/>
      <c r="D397" s="397"/>
      <c r="E397" s="398"/>
      <c r="F397" s="398"/>
      <c r="G397" s="398"/>
      <c r="H397" s="398"/>
      <c r="I397" s="398"/>
      <c r="J397" s="398"/>
      <c r="K397" s="397"/>
      <c r="L397" s="352"/>
      <c r="M397" s="352"/>
      <c r="N397" s="352"/>
      <c r="O397" s="352"/>
      <c r="P397" s="352"/>
      <c r="Q397" s="352"/>
      <c r="R397" s="352"/>
      <c r="S397" s="352"/>
      <c r="T397" s="352"/>
      <c r="U397" s="352"/>
      <c r="V397" s="352"/>
      <c r="W397" s="352"/>
      <c r="X397" s="352"/>
      <c r="Y397" s="352"/>
      <c r="Z397" s="352"/>
    </row>
    <row r="398">
      <c r="A398" s="332"/>
      <c r="B398" s="396"/>
      <c r="C398" s="396"/>
      <c r="D398" s="397"/>
      <c r="E398" s="398"/>
      <c r="F398" s="398"/>
      <c r="G398" s="398"/>
      <c r="H398" s="398"/>
      <c r="I398" s="398"/>
      <c r="J398" s="398"/>
      <c r="K398" s="397"/>
      <c r="L398" s="352"/>
      <c r="M398" s="352"/>
      <c r="N398" s="352"/>
      <c r="O398" s="352"/>
      <c r="P398" s="352"/>
      <c r="Q398" s="352"/>
      <c r="R398" s="352"/>
      <c r="S398" s="352"/>
      <c r="T398" s="352"/>
      <c r="U398" s="352"/>
      <c r="V398" s="352"/>
      <c r="W398" s="352"/>
      <c r="X398" s="352"/>
      <c r="Y398" s="352"/>
      <c r="Z398" s="352"/>
    </row>
    <row r="399">
      <c r="A399" s="332"/>
      <c r="B399" s="396"/>
      <c r="C399" s="396"/>
      <c r="D399" s="397"/>
      <c r="E399" s="398"/>
      <c r="F399" s="398"/>
      <c r="G399" s="398"/>
      <c r="H399" s="398"/>
      <c r="I399" s="398"/>
      <c r="J399" s="398"/>
      <c r="K399" s="397"/>
      <c r="L399" s="352"/>
      <c r="M399" s="352"/>
      <c r="N399" s="352"/>
      <c r="O399" s="352"/>
      <c r="P399" s="352"/>
      <c r="Q399" s="352"/>
      <c r="R399" s="352"/>
      <c r="S399" s="352"/>
      <c r="T399" s="352"/>
      <c r="U399" s="352"/>
      <c r="V399" s="352"/>
      <c r="W399" s="352"/>
      <c r="X399" s="352"/>
      <c r="Y399" s="352"/>
      <c r="Z399" s="352"/>
    </row>
    <row r="400">
      <c r="A400" s="332"/>
      <c r="B400" s="396"/>
      <c r="C400" s="396"/>
      <c r="D400" s="397"/>
      <c r="E400" s="398"/>
      <c r="F400" s="398"/>
      <c r="G400" s="398"/>
      <c r="H400" s="398"/>
      <c r="I400" s="398"/>
      <c r="J400" s="398"/>
      <c r="K400" s="397"/>
      <c r="L400" s="352"/>
      <c r="M400" s="352"/>
      <c r="N400" s="352"/>
      <c r="O400" s="352"/>
      <c r="P400" s="352"/>
      <c r="Q400" s="352"/>
      <c r="R400" s="352"/>
      <c r="S400" s="352"/>
      <c r="T400" s="352"/>
      <c r="U400" s="352"/>
      <c r="V400" s="352"/>
      <c r="W400" s="352"/>
      <c r="X400" s="352"/>
      <c r="Y400" s="352"/>
      <c r="Z400" s="352"/>
    </row>
    <row r="401">
      <c r="A401" s="332"/>
      <c r="B401" s="396"/>
      <c r="C401" s="396"/>
      <c r="D401" s="397"/>
      <c r="E401" s="398"/>
      <c r="F401" s="398"/>
      <c r="G401" s="398"/>
      <c r="H401" s="398"/>
      <c r="I401" s="398"/>
      <c r="J401" s="398"/>
      <c r="K401" s="397"/>
      <c r="L401" s="352"/>
      <c r="M401" s="352"/>
      <c r="N401" s="352"/>
      <c r="O401" s="352"/>
      <c r="P401" s="352"/>
      <c r="Q401" s="352"/>
      <c r="R401" s="352"/>
      <c r="S401" s="352"/>
      <c r="T401" s="352"/>
      <c r="U401" s="352"/>
      <c r="V401" s="352"/>
      <c r="W401" s="352"/>
      <c r="X401" s="352"/>
      <c r="Y401" s="352"/>
      <c r="Z401" s="352"/>
    </row>
    <row r="402">
      <c r="A402" s="332"/>
      <c r="B402" s="396"/>
      <c r="C402" s="396"/>
      <c r="D402" s="397"/>
      <c r="E402" s="398"/>
      <c r="F402" s="398"/>
      <c r="G402" s="398"/>
      <c r="H402" s="398"/>
      <c r="I402" s="398"/>
      <c r="J402" s="398"/>
      <c r="K402" s="397"/>
      <c r="L402" s="352"/>
      <c r="M402" s="352"/>
      <c r="N402" s="352"/>
      <c r="O402" s="352"/>
      <c r="P402" s="352"/>
      <c r="Q402" s="352"/>
      <c r="R402" s="352"/>
      <c r="S402" s="352"/>
      <c r="T402" s="352"/>
      <c r="U402" s="352"/>
      <c r="V402" s="352"/>
      <c r="W402" s="352"/>
      <c r="X402" s="352"/>
      <c r="Y402" s="352"/>
      <c r="Z402" s="352"/>
    </row>
    <row r="403">
      <c r="A403" s="332"/>
      <c r="B403" s="396"/>
      <c r="C403" s="396"/>
      <c r="D403" s="397"/>
      <c r="E403" s="398"/>
      <c r="F403" s="398"/>
      <c r="G403" s="398"/>
      <c r="H403" s="398"/>
      <c r="I403" s="398"/>
      <c r="J403" s="398"/>
      <c r="K403" s="397"/>
      <c r="L403" s="352"/>
      <c r="M403" s="352"/>
      <c r="N403" s="352"/>
      <c r="O403" s="352"/>
      <c r="P403" s="352"/>
      <c r="Q403" s="352"/>
      <c r="R403" s="352"/>
      <c r="S403" s="352"/>
      <c r="T403" s="352"/>
      <c r="U403" s="352"/>
      <c r="V403" s="352"/>
      <c r="W403" s="352"/>
      <c r="X403" s="352"/>
      <c r="Y403" s="352"/>
      <c r="Z403" s="352"/>
    </row>
    <row r="404">
      <c r="A404" s="332"/>
      <c r="B404" s="396"/>
      <c r="C404" s="396"/>
      <c r="D404" s="397"/>
      <c r="E404" s="398"/>
      <c r="F404" s="398"/>
      <c r="G404" s="398"/>
      <c r="H404" s="398"/>
      <c r="I404" s="398"/>
      <c r="J404" s="398"/>
      <c r="K404" s="397"/>
      <c r="L404" s="352"/>
      <c r="M404" s="352"/>
      <c r="N404" s="352"/>
      <c r="O404" s="352"/>
      <c r="P404" s="352"/>
      <c r="Q404" s="352"/>
      <c r="R404" s="352"/>
      <c r="S404" s="352"/>
      <c r="T404" s="352"/>
      <c r="U404" s="352"/>
      <c r="V404" s="352"/>
      <c r="W404" s="352"/>
      <c r="X404" s="352"/>
      <c r="Y404" s="352"/>
      <c r="Z404" s="352"/>
    </row>
    <row r="405">
      <c r="A405" s="332"/>
      <c r="B405" s="396"/>
      <c r="C405" s="396"/>
      <c r="D405" s="397"/>
      <c r="E405" s="398"/>
      <c r="F405" s="398"/>
      <c r="G405" s="398"/>
      <c r="H405" s="398"/>
      <c r="I405" s="398"/>
      <c r="J405" s="398"/>
      <c r="K405" s="397"/>
      <c r="L405" s="352"/>
      <c r="M405" s="352"/>
      <c r="N405" s="352"/>
      <c r="O405" s="352"/>
      <c r="P405" s="352"/>
      <c r="Q405" s="352"/>
      <c r="R405" s="352"/>
      <c r="S405" s="352"/>
      <c r="T405" s="352"/>
      <c r="U405" s="352"/>
      <c r="V405" s="352"/>
      <c r="W405" s="352"/>
      <c r="X405" s="352"/>
      <c r="Y405" s="352"/>
      <c r="Z405" s="352"/>
    </row>
    <row r="406">
      <c r="A406" s="332"/>
      <c r="B406" s="396"/>
      <c r="C406" s="396"/>
      <c r="D406" s="397"/>
      <c r="E406" s="398"/>
      <c r="F406" s="398"/>
      <c r="G406" s="398"/>
      <c r="H406" s="398"/>
      <c r="I406" s="398"/>
      <c r="J406" s="398"/>
      <c r="K406" s="397"/>
      <c r="L406" s="352"/>
      <c r="M406" s="352"/>
      <c r="N406" s="352"/>
      <c r="O406" s="352"/>
      <c r="P406" s="352"/>
      <c r="Q406" s="352"/>
      <c r="R406" s="352"/>
      <c r="S406" s="352"/>
      <c r="T406" s="352"/>
      <c r="U406" s="352"/>
      <c r="V406" s="352"/>
      <c r="W406" s="352"/>
      <c r="X406" s="352"/>
      <c r="Y406" s="352"/>
      <c r="Z406" s="352"/>
    </row>
    <row r="407">
      <c r="A407" s="332"/>
      <c r="B407" s="396"/>
      <c r="C407" s="396"/>
      <c r="D407" s="397"/>
      <c r="E407" s="398"/>
      <c r="F407" s="398"/>
      <c r="G407" s="398"/>
      <c r="H407" s="398"/>
      <c r="I407" s="398"/>
      <c r="J407" s="398"/>
      <c r="K407" s="397"/>
      <c r="L407" s="352"/>
      <c r="M407" s="352"/>
      <c r="N407" s="352"/>
      <c r="O407" s="352"/>
      <c r="P407" s="352"/>
      <c r="Q407" s="352"/>
      <c r="R407" s="352"/>
      <c r="S407" s="352"/>
      <c r="T407" s="352"/>
      <c r="U407" s="352"/>
      <c r="V407" s="352"/>
      <c r="W407" s="352"/>
      <c r="X407" s="352"/>
      <c r="Y407" s="352"/>
      <c r="Z407" s="352"/>
    </row>
    <row r="408">
      <c r="A408" s="332"/>
      <c r="B408" s="396"/>
      <c r="C408" s="396"/>
      <c r="D408" s="397"/>
      <c r="E408" s="398"/>
      <c r="F408" s="398"/>
      <c r="G408" s="398"/>
      <c r="H408" s="398"/>
      <c r="I408" s="398"/>
      <c r="J408" s="398"/>
      <c r="K408" s="397"/>
      <c r="L408" s="352"/>
      <c r="M408" s="352"/>
      <c r="N408" s="352"/>
      <c r="O408" s="352"/>
      <c r="P408" s="352"/>
      <c r="Q408" s="352"/>
      <c r="R408" s="352"/>
      <c r="S408" s="352"/>
      <c r="T408" s="352"/>
      <c r="U408" s="352"/>
      <c r="V408" s="352"/>
      <c r="W408" s="352"/>
      <c r="X408" s="352"/>
      <c r="Y408" s="352"/>
      <c r="Z408" s="352"/>
    </row>
    <row r="409">
      <c r="A409" s="332"/>
      <c r="B409" s="396"/>
      <c r="C409" s="396"/>
      <c r="D409" s="397"/>
      <c r="E409" s="398"/>
      <c r="F409" s="398"/>
      <c r="G409" s="398"/>
      <c r="H409" s="398"/>
      <c r="I409" s="398"/>
      <c r="J409" s="398"/>
      <c r="K409" s="397"/>
      <c r="L409" s="352"/>
      <c r="M409" s="352"/>
      <c r="N409" s="352"/>
      <c r="O409" s="352"/>
      <c r="P409" s="352"/>
      <c r="Q409" s="352"/>
      <c r="R409" s="352"/>
      <c r="S409" s="352"/>
      <c r="T409" s="352"/>
      <c r="U409" s="352"/>
      <c r="V409" s="352"/>
      <c r="W409" s="352"/>
      <c r="X409" s="352"/>
      <c r="Y409" s="352"/>
      <c r="Z409" s="352"/>
    </row>
    <row r="410">
      <c r="A410" s="332"/>
      <c r="B410" s="396"/>
      <c r="C410" s="396"/>
      <c r="D410" s="397"/>
      <c r="E410" s="398"/>
      <c r="F410" s="398"/>
      <c r="G410" s="398"/>
      <c r="H410" s="398"/>
      <c r="I410" s="398"/>
      <c r="J410" s="398"/>
      <c r="K410" s="397"/>
      <c r="L410" s="352"/>
      <c r="M410" s="352"/>
      <c r="N410" s="352"/>
      <c r="O410" s="352"/>
      <c r="P410" s="352"/>
      <c r="Q410" s="352"/>
      <c r="R410" s="352"/>
      <c r="S410" s="352"/>
      <c r="T410" s="352"/>
      <c r="U410" s="352"/>
      <c r="V410" s="352"/>
      <c r="W410" s="352"/>
      <c r="X410" s="352"/>
      <c r="Y410" s="352"/>
      <c r="Z410" s="352"/>
    </row>
    <row r="411">
      <c r="A411" s="332"/>
      <c r="B411" s="396"/>
      <c r="C411" s="396"/>
      <c r="D411" s="397"/>
      <c r="E411" s="398"/>
      <c r="F411" s="398"/>
      <c r="G411" s="398"/>
      <c r="H411" s="398"/>
      <c r="I411" s="398"/>
      <c r="J411" s="398"/>
      <c r="K411" s="397"/>
      <c r="L411" s="352"/>
      <c r="M411" s="352"/>
      <c r="N411" s="352"/>
      <c r="O411" s="352"/>
      <c r="P411" s="352"/>
      <c r="Q411" s="352"/>
      <c r="R411" s="352"/>
      <c r="S411" s="352"/>
      <c r="T411" s="352"/>
      <c r="U411" s="352"/>
      <c r="V411" s="352"/>
      <c r="W411" s="352"/>
      <c r="X411" s="352"/>
      <c r="Y411" s="352"/>
      <c r="Z411" s="352"/>
    </row>
    <row r="412">
      <c r="A412" s="332"/>
      <c r="B412" s="396"/>
      <c r="C412" s="396"/>
      <c r="D412" s="397"/>
      <c r="E412" s="398"/>
      <c r="F412" s="398"/>
      <c r="G412" s="398"/>
      <c r="H412" s="398"/>
      <c r="I412" s="398"/>
      <c r="J412" s="398"/>
      <c r="K412" s="397"/>
      <c r="L412" s="352"/>
      <c r="M412" s="352"/>
      <c r="N412" s="352"/>
      <c r="O412" s="352"/>
      <c r="P412" s="352"/>
      <c r="Q412" s="352"/>
      <c r="R412" s="352"/>
      <c r="S412" s="352"/>
      <c r="T412" s="352"/>
      <c r="U412" s="352"/>
      <c r="V412" s="352"/>
      <c r="W412" s="352"/>
      <c r="X412" s="352"/>
      <c r="Y412" s="352"/>
      <c r="Z412" s="352"/>
    </row>
    <row r="413">
      <c r="A413" s="332"/>
      <c r="B413" s="396"/>
      <c r="C413" s="396"/>
      <c r="D413" s="397"/>
      <c r="E413" s="398"/>
      <c r="F413" s="398"/>
      <c r="G413" s="398"/>
      <c r="H413" s="398"/>
      <c r="I413" s="398"/>
      <c r="J413" s="398"/>
      <c r="K413" s="397"/>
      <c r="L413" s="352"/>
      <c r="M413" s="352"/>
      <c r="N413" s="352"/>
      <c r="O413" s="352"/>
      <c r="P413" s="352"/>
      <c r="Q413" s="352"/>
      <c r="R413" s="352"/>
      <c r="S413" s="352"/>
      <c r="T413" s="352"/>
      <c r="U413" s="352"/>
      <c r="V413" s="352"/>
      <c r="W413" s="352"/>
      <c r="X413" s="352"/>
      <c r="Y413" s="352"/>
      <c r="Z413" s="352"/>
    </row>
    <row r="414">
      <c r="A414" s="332"/>
      <c r="B414" s="396"/>
      <c r="C414" s="396"/>
      <c r="D414" s="397"/>
      <c r="E414" s="398"/>
      <c r="F414" s="398"/>
      <c r="G414" s="398"/>
      <c r="H414" s="398"/>
      <c r="I414" s="398"/>
      <c r="J414" s="398"/>
      <c r="K414" s="397"/>
      <c r="L414" s="352"/>
      <c r="M414" s="352"/>
      <c r="N414" s="352"/>
      <c r="O414" s="352"/>
      <c r="P414" s="352"/>
      <c r="Q414" s="352"/>
      <c r="R414" s="352"/>
      <c r="S414" s="352"/>
      <c r="T414" s="352"/>
      <c r="U414" s="352"/>
      <c r="V414" s="352"/>
      <c r="W414" s="352"/>
      <c r="X414" s="352"/>
      <c r="Y414" s="352"/>
      <c r="Z414" s="352"/>
    </row>
    <row r="415">
      <c r="A415" s="332"/>
      <c r="B415" s="396"/>
      <c r="C415" s="396"/>
      <c r="D415" s="397"/>
      <c r="E415" s="398"/>
      <c r="F415" s="398"/>
      <c r="G415" s="398"/>
      <c r="H415" s="398"/>
      <c r="I415" s="398"/>
      <c r="J415" s="398"/>
      <c r="K415" s="397"/>
      <c r="L415" s="352"/>
      <c r="M415" s="352"/>
      <c r="N415" s="352"/>
      <c r="O415" s="352"/>
      <c r="P415" s="352"/>
      <c r="Q415" s="352"/>
      <c r="R415" s="352"/>
      <c r="S415" s="352"/>
      <c r="T415" s="352"/>
      <c r="U415" s="352"/>
      <c r="V415" s="352"/>
      <c r="W415" s="352"/>
      <c r="X415" s="352"/>
      <c r="Y415" s="352"/>
      <c r="Z415" s="352"/>
    </row>
    <row r="416">
      <c r="A416" s="332"/>
      <c r="B416" s="396"/>
      <c r="C416" s="396"/>
      <c r="D416" s="397"/>
      <c r="E416" s="398"/>
      <c r="F416" s="398"/>
      <c r="G416" s="398"/>
      <c r="H416" s="398"/>
      <c r="I416" s="398"/>
      <c r="J416" s="398"/>
      <c r="K416" s="397"/>
      <c r="L416" s="352"/>
      <c r="M416" s="352"/>
      <c r="N416" s="352"/>
      <c r="O416" s="352"/>
      <c r="P416" s="352"/>
      <c r="Q416" s="352"/>
      <c r="R416" s="352"/>
      <c r="S416" s="352"/>
      <c r="T416" s="352"/>
      <c r="U416" s="352"/>
      <c r="V416" s="352"/>
      <c r="W416" s="352"/>
      <c r="X416" s="352"/>
      <c r="Y416" s="352"/>
      <c r="Z416" s="352"/>
    </row>
    <row r="417">
      <c r="A417" s="332"/>
      <c r="B417" s="396"/>
      <c r="C417" s="396"/>
      <c r="D417" s="397"/>
      <c r="E417" s="398"/>
      <c r="F417" s="398"/>
      <c r="G417" s="398"/>
      <c r="H417" s="398"/>
      <c r="I417" s="398"/>
      <c r="J417" s="398"/>
      <c r="K417" s="397"/>
      <c r="L417" s="352"/>
      <c r="M417" s="352"/>
      <c r="N417" s="352"/>
      <c r="O417" s="352"/>
      <c r="P417" s="352"/>
      <c r="Q417" s="352"/>
      <c r="R417" s="352"/>
      <c r="S417" s="352"/>
      <c r="T417" s="352"/>
      <c r="U417" s="352"/>
      <c r="V417" s="352"/>
      <c r="W417" s="352"/>
      <c r="X417" s="352"/>
      <c r="Y417" s="352"/>
      <c r="Z417" s="352"/>
    </row>
    <row r="418">
      <c r="A418" s="332"/>
      <c r="B418" s="396"/>
      <c r="C418" s="396"/>
      <c r="D418" s="397"/>
      <c r="E418" s="398"/>
      <c r="F418" s="398"/>
      <c r="G418" s="398"/>
      <c r="H418" s="398"/>
      <c r="I418" s="398"/>
      <c r="J418" s="398"/>
      <c r="K418" s="397"/>
      <c r="L418" s="352"/>
      <c r="M418" s="352"/>
      <c r="N418" s="352"/>
      <c r="O418" s="352"/>
      <c r="P418" s="352"/>
      <c r="Q418" s="352"/>
      <c r="R418" s="352"/>
      <c r="S418" s="352"/>
      <c r="T418" s="352"/>
      <c r="U418" s="352"/>
      <c r="V418" s="352"/>
      <c r="W418" s="352"/>
      <c r="X418" s="352"/>
      <c r="Y418" s="352"/>
      <c r="Z418" s="352"/>
    </row>
    <row r="419">
      <c r="A419" s="332"/>
      <c r="B419" s="396"/>
      <c r="C419" s="396"/>
      <c r="D419" s="397"/>
      <c r="E419" s="398"/>
      <c r="F419" s="398"/>
      <c r="G419" s="398"/>
      <c r="H419" s="398"/>
      <c r="I419" s="398"/>
      <c r="J419" s="398"/>
      <c r="K419" s="397"/>
      <c r="L419" s="352"/>
      <c r="M419" s="352"/>
      <c r="N419" s="352"/>
      <c r="O419" s="352"/>
      <c r="P419" s="352"/>
      <c r="Q419" s="352"/>
      <c r="R419" s="352"/>
      <c r="S419" s="352"/>
      <c r="T419" s="352"/>
      <c r="U419" s="352"/>
      <c r="V419" s="352"/>
      <c r="W419" s="352"/>
      <c r="X419" s="352"/>
      <c r="Y419" s="352"/>
      <c r="Z419" s="352"/>
    </row>
    <row r="420">
      <c r="A420" s="332"/>
      <c r="B420" s="396"/>
      <c r="C420" s="396"/>
      <c r="D420" s="397"/>
      <c r="E420" s="398"/>
      <c r="F420" s="398"/>
      <c r="G420" s="398"/>
      <c r="H420" s="398"/>
      <c r="I420" s="398"/>
      <c r="J420" s="398"/>
      <c r="K420" s="397"/>
      <c r="L420" s="352"/>
      <c r="M420" s="352"/>
      <c r="N420" s="352"/>
      <c r="O420" s="352"/>
      <c r="P420" s="352"/>
      <c r="Q420" s="352"/>
      <c r="R420" s="352"/>
      <c r="S420" s="352"/>
      <c r="T420" s="352"/>
      <c r="U420" s="352"/>
      <c r="V420" s="352"/>
      <c r="W420" s="352"/>
      <c r="X420" s="352"/>
      <c r="Y420" s="352"/>
      <c r="Z420" s="352"/>
    </row>
    <row r="421">
      <c r="A421" s="332"/>
      <c r="B421" s="396"/>
      <c r="C421" s="396"/>
      <c r="D421" s="397"/>
      <c r="E421" s="398"/>
      <c r="F421" s="398"/>
      <c r="G421" s="398"/>
      <c r="H421" s="398"/>
      <c r="I421" s="398"/>
      <c r="J421" s="398"/>
      <c r="K421" s="397"/>
      <c r="L421" s="352"/>
      <c r="M421" s="352"/>
      <c r="N421" s="352"/>
      <c r="O421" s="352"/>
      <c r="P421" s="352"/>
      <c r="Q421" s="352"/>
      <c r="R421" s="352"/>
      <c r="S421" s="352"/>
      <c r="T421" s="352"/>
      <c r="U421" s="352"/>
      <c r="V421" s="352"/>
      <c r="W421" s="352"/>
      <c r="X421" s="352"/>
      <c r="Y421" s="352"/>
      <c r="Z421" s="352"/>
    </row>
    <row r="422">
      <c r="A422" s="332"/>
      <c r="B422" s="396"/>
      <c r="C422" s="396"/>
      <c r="D422" s="397"/>
      <c r="E422" s="398"/>
      <c r="F422" s="398"/>
      <c r="G422" s="398"/>
      <c r="H422" s="398"/>
      <c r="I422" s="398"/>
      <c r="J422" s="398"/>
      <c r="K422" s="397"/>
      <c r="L422" s="352"/>
      <c r="M422" s="352"/>
      <c r="N422" s="352"/>
      <c r="O422" s="352"/>
      <c r="P422" s="352"/>
      <c r="Q422" s="352"/>
      <c r="R422" s="352"/>
      <c r="S422" s="352"/>
      <c r="T422" s="352"/>
      <c r="U422" s="352"/>
      <c r="V422" s="352"/>
      <c r="W422" s="352"/>
      <c r="X422" s="352"/>
      <c r="Y422" s="352"/>
      <c r="Z422" s="352"/>
    </row>
    <row r="423">
      <c r="A423" s="332"/>
      <c r="B423" s="396"/>
      <c r="C423" s="396"/>
      <c r="D423" s="397"/>
      <c r="E423" s="398"/>
      <c r="F423" s="398"/>
      <c r="G423" s="398"/>
      <c r="H423" s="398"/>
      <c r="I423" s="398"/>
      <c r="J423" s="398"/>
      <c r="K423" s="397"/>
      <c r="L423" s="352"/>
      <c r="M423" s="352"/>
      <c r="N423" s="352"/>
      <c r="O423" s="352"/>
      <c r="P423" s="352"/>
      <c r="Q423" s="352"/>
      <c r="R423" s="352"/>
      <c r="S423" s="352"/>
      <c r="T423" s="352"/>
      <c r="U423" s="352"/>
      <c r="V423" s="352"/>
      <c r="W423" s="352"/>
      <c r="X423" s="352"/>
      <c r="Y423" s="352"/>
      <c r="Z423" s="352"/>
    </row>
    <row r="424">
      <c r="A424" s="332"/>
      <c r="B424" s="396"/>
      <c r="C424" s="396"/>
      <c r="D424" s="397"/>
      <c r="E424" s="398"/>
      <c r="F424" s="398"/>
      <c r="G424" s="398"/>
      <c r="H424" s="398"/>
      <c r="I424" s="398"/>
      <c r="J424" s="398"/>
      <c r="K424" s="397"/>
      <c r="L424" s="352"/>
      <c r="M424" s="352"/>
      <c r="N424" s="352"/>
      <c r="O424" s="352"/>
      <c r="P424" s="352"/>
      <c r="Q424" s="352"/>
      <c r="R424" s="352"/>
      <c r="S424" s="352"/>
      <c r="T424" s="352"/>
      <c r="U424" s="352"/>
      <c r="V424" s="352"/>
      <c r="W424" s="352"/>
      <c r="X424" s="352"/>
      <c r="Y424" s="352"/>
      <c r="Z424" s="352"/>
    </row>
    <row r="425">
      <c r="A425" s="332"/>
      <c r="B425" s="396"/>
      <c r="C425" s="396"/>
      <c r="D425" s="397"/>
      <c r="E425" s="398"/>
      <c r="F425" s="398"/>
      <c r="G425" s="398"/>
      <c r="H425" s="398"/>
      <c r="I425" s="398"/>
      <c r="J425" s="398"/>
      <c r="K425" s="397"/>
      <c r="L425" s="352"/>
      <c r="M425" s="352"/>
      <c r="N425" s="352"/>
      <c r="O425" s="352"/>
      <c r="P425" s="352"/>
      <c r="Q425" s="352"/>
      <c r="R425" s="352"/>
      <c r="S425" s="352"/>
      <c r="T425" s="352"/>
      <c r="U425" s="352"/>
      <c r="V425" s="352"/>
      <c r="W425" s="352"/>
      <c r="X425" s="352"/>
      <c r="Y425" s="352"/>
      <c r="Z425" s="352"/>
    </row>
    <row r="426">
      <c r="A426" s="332"/>
      <c r="B426" s="396"/>
      <c r="C426" s="396"/>
      <c r="D426" s="397"/>
      <c r="E426" s="398"/>
      <c r="F426" s="398"/>
      <c r="G426" s="398"/>
      <c r="H426" s="398"/>
      <c r="I426" s="398"/>
      <c r="J426" s="398"/>
      <c r="K426" s="397"/>
      <c r="L426" s="352"/>
      <c r="M426" s="352"/>
      <c r="N426" s="352"/>
      <c r="O426" s="352"/>
      <c r="P426" s="352"/>
      <c r="Q426" s="352"/>
      <c r="R426" s="352"/>
      <c r="S426" s="352"/>
      <c r="T426" s="352"/>
      <c r="U426" s="352"/>
      <c r="V426" s="352"/>
      <c r="W426" s="352"/>
      <c r="X426" s="352"/>
      <c r="Y426" s="352"/>
      <c r="Z426" s="352"/>
    </row>
    <row r="427">
      <c r="A427" s="332"/>
      <c r="B427" s="396"/>
      <c r="C427" s="396"/>
      <c r="D427" s="397"/>
      <c r="E427" s="398"/>
      <c r="F427" s="398"/>
      <c r="G427" s="398"/>
      <c r="H427" s="398"/>
      <c r="I427" s="398"/>
      <c r="J427" s="398"/>
      <c r="K427" s="397"/>
      <c r="L427" s="352"/>
      <c r="M427" s="352"/>
      <c r="N427" s="352"/>
      <c r="O427" s="352"/>
      <c r="P427" s="352"/>
      <c r="Q427" s="352"/>
      <c r="R427" s="352"/>
      <c r="S427" s="352"/>
      <c r="T427" s="352"/>
      <c r="U427" s="352"/>
      <c r="V427" s="352"/>
      <c r="W427" s="352"/>
      <c r="X427" s="352"/>
      <c r="Y427" s="352"/>
      <c r="Z427" s="352"/>
    </row>
    <row r="428">
      <c r="A428" s="332"/>
      <c r="B428" s="396"/>
      <c r="C428" s="396"/>
      <c r="D428" s="397"/>
      <c r="E428" s="398"/>
      <c r="F428" s="398"/>
      <c r="G428" s="398"/>
      <c r="H428" s="398"/>
      <c r="I428" s="398"/>
      <c r="J428" s="398"/>
      <c r="K428" s="397"/>
      <c r="L428" s="352"/>
      <c r="M428" s="352"/>
      <c r="N428" s="352"/>
      <c r="O428" s="352"/>
      <c r="P428" s="352"/>
      <c r="Q428" s="352"/>
      <c r="R428" s="352"/>
      <c r="S428" s="352"/>
      <c r="T428" s="352"/>
      <c r="U428" s="352"/>
      <c r="V428" s="352"/>
      <c r="W428" s="352"/>
      <c r="X428" s="352"/>
      <c r="Y428" s="352"/>
      <c r="Z428" s="352"/>
    </row>
    <row r="429">
      <c r="A429" s="332"/>
      <c r="B429" s="396"/>
      <c r="C429" s="396"/>
      <c r="D429" s="397"/>
      <c r="E429" s="398"/>
      <c r="F429" s="398"/>
      <c r="G429" s="398"/>
      <c r="H429" s="398"/>
      <c r="I429" s="398"/>
      <c r="J429" s="398"/>
      <c r="K429" s="397"/>
      <c r="L429" s="352"/>
      <c r="M429" s="352"/>
      <c r="N429" s="352"/>
      <c r="O429" s="352"/>
      <c r="P429" s="352"/>
      <c r="Q429" s="352"/>
      <c r="R429" s="352"/>
      <c r="S429" s="352"/>
      <c r="T429" s="352"/>
      <c r="U429" s="352"/>
      <c r="V429" s="352"/>
      <c r="W429" s="352"/>
      <c r="X429" s="352"/>
      <c r="Y429" s="352"/>
      <c r="Z429" s="352"/>
    </row>
    <row r="430">
      <c r="A430" s="332"/>
      <c r="B430" s="396"/>
      <c r="C430" s="396"/>
      <c r="D430" s="397"/>
      <c r="E430" s="398"/>
      <c r="F430" s="398"/>
      <c r="G430" s="398"/>
      <c r="H430" s="398"/>
      <c r="I430" s="398"/>
      <c r="J430" s="398"/>
      <c r="K430" s="397"/>
      <c r="L430" s="352"/>
      <c r="M430" s="352"/>
      <c r="N430" s="352"/>
      <c r="O430" s="352"/>
      <c r="P430" s="352"/>
      <c r="Q430" s="352"/>
      <c r="R430" s="352"/>
      <c r="S430" s="352"/>
      <c r="T430" s="352"/>
      <c r="U430" s="352"/>
      <c r="V430" s="352"/>
      <c r="W430" s="352"/>
      <c r="X430" s="352"/>
      <c r="Y430" s="352"/>
      <c r="Z430" s="352"/>
    </row>
    <row r="431">
      <c r="A431" s="332"/>
      <c r="B431" s="396"/>
      <c r="C431" s="396"/>
      <c r="D431" s="397"/>
      <c r="E431" s="398"/>
      <c r="F431" s="398"/>
      <c r="G431" s="398"/>
      <c r="H431" s="398"/>
      <c r="I431" s="398"/>
      <c r="J431" s="398"/>
      <c r="K431" s="397"/>
      <c r="L431" s="352"/>
      <c r="M431" s="352"/>
      <c r="N431" s="352"/>
      <c r="O431" s="352"/>
      <c r="P431" s="352"/>
      <c r="Q431" s="352"/>
      <c r="R431" s="352"/>
      <c r="S431" s="352"/>
      <c r="T431" s="352"/>
      <c r="U431" s="352"/>
      <c r="V431" s="352"/>
      <c r="W431" s="352"/>
      <c r="X431" s="352"/>
      <c r="Y431" s="352"/>
      <c r="Z431" s="352"/>
    </row>
    <row r="432">
      <c r="A432" s="332"/>
      <c r="B432" s="396"/>
      <c r="C432" s="396"/>
      <c r="D432" s="397"/>
      <c r="E432" s="398"/>
      <c r="F432" s="398"/>
      <c r="G432" s="398"/>
      <c r="H432" s="398"/>
      <c r="I432" s="398"/>
      <c r="J432" s="398"/>
      <c r="K432" s="397"/>
      <c r="L432" s="352"/>
      <c r="M432" s="352"/>
      <c r="N432" s="352"/>
      <c r="O432" s="352"/>
      <c r="P432" s="352"/>
      <c r="Q432" s="352"/>
      <c r="R432" s="352"/>
      <c r="S432" s="352"/>
      <c r="T432" s="352"/>
      <c r="U432" s="352"/>
      <c r="V432" s="352"/>
      <c r="W432" s="352"/>
      <c r="X432" s="352"/>
      <c r="Y432" s="352"/>
      <c r="Z432" s="352"/>
    </row>
    <row r="433">
      <c r="A433" s="332"/>
      <c r="B433" s="396"/>
      <c r="C433" s="396"/>
      <c r="D433" s="397"/>
      <c r="E433" s="398"/>
      <c r="F433" s="398"/>
      <c r="G433" s="398"/>
      <c r="H433" s="398"/>
      <c r="I433" s="398"/>
      <c r="J433" s="398"/>
      <c r="K433" s="397"/>
      <c r="L433" s="352"/>
      <c r="M433" s="352"/>
      <c r="N433" s="352"/>
      <c r="O433" s="352"/>
      <c r="P433" s="352"/>
      <c r="Q433" s="352"/>
      <c r="R433" s="352"/>
      <c r="S433" s="352"/>
      <c r="T433" s="352"/>
      <c r="U433" s="352"/>
      <c r="V433" s="352"/>
      <c r="W433" s="352"/>
      <c r="X433" s="352"/>
      <c r="Y433" s="352"/>
      <c r="Z433" s="352"/>
    </row>
    <row r="434">
      <c r="A434" s="332"/>
      <c r="B434" s="396"/>
      <c r="C434" s="396"/>
      <c r="D434" s="397"/>
      <c r="E434" s="398"/>
      <c r="F434" s="398"/>
      <c r="G434" s="398"/>
      <c r="H434" s="398"/>
      <c r="I434" s="398"/>
      <c r="J434" s="398"/>
      <c r="K434" s="397"/>
      <c r="L434" s="352"/>
      <c r="M434" s="352"/>
      <c r="N434" s="352"/>
      <c r="O434" s="352"/>
      <c r="P434" s="352"/>
      <c r="Q434" s="352"/>
      <c r="R434" s="352"/>
      <c r="S434" s="352"/>
      <c r="T434" s="352"/>
      <c r="U434" s="352"/>
      <c r="V434" s="352"/>
      <c r="W434" s="352"/>
      <c r="X434" s="352"/>
      <c r="Y434" s="352"/>
      <c r="Z434" s="352"/>
    </row>
    <row r="435">
      <c r="A435" s="332"/>
      <c r="B435" s="396"/>
      <c r="C435" s="396"/>
      <c r="D435" s="397"/>
      <c r="E435" s="398"/>
      <c r="F435" s="398"/>
      <c r="G435" s="398"/>
      <c r="H435" s="398"/>
      <c r="I435" s="398"/>
      <c r="J435" s="398"/>
      <c r="K435" s="397"/>
      <c r="L435" s="352"/>
      <c r="M435" s="352"/>
      <c r="N435" s="352"/>
      <c r="O435" s="352"/>
      <c r="P435" s="352"/>
      <c r="Q435" s="352"/>
      <c r="R435" s="352"/>
      <c r="S435" s="352"/>
      <c r="T435" s="352"/>
      <c r="U435" s="352"/>
      <c r="V435" s="352"/>
      <c r="W435" s="352"/>
      <c r="X435" s="352"/>
      <c r="Y435" s="352"/>
      <c r="Z435" s="352"/>
    </row>
    <row r="436">
      <c r="A436" s="332"/>
      <c r="B436" s="396"/>
      <c r="C436" s="396"/>
      <c r="D436" s="397"/>
      <c r="E436" s="398"/>
      <c r="F436" s="398"/>
      <c r="G436" s="398"/>
      <c r="H436" s="398"/>
      <c r="I436" s="398"/>
      <c r="J436" s="398"/>
      <c r="K436" s="397"/>
      <c r="L436" s="352"/>
      <c r="M436" s="352"/>
      <c r="N436" s="352"/>
      <c r="O436" s="352"/>
      <c r="P436" s="352"/>
      <c r="Q436" s="352"/>
      <c r="R436" s="352"/>
      <c r="S436" s="352"/>
      <c r="T436" s="352"/>
      <c r="U436" s="352"/>
      <c r="V436" s="352"/>
      <c r="W436" s="352"/>
      <c r="X436" s="352"/>
      <c r="Y436" s="352"/>
      <c r="Z436" s="352"/>
    </row>
    <row r="437">
      <c r="A437" s="332"/>
      <c r="B437" s="396"/>
      <c r="C437" s="396"/>
      <c r="D437" s="397"/>
      <c r="E437" s="398"/>
      <c r="F437" s="398"/>
      <c r="G437" s="398"/>
      <c r="H437" s="398"/>
      <c r="I437" s="398"/>
      <c r="J437" s="398"/>
      <c r="K437" s="397"/>
      <c r="L437" s="352"/>
      <c r="M437" s="352"/>
      <c r="N437" s="352"/>
      <c r="O437" s="352"/>
      <c r="P437" s="352"/>
      <c r="Q437" s="352"/>
      <c r="R437" s="352"/>
      <c r="S437" s="352"/>
      <c r="T437" s="352"/>
      <c r="U437" s="352"/>
      <c r="V437" s="352"/>
      <c r="W437" s="352"/>
      <c r="X437" s="352"/>
      <c r="Y437" s="352"/>
      <c r="Z437" s="352"/>
    </row>
    <row r="438">
      <c r="A438" s="332"/>
      <c r="B438" s="396"/>
      <c r="C438" s="396"/>
      <c r="D438" s="397"/>
      <c r="E438" s="398"/>
      <c r="F438" s="398"/>
      <c r="G438" s="398"/>
      <c r="H438" s="398"/>
      <c r="I438" s="398"/>
      <c r="J438" s="398"/>
      <c r="K438" s="397"/>
      <c r="L438" s="352"/>
      <c r="M438" s="352"/>
      <c r="N438" s="352"/>
      <c r="O438" s="352"/>
      <c r="P438" s="352"/>
      <c r="Q438" s="352"/>
      <c r="R438" s="352"/>
      <c r="S438" s="352"/>
      <c r="T438" s="352"/>
      <c r="U438" s="352"/>
      <c r="V438" s="352"/>
      <c r="W438" s="352"/>
      <c r="X438" s="352"/>
      <c r="Y438" s="352"/>
      <c r="Z438" s="352"/>
    </row>
    <row r="439">
      <c r="A439" s="332"/>
      <c r="B439" s="396"/>
      <c r="C439" s="396"/>
      <c r="D439" s="397"/>
      <c r="E439" s="398"/>
      <c r="F439" s="398"/>
      <c r="G439" s="398"/>
      <c r="H439" s="398"/>
      <c r="I439" s="398"/>
      <c r="J439" s="398"/>
      <c r="K439" s="397"/>
      <c r="L439" s="352"/>
      <c r="M439" s="352"/>
      <c r="N439" s="352"/>
      <c r="O439" s="352"/>
      <c r="P439" s="352"/>
      <c r="Q439" s="352"/>
      <c r="R439" s="352"/>
      <c r="S439" s="352"/>
      <c r="T439" s="352"/>
      <c r="U439" s="352"/>
      <c r="V439" s="352"/>
      <c r="W439" s="352"/>
      <c r="X439" s="352"/>
      <c r="Y439" s="352"/>
      <c r="Z439" s="352"/>
    </row>
    <row r="440">
      <c r="A440" s="332"/>
      <c r="B440" s="396"/>
      <c r="C440" s="396"/>
      <c r="D440" s="397"/>
      <c r="E440" s="398"/>
      <c r="F440" s="398"/>
      <c r="G440" s="398"/>
      <c r="H440" s="398"/>
      <c r="I440" s="398"/>
      <c r="J440" s="398"/>
      <c r="K440" s="397"/>
      <c r="L440" s="352"/>
      <c r="M440" s="352"/>
      <c r="N440" s="352"/>
      <c r="O440" s="352"/>
      <c r="P440" s="352"/>
      <c r="Q440" s="352"/>
      <c r="R440" s="352"/>
      <c r="S440" s="352"/>
      <c r="T440" s="352"/>
      <c r="U440" s="352"/>
      <c r="V440" s="352"/>
      <c r="W440" s="352"/>
      <c r="X440" s="352"/>
      <c r="Y440" s="352"/>
      <c r="Z440" s="352"/>
    </row>
    <row r="441">
      <c r="A441" s="332"/>
      <c r="B441" s="396"/>
      <c r="C441" s="396"/>
      <c r="D441" s="397"/>
      <c r="E441" s="398"/>
      <c r="F441" s="398"/>
      <c r="G441" s="398"/>
      <c r="H441" s="398"/>
      <c r="I441" s="398"/>
      <c r="J441" s="398"/>
      <c r="K441" s="397"/>
      <c r="L441" s="352"/>
      <c r="M441" s="352"/>
      <c r="N441" s="352"/>
      <c r="O441" s="352"/>
      <c r="P441" s="352"/>
      <c r="Q441" s="352"/>
      <c r="R441" s="352"/>
      <c r="S441" s="352"/>
      <c r="T441" s="352"/>
      <c r="U441" s="352"/>
      <c r="V441" s="352"/>
      <c r="W441" s="352"/>
      <c r="X441" s="352"/>
      <c r="Y441" s="352"/>
      <c r="Z441" s="352"/>
    </row>
    <row r="442">
      <c r="A442" s="332"/>
      <c r="B442" s="396"/>
      <c r="C442" s="396"/>
      <c r="D442" s="397"/>
      <c r="E442" s="398"/>
      <c r="F442" s="398"/>
      <c r="G442" s="398"/>
      <c r="H442" s="398"/>
      <c r="I442" s="398"/>
      <c r="J442" s="398"/>
      <c r="K442" s="397"/>
      <c r="L442" s="352"/>
      <c r="M442" s="352"/>
      <c r="N442" s="352"/>
      <c r="O442" s="352"/>
      <c r="P442" s="352"/>
      <c r="Q442" s="352"/>
      <c r="R442" s="352"/>
      <c r="S442" s="352"/>
      <c r="T442" s="352"/>
      <c r="U442" s="352"/>
      <c r="V442" s="352"/>
      <c r="W442" s="352"/>
      <c r="X442" s="352"/>
      <c r="Y442" s="352"/>
      <c r="Z442" s="352"/>
    </row>
    <row r="443">
      <c r="A443" s="332"/>
      <c r="B443" s="396"/>
      <c r="C443" s="396"/>
      <c r="D443" s="397"/>
      <c r="E443" s="398"/>
      <c r="F443" s="398"/>
      <c r="G443" s="398"/>
      <c r="H443" s="398"/>
      <c r="I443" s="398"/>
      <c r="J443" s="398"/>
      <c r="K443" s="397"/>
      <c r="L443" s="352"/>
      <c r="M443" s="352"/>
      <c r="N443" s="352"/>
      <c r="O443" s="352"/>
      <c r="P443" s="352"/>
      <c r="Q443" s="352"/>
      <c r="R443" s="352"/>
      <c r="S443" s="352"/>
      <c r="T443" s="352"/>
      <c r="U443" s="352"/>
      <c r="V443" s="352"/>
      <c r="W443" s="352"/>
      <c r="X443" s="352"/>
      <c r="Y443" s="352"/>
      <c r="Z443" s="352"/>
    </row>
    <row r="444">
      <c r="A444" s="332"/>
      <c r="B444" s="396"/>
      <c r="C444" s="396"/>
      <c r="D444" s="397"/>
      <c r="E444" s="398"/>
      <c r="F444" s="398"/>
      <c r="G444" s="398"/>
      <c r="H444" s="398"/>
      <c r="I444" s="398"/>
      <c r="J444" s="398"/>
      <c r="K444" s="397"/>
      <c r="L444" s="352"/>
      <c r="M444" s="352"/>
      <c r="N444" s="352"/>
      <c r="O444" s="352"/>
      <c r="P444" s="352"/>
      <c r="Q444" s="352"/>
      <c r="R444" s="352"/>
      <c r="S444" s="352"/>
      <c r="T444" s="352"/>
      <c r="U444" s="352"/>
      <c r="V444" s="352"/>
      <c r="W444" s="352"/>
      <c r="X444" s="352"/>
      <c r="Y444" s="352"/>
      <c r="Z444" s="352"/>
    </row>
    <row r="445">
      <c r="A445" s="332"/>
      <c r="B445" s="396"/>
      <c r="C445" s="396"/>
      <c r="D445" s="397"/>
      <c r="E445" s="398"/>
      <c r="F445" s="398"/>
      <c r="G445" s="398"/>
      <c r="H445" s="398"/>
      <c r="I445" s="398"/>
      <c r="J445" s="398"/>
      <c r="K445" s="397"/>
      <c r="L445" s="352"/>
      <c r="M445" s="352"/>
      <c r="N445" s="352"/>
      <c r="O445" s="352"/>
      <c r="P445" s="352"/>
      <c r="Q445" s="352"/>
      <c r="R445" s="352"/>
      <c r="S445" s="352"/>
      <c r="T445" s="352"/>
      <c r="U445" s="352"/>
      <c r="V445" s="352"/>
      <c r="W445" s="352"/>
      <c r="X445" s="352"/>
      <c r="Y445" s="352"/>
      <c r="Z445" s="352"/>
    </row>
    <row r="446">
      <c r="A446" s="332"/>
      <c r="B446" s="396"/>
      <c r="C446" s="396"/>
      <c r="D446" s="397"/>
      <c r="E446" s="398"/>
      <c r="F446" s="398"/>
      <c r="G446" s="398"/>
      <c r="H446" s="398"/>
      <c r="I446" s="398"/>
      <c r="J446" s="398"/>
      <c r="K446" s="397"/>
      <c r="L446" s="352"/>
      <c r="M446" s="352"/>
      <c r="N446" s="352"/>
      <c r="O446" s="352"/>
      <c r="P446" s="352"/>
      <c r="Q446" s="352"/>
      <c r="R446" s="352"/>
      <c r="S446" s="352"/>
      <c r="T446" s="352"/>
      <c r="U446" s="352"/>
      <c r="V446" s="352"/>
      <c r="W446" s="352"/>
      <c r="X446" s="352"/>
      <c r="Y446" s="352"/>
      <c r="Z446" s="352"/>
    </row>
    <row r="447">
      <c r="A447" s="332"/>
      <c r="B447" s="396"/>
      <c r="C447" s="396"/>
      <c r="D447" s="397"/>
      <c r="E447" s="398"/>
      <c r="F447" s="398"/>
      <c r="G447" s="398"/>
      <c r="H447" s="398"/>
      <c r="I447" s="398"/>
      <c r="J447" s="398"/>
      <c r="K447" s="397"/>
      <c r="L447" s="352"/>
      <c r="M447" s="352"/>
      <c r="N447" s="352"/>
      <c r="O447" s="352"/>
      <c r="P447" s="352"/>
      <c r="Q447" s="352"/>
      <c r="R447" s="352"/>
      <c r="S447" s="352"/>
      <c r="T447" s="352"/>
      <c r="U447" s="352"/>
      <c r="V447" s="352"/>
      <c r="W447" s="352"/>
      <c r="X447" s="352"/>
      <c r="Y447" s="352"/>
      <c r="Z447" s="352"/>
    </row>
    <row r="448">
      <c r="A448" s="332"/>
      <c r="B448" s="396"/>
      <c r="C448" s="396"/>
      <c r="D448" s="397"/>
      <c r="E448" s="398"/>
      <c r="F448" s="398"/>
      <c r="G448" s="398"/>
      <c r="H448" s="398"/>
      <c r="I448" s="398"/>
      <c r="J448" s="398"/>
      <c r="K448" s="397"/>
      <c r="L448" s="352"/>
      <c r="M448" s="352"/>
      <c r="N448" s="352"/>
      <c r="O448" s="352"/>
      <c r="P448" s="352"/>
      <c r="Q448" s="352"/>
      <c r="R448" s="352"/>
      <c r="S448" s="352"/>
      <c r="T448" s="352"/>
      <c r="U448" s="352"/>
      <c r="V448" s="352"/>
      <c r="W448" s="352"/>
      <c r="X448" s="352"/>
      <c r="Y448" s="352"/>
      <c r="Z448" s="352"/>
    </row>
    <row r="449">
      <c r="A449" s="332"/>
      <c r="B449" s="396"/>
      <c r="C449" s="396"/>
      <c r="D449" s="397"/>
      <c r="E449" s="398"/>
      <c r="F449" s="398"/>
      <c r="G449" s="398"/>
      <c r="H449" s="398"/>
      <c r="I449" s="398"/>
      <c r="J449" s="398"/>
      <c r="K449" s="397"/>
      <c r="L449" s="352"/>
      <c r="M449" s="352"/>
      <c r="N449" s="352"/>
      <c r="O449" s="352"/>
      <c r="P449" s="352"/>
      <c r="Q449" s="352"/>
      <c r="R449" s="352"/>
      <c r="S449" s="352"/>
      <c r="T449" s="352"/>
      <c r="U449" s="352"/>
      <c r="V449" s="352"/>
      <c r="W449" s="352"/>
      <c r="X449" s="352"/>
      <c r="Y449" s="352"/>
      <c r="Z449" s="352"/>
    </row>
    <row r="450">
      <c r="A450" s="332"/>
      <c r="B450" s="396"/>
      <c r="C450" s="396"/>
      <c r="D450" s="397"/>
      <c r="E450" s="398"/>
      <c r="F450" s="398"/>
      <c r="G450" s="398"/>
      <c r="H450" s="398"/>
      <c r="I450" s="398"/>
      <c r="J450" s="398"/>
      <c r="K450" s="397"/>
      <c r="L450" s="352"/>
      <c r="M450" s="352"/>
      <c r="N450" s="352"/>
      <c r="O450" s="352"/>
      <c r="P450" s="352"/>
      <c r="Q450" s="352"/>
      <c r="R450" s="352"/>
      <c r="S450" s="352"/>
      <c r="T450" s="352"/>
      <c r="U450" s="352"/>
      <c r="V450" s="352"/>
      <c r="W450" s="352"/>
      <c r="X450" s="352"/>
      <c r="Y450" s="352"/>
      <c r="Z450" s="352"/>
    </row>
    <row r="451">
      <c r="A451" s="332"/>
      <c r="B451" s="396"/>
      <c r="C451" s="396"/>
      <c r="D451" s="397"/>
      <c r="E451" s="398"/>
      <c r="F451" s="398"/>
      <c r="G451" s="398"/>
      <c r="H451" s="398"/>
      <c r="I451" s="398"/>
      <c r="J451" s="398"/>
      <c r="K451" s="397"/>
      <c r="L451" s="352"/>
      <c r="M451" s="352"/>
      <c r="N451" s="352"/>
      <c r="O451" s="352"/>
      <c r="P451" s="352"/>
      <c r="Q451" s="352"/>
      <c r="R451" s="352"/>
      <c r="S451" s="352"/>
      <c r="T451" s="352"/>
      <c r="U451" s="352"/>
      <c r="V451" s="352"/>
      <c r="W451" s="352"/>
      <c r="X451" s="352"/>
      <c r="Y451" s="352"/>
      <c r="Z451" s="352"/>
    </row>
    <row r="452">
      <c r="A452" s="332"/>
      <c r="B452" s="396"/>
      <c r="C452" s="396"/>
      <c r="D452" s="397"/>
      <c r="E452" s="398"/>
      <c r="F452" s="398"/>
      <c r="G452" s="398"/>
      <c r="H452" s="398"/>
      <c r="I452" s="398"/>
      <c r="J452" s="398"/>
      <c r="K452" s="397"/>
      <c r="L452" s="352"/>
      <c r="M452" s="352"/>
      <c r="N452" s="352"/>
      <c r="O452" s="352"/>
      <c r="P452" s="352"/>
      <c r="Q452" s="352"/>
      <c r="R452" s="352"/>
      <c r="S452" s="352"/>
      <c r="T452" s="352"/>
      <c r="U452" s="352"/>
      <c r="V452" s="352"/>
      <c r="W452" s="352"/>
      <c r="X452" s="352"/>
      <c r="Y452" s="352"/>
      <c r="Z452" s="352"/>
    </row>
    <row r="453">
      <c r="A453" s="332"/>
      <c r="B453" s="396"/>
      <c r="C453" s="396"/>
      <c r="D453" s="397"/>
      <c r="E453" s="398"/>
      <c r="F453" s="398"/>
      <c r="G453" s="398"/>
      <c r="H453" s="398"/>
      <c r="I453" s="398"/>
      <c r="J453" s="398"/>
      <c r="K453" s="397"/>
      <c r="L453" s="352"/>
      <c r="M453" s="352"/>
      <c r="N453" s="352"/>
      <c r="O453" s="352"/>
      <c r="P453" s="352"/>
      <c r="Q453" s="352"/>
      <c r="R453" s="352"/>
      <c r="S453" s="352"/>
      <c r="T453" s="352"/>
      <c r="U453" s="352"/>
      <c r="V453" s="352"/>
      <c r="W453" s="352"/>
      <c r="X453" s="352"/>
      <c r="Y453" s="352"/>
      <c r="Z453" s="352"/>
    </row>
    <row r="454">
      <c r="A454" s="332"/>
      <c r="B454" s="396"/>
      <c r="C454" s="396"/>
      <c r="D454" s="397"/>
      <c r="E454" s="398"/>
      <c r="F454" s="398"/>
      <c r="G454" s="398"/>
      <c r="H454" s="398"/>
      <c r="I454" s="398"/>
      <c r="J454" s="398"/>
      <c r="K454" s="397"/>
      <c r="L454" s="352"/>
      <c r="M454" s="352"/>
      <c r="N454" s="352"/>
      <c r="O454" s="352"/>
      <c r="P454" s="352"/>
      <c r="Q454" s="352"/>
      <c r="R454" s="352"/>
      <c r="S454" s="352"/>
      <c r="T454" s="352"/>
      <c r="U454" s="352"/>
      <c r="V454" s="352"/>
      <c r="W454" s="352"/>
      <c r="X454" s="352"/>
      <c r="Y454" s="352"/>
      <c r="Z454" s="352"/>
    </row>
    <row r="455">
      <c r="A455" s="332"/>
      <c r="B455" s="396"/>
      <c r="C455" s="396"/>
      <c r="D455" s="397"/>
      <c r="E455" s="398"/>
      <c r="F455" s="398"/>
      <c r="G455" s="398"/>
      <c r="H455" s="398"/>
      <c r="I455" s="398"/>
      <c r="J455" s="398"/>
      <c r="K455" s="397"/>
      <c r="L455" s="352"/>
      <c r="M455" s="352"/>
      <c r="N455" s="352"/>
      <c r="O455" s="352"/>
      <c r="P455" s="352"/>
      <c r="Q455" s="352"/>
      <c r="R455" s="352"/>
      <c r="S455" s="352"/>
      <c r="T455" s="352"/>
      <c r="U455" s="352"/>
      <c r="V455" s="352"/>
      <c r="W455" s="352"/>
      <c r="X455" s="352"/>
      <c r="Y455" s="352"/>
      <c r="Z455" s="352"/>
    </row>
    <row r="456">
      <c r="A456" s="332"/>
      <c r="B456" s="396"/>
      <c r="C456" s="396"/>
      <c r="D456" s="397"/>
      <c r="E456" s="398"/>
      <c r="F456" s="398"/>
      <c r="G456" s="398"/>
      <c r="H456" s="398"/>
      <c r="I456" s="398"/>
      <c r="J456" s="398"/>
      <c r="K456" s="397"/>
      <c r="L456" s="352"/>
      <c r="M456" s="352"/>
      <c r="N456" s="352"/>
      <c r="O456" s="352"/>
      <c r="P456" s="352"/>
      <c r="Q456" s="352"/>
      <c r="R456" s="352"/>
      <c r="S456" s="352"/>
      <c r="T456" s="352"/>
      <c r="U456" s="352"/>
      <c r="V456" s="352"/>
      <c r="W456" s="352"/>
      <c r="X456" s="352"/>
      <c r="Y456" s="352"/>
      <c r="Z456" s="352"/>
    </row>
    <row r="457">
      <c r="A457" s="332"/>
      <c r="B457" s="396"/>
      <c r="C457" s="396"/>
      <c r="D457" s="397"/>
      <c r="E457" s="398"/>
      <c r="F457" s="398"/>
      <c r="G457" s="398"/>
      <c r="H457" s="398"/>
      <c r="I457" s="398"/>
      <c r="J457" s="398"/>
      <c r="K457" s="397"/>
      <c r="L457" s="352"/>
      <c r="M457" s="352"/>
      <c r="N457" s="352"/>
      <c r="O457" s="352"/>
      <c r="P457" s="352"/>
      <c r="Q457" s="352"/>
      <c r="R457" s="352"/>
      <c r="S457" s="352"/>
      <c r="T457" s="352"/>
      <c r="U457" s="352"/>
      <c r="V457" s="352"/>
      <c r="W457" s="352"/>
      <c r="X457" s="352"/>
      <c r="Y457" s="352"/>
      <c r="Z457" s="352"/>
    </row>
    <row r="458">
      <c r="A458" s="332"/>
      <c r="B458" s="396"/>
      <c r="C458" s="396"/>
      <c r="D458" s="397"/>
      <c r="E458" s="398"/>
      <c r="F458" s="398"/>
      <c r="G458" s="398"/>
      <c r="H458" s="398"/>
      <c r="I458" s="398"/>
      <c r="J458" s="398"/>
      <c r="K458" s="397"/>
      <c r="L458" s="352"/>
      <c r="M458" s="352"/>
      <c r="N458" s="352"/>
      <c r="O458" s="352"/>
      <c r="P458" s="352"/>
      <c r="Q458" s="352"/>
      <c r="R458" s="352"/>
      <c r="S458" s="352"/>
      <c r="T458" s="352"/>
      <c r="U458" s="352"/>
      <c r="V458" s="352"/>
      <c r="W458" s="352"/>
      <c r="X458" s="352"/>
      <c r="Y458" s="352"/>
      <c r="Z458" s="352"/>
    </row>
    <row r="459">
      <c r="A459" s="332"/>
      <c r="B459" s="396"/>
      <c r="C459" s="396"/>
      <c r="D459" s="397"/>
      <c r="E459" s="398"/>
      <c r="F459" s="398"/>
      <c r="G459" s="398"/>
      <c r="H459" s="398"/>
      <c r="I459" s="398"/>
      <c r="J459" s="398"/>
      <c r="K459" s="397"/>
      <c r="L459" s="352"/>
      <c r="M459" s="352"/>
      <c r="N459" s="352"/>
      <c r="O459" s="352"/>
      <c r="P459" s="352"/>
      <c r="Q459" s="352"/>
      <c r="R459" s="352"/>
      <c r="S459" s="352"/>
      <c r="T459" s="352"/>
      <c r="U459" s="352"/>
      <c r="V459" s="352"/>
      <c r="W459" s="352"/>
      <c r="X459" s="352"/>
      <c r="Y459" s="352"/>
      <c r="Z459" s="352"/>
    </row>
    <row r="460">
      <c r="A460" s="332"/>
      <c r="B460" s="396"/>
      <c r="C460" s="396"/>
      <c r="D460" s="397"/>
      <c r="E460" s="398"/>
      <c r="F460" s="398"/>
      <c r="G460" s="398"/>
      <c r="H460" s="398"/>
      <c r="I460" s="398"/>
      <c r="J460" s="398"/>
      <c r="K460" s="397"/>
      <c r="L460" s="352"/>
      <c r="M460" s="352"/>
      <c r="N460" s="352"/>
      <c r="O460" s="352"/>
      <c r="P460" s="352"/>
      <c r="Q460" s="352"/>
      <c r="R460" s="352"/>
      <c r="S460" s="352"/>
      <c r="T460" s="352"/>
      <c r="U460" s="352"/>
      <c r="V460" s="352"/>
      <c r="W460" s="352"/>
      <c r="X460" s="352"/>
      <c r="Y460" s="352"/>
      <c r="Z460" s="352"/>
    </row>
    <row r="461">
      <c r="A461" s="332"/>
      <c r="B461" s="396"/>
      <c r="C461" s="396"/>
      <c r="D461" s="397"/>
      <c r="E461" s="398"/>
      <c r="F461" s="398"/>
      <c r="G461" s="398"/>
      <c r="H461" s="398"/>
      <c r="I461" s="398"/>
      <c r="J461" s="398"/>
      <c r="K461" s="397"/>
      <c r="L461" s="352"/>
      <c r="M461" s="352"/>
      <c r="N461" s="352"/>
      <c r="O461" s="352"/>
      <c r="P461" s="352"/>
      <c r="Q461" s="352"/>
      <c r="R461" s="352"/>
      <c r="S461" s="352"/>
      <c r="T461" s="352"/>
      <c r="U461" s="352"/>
      <c r="V461" s="352"/>
      <c r="W461" s="352"/>
      <c r="X461" s="352"/>
      <c r="Y461" s="352"/>
      <c r="Z461" s="352"/>
    </row>
    <row r="462">
      <c r="A462" s="332"/>
      <c r="B462" s="396"/>
      <c r="C462" s="396"/>
      <c r="D462" s="397"/>
      <c r="E462" s="398"/>
      <c r="F462" s="398"/>
      <c r="G462" s="398"/>
      <c r="H462" s="398"/>
      <c r="I462" s="398"/>
      <c r="J462" s="398"/>
      <c r="K462" s="397"/>
      <c r="L462" s="352"/>
      <c r="M462" s="352"/>
      <c r="N462" s="352"/>
      <c r="O462" s="352"/>
      <c r="P462" s="352"/>
      <c r="Q462" s="352"/>
      <c r="R462" s="352"/>
      <c r="S462" s="352"/>
      <c r="T462" s="352"/>
      <c r="U462" s="352"/>
      <c r="V462" s="352"/>
      <c r="W462" s="352"/>
      <c r="X462" s="352"/>
      <c r="Y462" s="352"/>
      <c r="Z462" s="352"/>
    </row>
    <row r="463">
      <c r="A463" s="332"/>
      <c r="B463" s="396"/>
      <c r="C463" s="396"/>
      <c r="D463" s="397"/>
      <c r="E463" s="398"/>
      <c r="F463" s="398"/>
      <c r="G463" s="398"/>
      <c r="H463" s="398"/>
      <c r="I463" s="398"/>
      <c r="J463" s="398"/>
      <c r="K463" s="397"/>
      <c r="L463" s="352"/>
      <c r="M463" s="352"/>
      <c r="N463" s="352"/>
      <c r="O463" s="352"/>
      <c r="P463" s="352"/>
      <c r="Q463" s="352"/>
      <c r="R463" s="352"/>
      <c r="S463" s="352"/>
      <c r="T463" s="352"/>
      <c r="U463" s="352"/>
      <c r="V463" s="352"/>
      <c r="W463" s="352"/>
      <c r="X463" s="352"/>
      <c r="Y463" s="352"/>
      <c r="Z463" s="352"/>
    </row>
    <row r="464">
      <c r="A464" s="332"/>
      <c r="B464" s="396"/>
      <c r="C464" s="396"/>
      <c r="D464" s="397"/>
      <c r="E464" s="398"/>
      <c r="F464" s="398"/>
      <c r="G464" s="398"/>
      <c r="H464" s="398"/>
      <c r="I464" s="398"/>
      <c r="J464" s="398"/>
      <c r="K464" s="397"/>
      <c r="L464" s="352"/>
      <c r="M464" s="352"/>
      <c r="N464" s="352"/>
      <c r="O464" s="352"/>
      <c r="P464" s="352"/>
      <c r="Q464" s="352"/>
      <c r="R464" s="352"/>
      <c r="S464" s="352"/>
      <c r="T464" s="352"/>
      <c r="U464" s="352"/>
      <c r="V464" s="352"/>
      <c r="W464" s="352"/>
      <c r="X464" s="352"/>
      <c r="Y464" s="352"/>
      <c r="Z464" s="352"/>
    </row>
    <row r="465">
      <c r="A465" s="332"/>
      <c r="B465" s="396"/>
      <c r="C465" s="396"/>
      <c r="D465" s="397"/>
      <c r="E465" s="398"/>
      <c r="F465" s="398"/>
      <c r="G465" s="398"/>
      <c r="H465" s="398"/>
      <c r="I465" s="398"/>
      <c r="J465" s="398"/>
      <c r="K465" s="397"/>
      <c r="L465" s="352"/>
      <c r="M465" s="352"/>
      <c r="N465" s="352"/>
      <c r="O465" s="352"/>
      <c r="P465" s="352"/>
      <c r="Q465" s="352"/>
      <c r="R465" s="352"/>
      <c r="S465" s="352"/>
      <c r="T465" s="352"/>
      <c r="U465" s="352"/>
      <c r="V465" s="352"/>
      <c r="W465" s="352"/>
      <c r="X465" s="352"/>
      <c r="Y465" s="352"/>
      <c r="Z465" s="352"/>
    </row>
    <row r="466">
      <c r="A466" s="332"/>
      <c r="B466" s="396"/>
      <c r="C466" s="396"/>
      <c r="D466" s="397"/>
      <c r="E466" s="398"/>
      <c r="F466" s="398"/>
      <c r="G466" s="398"/>
      <c r="H466" s="398"/>
      <c r="I466" s="398"/>
      <c r="J466" s="398"/>
      <c r="K466" s="397"/>
      <c r="L466" s="352"/>
      <c r="M466" s="352"/>
      <c r="N466" s="352"/>
      <c r="O466" s="352"/>
      <c r="P466" s="352"/>
      <c r="Q466" s="352"/>
      <c r="R466" s="352"/>
      <c r="S466" s="352"/>
      <c r="T466" s="352"/>
      <c r="U466" s="352"/>
      <c r="V466" s="352"/>
      <c r="W466" s="352"/>
      <c r="X466" s="352"/>
      <c r="Y466" s="352"/>
      <c r="Z466" s="352"/>
    </row>
    <row r="467">
      <c r="A467" s="332"/>
      <c r="B467" s="396"/>
      <c r="C467" s="396"/>
      <c r="D467" s="397"/>
      <c r="E467" s="398"/>
      <c r="F467" s="398"/>
      <c r="G467" s="398"/>
      <c r="H467" s="398"/>
      <c r="I467" s="398"/>
      <c r="J467" s="398"/>
      <c r="K467" s="397"/>
      <c r="L467" s="352"/>
      <c r="M467" s="352"/>
      <c r="N467" s="352"/>
      <c r="O467" s="352"/>
      <c r="P467" s="352"/>
      <c r="Q467" s="352"/>
      <c r="R467" s="352"/>
      <c r="S467" s="352"/>
      <c r="T467" s="352"/>
      <c r="U467" s="352"/>
      <c r="V467" s="352"/>
      <c r="W467" s="352"/>
      <c r="X467" s="352"/>
      <c r="Y467" s="352"/>
      <c r="Z467" s="352"/>
    </row>
    <row r="468">
      <c r="A468" s="332"/>
      <c r="B468" s="396"/>
      <c r="C468" s="396"/>
      <c r="D468" s="397"/>
      <c r="E468" s="398"/>
      <c r="F468" s="398"/>
      <c r="G468" s="398"/>
      <c r="H468" s="398"/>
      <c r="I468" s="398"/>
      <c r="J468" s="398"/>
      <c r="K468" s="397"/>
      <c r="L468" s="352"/>
      <c r="M468" s="352"/>
      <c r="N468" s="352"/>
      <c r="O468" s="352"/>
      <c r="P468" s="352"/>
      <c r="Q468" s="352"/>
      <c r="R468" s="352"/>
      <c r="S468" s="352"/>
      <c r="T468" s="352"/>
      <c r="U468" s="352"/>
      <c r="V468" s="352"/>
      <c r="W468" s="352"/>
      <c r="X468" s="352"/>
      <c r="Y468" s="352"/>
      <c r="Z468" s="352"/>
    </row>
    <row r="469">
      <c r="A469" s="332"/>
      <c r="B469" s="396"/>
      <c r="C469" s="396"/>
      <c r="D469" s="397"/>
      <c r="E469" s="398"/>
      <c r="F469" s="398"/>
      <c r="G469" s="398"/>
      <c r="H469" s="398"/>
      <c r="I469" s="398"/>
      <c r="J469" s="398"/>
      <c r="K469" s="397"/>
      <c r="L469" s="352"/>
      <c r="M469" s="352"/>
      <c r="N469" s="352"/>
      <c r="O469" s="352"/>
      <c r="P469" s="352"/>
      <c r="Q469" s="352"/>
      <c r="R469" s="352"/>
      <c r="S469" s="352"/>
      <c r="T469" s="352"/>
      <c r="U469" s="352"/>
      <c r="V469" s="352"/>
      <c r="W469" s="352"/>
      <c r="X469" s="352"/>
      <c r="Y469" s="352"/>
      <c r="Z469" s="352"/>
    </row>
    <row r="470">
      <c r="A470" s="332"/>
      <c r="B470" s="396"/>
      <c r="C470" s="396"/>
      <c r="D470" s="397"/>
      <c r="E470" s="398"/>
      <c r="F470" s="398"/>
      <c r="G470" s="398"/>
      <c r="H470" s="398"/>
      <c r="I470" s="398"/>
      <c r="J470" s="398"/>
      <c r="K470" s="397"/>
      <c r="L470" s="352"/>
      <c r="M470" s="352"/>
      <c r="N470" s="352"/>
      <c r="O470" s="352"/>
      <c r="P470" s="352"/>
      <c r="Q470" s="352"/>
      <c r="R470" s="352"/>
      <c r="S470" s="352"/>
      <c r="T470" s="352"/>
      <c r="U470" s="352"/>
      <c r="V470" s="352"/>
      <c r="W470" s="352"/>
      <c r="X470" s="352"/>
      <c r="Y470" s="352"/>
      <c r="Z470" s="352"/>
    </row>
    <row r="471">
      <c r="A471" s="332"/>
      <c r="B471" s="396"/>
      <c r="C471" s="396"/>
      <c r="D471" s="397"/>
      <c r="E471" s="398"/>
      <c r="F471" s="398"/>
      <c r="G471" s="398"/>
      <c r="H471" s="398"/>
      <c r="I471" s="398"/>
      <c r="J471" s="398"/>
      <c r="K471" s="397"/>
      <c r="L471" s="352"/>
      <c r="M471" s="352"/>
      <c r="N471" s="352"/>
      <c r="O471" s="352"/>
      <c r="P471" s="352"/>
      <c r="Q471" s="352"/>
      <c r="R471" s="352"/>
      <c r="S471" s="352"/>
      <c r="T471" s="352"/>
      <c r="U471" s="352"/>
      <c r="V471" s="352"/>
      <c r="W471" s="352"/>
      <c r="X471" s="352"/>
      <c r="Y471" s="352"/>
      <c r="Z471" s="352"/>
    </row>
    <row r="472">
      <c r="A472" s="332"/>
      <c r="B472" s="396"/>
      <c r="C472" s="396"/>
      <c r="D472" s="397"/>
      <c r="E472" s="398"/>
      <c r="F472" s="398"/>
      <c r="G472" s="398"/>
      <c r="H472" s="398"/>
      <c r="I472" s="398"/>
      <c r="J472" s="398"/>
      <c r="K472" s="397"/>
      <c r="L472" s="352"/>
      <c r="M472" s="352"/>
      <c r="N472" s="352"/>
      <c r="O472" s="352"/>
      <c r="P472" s="352"/>
      <c r="Q472" s="352"/>
      <c r="R472" s="352"/>
      <c r="S472" s="352"/>
      <c r="T472" s="352"/>
      <c r="U472" s="352"/>
      <c r="V472" s="352"/>
      <c r="W472" s="352"/>
      <c r="X472" s="352"/>
      <c r="Y472" s="352"/>
      <c r="Z472" s="352"/>
    </row>
    <row r="473">
      <c r="A473" s="332"/>
      <c r="B473" s="396"/>
      <c r="C473" s="396"/>
      <c r="D473" s="397"/>
      <c r="E473" s="398"/>
      <c r="F473" s="398"/>
      <c r="G473" s="398"/>
      <c r="H473" s="398"/>
      <c r="I473" s="398"/>
      <c r="J473" s="398"/>
      <c r="K473" s="397"/>
      <c r="L473" s="352"/>
      <c r="M473" s="352"/>
      <c r="N473" s="352"/>
      <c r="O473" s="352"/>
      <c r="P473" s="352"/>
      <c r="Q473" s="352"/>
      <c r="R473" s="352"/>
      <c r="S473" s="352"/>
      <c r="T473" s="352"/>
      <c r="U473" s="352"/>
      <c r="V473" s="352"/>
      <c r="W473" s="352"/>
      <c r="X473" s="352"/>
      <c r="Y473" s="352"/>
      <c r="Z473" s="352"/>
    </row>
    <row r="474">
      <c r="A474" s="332"/>
      <c r="B474" s="396"/>
      <c r="C474" s="396"/>
      <c r="D474" s="397"/>
      <c r="E474" s="398"/>
      <c r="F474" s="398"/>
      <c r="G474" s="398"/>
      <c r="H474" s="398"/>
      <c r="I474" s="398"/>
      <c r="J474" s="398"/>
      <c r="K474" s="397"/>
      <c r="L474" s="352"/>
      <c r="M474" s="352"/>
      <c r="N474" s="352"/>
      <c r="O474" s="352"/>
      <c r="P474" s="352"/>
      <c r="Q474" s="352"/>
      <c r="R474" s="352"/>
      <c r="S474" s="352"/>
      <c r="T474" s="352"/>
      <c r="U474" s="352"/>
      <c r="V474" s="352"/>
      <c r="W474" s="352"/>
      <c r="X474" s="352"/>
      <c r="Y474" s="352"/>
      <c r="Z474" s="352"/>
    </row>
    <row r="475">
      <c r="A475" s="332"/>
      <c r="B475" s="396"/>
      <c r="C475" s="396"/>
      <c r="D475" s="397"/>
      <c r="E475" s="398"/>
      <c r="F475" s="398"/>
      <c r="G475" s="398"/>
      <c r="H475" s="398"/>
      <c r="I475" s="398"/>
      <c r="J475" s="398"/>
      <c r="K475" s="397"/>
      <c r="L475" s="352"/>
      <c r="M475" s="352"/>
      <c r="N475" s="352"/>
      <c r="O475" s="352"/>
      <c r="P475" s="352"/>
      <c r="Q475" s="352"/>
      <c r="R475" s="352"/>
      <c r="S475" s="352"/>
      <c r="T475" s="352"/>
      <c r="U475" s="352"/>
      <c r="V475" s="352"/>
      <c r="W475" s="352"/>
      <c r="X475" s="352"/>
      <c r="Y475" s="352"/>
      <c r="Z475" s="352"/>
    </row>
    <row r="476">
      <c r="A476" s="332"/>
      <c r="B476" s="396"/>
      <c r="C476" s="396"/>
      <c r="D476" s="397"/>
      <c r="E476" s="398"/>
      <c r="F476" s="398"/>
      <c r="G476" s="398"/>
      <c r="H476" s="398"/>
      <c r="I476" s="398"/>
      <c r="J476" s="398"/>
      <c r="K476" s="397"/>
      <c r="L476" s="352"/>
      <c r="M476" s="352"/>
      <c r="N476" s="352"/>
      <c r="O476" s="352"/>
      <c r="P476" s="352"/>
      <c r="Q476" s="352"/>
      <c r="R476" s="352"/>
      <c r="S476" s="352"/>
      <c r="T476" s="352"/>
      <c r="U476" s="352"/>
      <c r="V476" s="352"/>
      <c r="W476" s="352"/>
      <c r="X476" s="352"/>
      <c r="Y476" s="352"/>
      <c r="Z476" s="352"/>
    </row>
    <row r="477">
      <c r="A477" s="332"/>
      <c r="B477" s="396"/>
      <c r="C477" s="396"/>
      <c r="D477" s="397"/>
      <c r="E477" s="398"/>
      <c r="F477" s="398"/>
      <c r="G477" s="398"/>
      <c r="H477" s="398"/>
      <c r="I477" s="398"/>
      <c r="J477" s="398"/>
      <c r="K477" s="397"/>
      <c r="L477" s="352"/>
      <c r="M477" s="352"/>
      <c r="N477" s="352"/>
      <c r="O477" s="352"/>
      <c r="P477" s="352"/>
      <c r="Q477" s="352"/>
      <c r="R477" s="352"/>
      <c r="S477" s="352"/>
      <c r="T477" s="352"/>
      <c r="U477" s="352"/>
      <c r="V477" s="352"/>
      <c r="W477" s="352"/>
      <c r="X477" s="352"/>
      <c r="Y477" s="352"/>
      <c r="Z477" s="352"/>
    </row>
    <row r="478">
      <c r="A478" s="332"/>
      <c r="B478" s="396"/>
      <c r="C478" s="396"/>
      <c r="D478" s="397"/>
      <c r="E478" s="398"/>
      <c r="F478" s="398"/>
      <c r="G478" s="398"/>
      <c r="H478" s="398"/>
      <c r="I478" s="398"/>
      <c r="J478" s="398"/>
      <c r="K478" s="397"/>
      <c r="L478" s="352"/>
      <c r="M478" s="352"/>
      <c r="N478" s="352"/>
      <c r="O478" s="352"/>
      <c r="P478" s="352"/>
      <c r="Q478" s="352"/>
      <c r="R478" s="352"/>
      <c r="S478" s="352"/>
      <c r="T478" s="352"/>
      <c r="U478" s="352"/>
      <c r="V478" s="352"/>
      <c r="W478" s="352"/>
      <c r="X478" s="352"/>
      <c r="Y478" s="352"/>
      <c r="Z478" s="352"/>
    </row>
    <row r="479">
      <c r="A479" s="332"/>
      <c r="B479" s="396"/>
      <c r="C479" s="396"/>
      <c r="D479" s="397"/>
      <c r="E479" s="398"/>
      <c r="F479" s="398"/>
      <c r="G479" s="398"/>
      <c r="H479" s="398"/>
      <c r="I479" s="398"/>
      <c r="J479" s="398"/>
      <c r="K479" s="397"/>
      <c r="L479" s="352"/>
      <c r="M479" s="352"/>
      <c r="N479" s="352"/>
      <c r="O479" s="352"/>
      <c r="P479" s="352"/>
      <c r="Q479" s="352"/>
      <c r="R479" s="352"/>
      <c r="S479" s="352"/>
      <c r="T479" s="352"/>
      <c r="U479" s="352"/>
      <c r="V479" s="352"/>
      <c r="W479" s="352"/>
      <c r="X479" s="352"/>
      <c r="Y479" s="352"/>
      <c r="Z479" s="352"/>
    </row>
    <row r="480">
      <c r="A480" s="332"/>
      <c r="B480" s="396"/>
      <c r="C480" s="396"/>
      <c r="D480" s="397"/>
      <c r="E480" s="398"/>
      <c r="F480" s="398"/>
      <c r="G480" s="398"/>
      <c r="H480" s="398"/>
      <c r="I480" s="398"/>
      <c r="J480" s="398"/>
      <c r="K480" s="397"/>
      <c r="L480" s="352"/>
      <c r="M480" s="352"/>
      <c r="N480" s="352"/>
      <c r="O480" s="352"/>
      <c r="P480" s="352"/>
      <c r="Q480" s="352"/>
      <c r="R480" s="352"/>
      <c r="S480" s="352"/>
      <c r="T480" s="352"/>
      <c r="U480" s="352"/>
      <c r="V480" s="352"/>
      <c r="W480" s="352"/>
      <c r="X480" s="352"/>
      <c r="Y480" s="352"/>
      <c r="Z480" s="352"/>
    </row>
    <row r="481">
      <c r="A481" s="332"/>
      <c r="B481" s="396"/>
      <c r="C481" s="396"/>
      <c r="D481" s="397"/>
      <c r="E481" s="398"/>
      <c r="F481" s="398"/>
      <c r="G481" s="398"/>
      <c r="H481" s="398"/>
      <c r="I481" s="398"/>
      <c r="J481" s="398"/>
      <c r="K481" s="397"/>
      <c r="L481" s="352"/>
      <c r="M481" s="352"/>
      <c r="N481" s="352"/>
      <c r="O481" s="352"/>
      <c r="P481" s="352"/>
      <c r="Q481" s="352"/>
      <c r="R481" s="352"/>
      <c r="S481" s="352"/>
      <c r="T481" s="352"/>
      <c r="U481" s="352"/>
      <c r="V481" s="352"/>
      <c r="W481" s="352"/>
      <c r="X481" s="352"/>
      <c r="Y481" s="352"/>
      <c r="Z481" s="352"/>
    </row>
    <row r="482">
      <c r="A482" s="332"/>
      <c r="B482" s="396"/>
      <c r="C482" s="396"/>
      <c r="D482" s="397"/>
      <c r="E482" s="398"/>
      <c r="F482" s="398"/>
      <c r="G482" s="398"/>
      <c r="H482" s="398"/>
      <c r="I482" s="398"/>
      <c r="J482" s="398"/>
      <c r="K482" s="397"/>
      <c r="L482" s="352"/>
      <c r="M482" s="352"/>
      <c r="N482" s="352"/>
      <c r="O482" s="352"/>
      <c r="P482" s="352"/>
      <c r="Q482" s="352"/>
      <c r="R482" s="352"/>
      <c r="S482" s="352"/>
      <c r="T482" s="352"/>
      <c r="U482" s="352"/>
      <c r="V482" s="352"/>
      <c r="W482" s="352"/>
      <c r="X482" s="352"/>
      <c r="Y482" s="352"/>
      <c r="Z482" s="352"/>
    </row>
    <row r="483">
      <c r="A483" s="332"/>
      <c r="B483" s="396"/>
      <c r="C483" s="396"/>
      <c r="D483" s="397"/>
      <c r="E483" s="398"/>
      <c r="F483" s="398"/>
      <c r="G483" s="398"/>
      <c r="H483" s="398"/>
      <c r="I483" s="398"/>
      <c r="J483" s="398"/>
      <c r="K483" s="397"/>
      <c r="L483" s="352"/>
      <c r="M483" s="352"/>
      <c r="N483" s="352"/>
      <c r="O483" s="352"/>
      <c r="P483" s="352"/>
      <c r="Q483" s="352"/>
      <c r="R483" s="352"/>
      <c r="S483" s="352"/>
      <c r="T483" s="352"/>
      <c r="U483" s="352"/>
      <c r="V483" s="352"/>
      <c r="W483" s="352"/>
      <c r="X483" s="352"/>
      <c r="Y483" s="352"/>
      <c r="Z483" s="352"/>
    </row>
    <row r="484">
      <c r="A484" s="332"/>
      <c r="B484" s="396"/>
      <c r="C484" s="396"/>
      <c r="D484" s="397"/>
      <c r="E484" s="398"/>
      <c r="F484" s="398"/>
      <c r="G484" s="398"/>
      <c r="H484" s="398"/>
      <c r="I484" s="398"/>
      <c r="J484" s="398"/>
      <c r="K484" s="397"/>
      <c r="L484" s="352"/>
      <c r="M484" s="352"/>
      <c r="N484" s="352"/>
      <c r="O484" s="352"/>
      <c r="P484" s="352"/>
      <c r="Q484" s="352"/>
      <c r="R484" s="352"/>
      <c r="S484" s="352"/>
      <c r="T484" s="352"/>
      <c r="U484" s="352"/>
      <c r="V484" s="352"/>
      <c r="W484" s="352"/>
      <c r="X484" s="352"/>
      <c r="Y484" s="352"/>
      <c r="Z484" s="352"/>
    </row>
    <row r="485">
      <c r="A485" s="332"/>
      <c r="B485" s="396"/>
      <c r="C485" s="396"/>
      <c r="D485" s="397"/>
      <c r="E485" s="398"/>
      <c r="F485" s="398"/>
      <c r="G485" s="398"/>
      <c r="H485" s="398"/>
      <c r="I485" s="398"/>
      <c r="J485" s="398"/>
      <c r="K485" s="397"/>
      <c r="L485" s="352"/>
      <c r="M485" s="352"/>
      <c r="N485" s="352"/>
      <c r="O485" s="352"/>
      <c r="P485" s="352"/>
      <c r="Q485" s="352"/>
      <c r="R485" s="352"/>
      <c r="S485" s="352"/>
      <c r="T485" s="352"/>
      <c r="U485" s="352"/>
      <c r="V485" s="352"/>
      <c r="W485" s="352"/>
      <c r="X485" s="352"/>
      <c r="Y485" s="352"/>
      <c r="Z485" s="352"/>
    </row>
    <row r="486">
      <c r="A486" s="332"/>
      <c r="B486" s="396"/>
      <c r="C486" s="396"/>
      <c r="D486" s="397"/>
      <c r="E486" s="398"/>
      <c r="F486" s="398"/>
      <c r="G486" s="398"/>
      <c r="H486" s="398"/>
      <c r="I486" s="398"/>
      <c r="J486" s="398"/>
      <c r="K486" s="397"/>
      <c r="L486" s="352"/>
      <c r="M486" s="352"/>
      <c r="N486" s="352"/>
      <c r="O486" s="352"/>
      <c r="P486" s="352"/>
      <c r="Q486" s="352"/>
      <c r="R486" s="352"/>
      <c r="S486" s="352"/>
      <c r="T486" s="352"/>
      <c r="U486" s="352"/>
      <c r="V486" s="352"/>
      <c r="W486" s="352"/>
      <c r="X486" s="352"/>
      <c r="Y486" s="352"/>
      <c r="Z486" s="352"/>
    </row>
    <row r="487">
      <c r="A487" s="332"/>
      <c r="B487" s="396"/>
      <c r="C487" s="396"/>
      <c r="D487" s="397"/>
      <c r="E487" s="398"/>
      <c r="F487" s="398"/>
      <c r="G487" s="398"/>
      <c r="H487" s="398"/>
      <c r="I487" s="398"/>
      <c r="J487" s="398"/>
      <c r="K487" s="397"/>
      <c r="L487" s="352"/>
      <c r="M487" s="352"/>
      <c r="N487" s="352"/>
      <c r="O487" s="352"/>
      <c r="P487" s="352"/>
      <c r="Q487" s="352"/>
      <c r="R487" s="352"/>
      <c r="S487" s="352"/>
      <c r="T487" s="352"/>
      <c r="U487" s="352"/>
      <c r="V487" s="352"/>
      <c r="W487" s="352"/>
      <c r="X487" s="352"/>
      <c r="Y487" s="352"/>
      <c r="Z487" s="352"/>
    </row>
    <row r="488">
      <c r="A488" s="332"/>
      <c r="B488" s="396"/>
      <c r="C488" s="396"/>
      <c r="D488" s="397"/>
      <c r="E488" s="398"/>
      <c r="F488" s="398"/>
      <c r="G488" s="398"/>
      <c r="H488" s="398"/>
      <c r="I488" s="398"/>
      <c r="J488" s="398"/>
      <c r="K488" s="397"/>
      <c r="L488" s="352"/>
      <c r="M488" s="352"/>
      <c r="N488" s="352"/>
      <c r="O488" s="352"/>
      <c r="P488" s="352"/>
      <c r="Q488" s="352"/>
      <c r="R488" s="352"/>
      <c r="S488" s="352"/>
      <c r="T488" s="352"/>
      <c r="U488" s="352"/>
      <c r="V488" s="352"/>
      <c r="W488" s="352"/>
      <c r="X488" s="352"/>
      <c r="Y488" s="352"/>
      <c r="Z488" s="352"/>
    </row>
    <row r="489">
      <c r="A489" s="332"/>
      <c r="B489" s="396"/>
      <c r="C489" s="396"/>
      <c r="D489" s="397"/>
      <c r="E489" s="398"/>
      <c r="F489" s="398"/>
      <c r="G489" s="398"/>
      <c r="H489" s="398"/>
      <c r="I489" s="398"/>
      <c r="J489" s="398"/>
      <c r="K489" s="397"/>
      <c r="L489" s="352"/>
      <c r="M489" s="352"/>
      <c r="N489" s="352"/>
      <c r="O489" s="352"/>
      <c r="P489" s="352"/>
      <c r="Q489" s="352"/>
      <c r="R489" s="352"/>
      <c r="S489" s="352"/>
      <c r="T489" s="352"/>
      <c r="U489" s="352"/>
      <c r="V489" s="352"/>
      <c r="W489" s="352"/>
      <c r="X489" s="352"/>
      <c r="Y489" s="352"/>
      <c r="Z489" s="352"/>
    </row>
    <row r="490">
      <c r="A490" s="332"/>
      <c r="B490" s="396"/>
      <c r="C490" s="396"/>
      <c r="D490" s="397"/>
      <c r="E490" s="398"/>
      <c r="F490" s="398"/>
      <c r="G490" s="398"/>
      <c r="H490" s="398"/>
      <c r="I490" s="398"/>
      <c r="J490" s="398"/>
      <c r="K490" s="397"/>
      <c r="L490" s="352"/>
      <c r="M490" s="352"/>
      <c r="N490" s="352"/>
      <c r="O490" s="352"/>
      <c r="P490" s="352"/>
      <c r="Q490" s="352"/>
      <c r="R490" s="352"/>
      <c r="S490" s="352"/>
      <c r="T490" s="352"/>
      <c r="U490" s="352"/>
      <c r="V490" s="352"/>
      <c r="W490" s="352"/>
      <c r="X490" s="352"/>
      <c r="Y490" s="352"/>
      <c r="Z490" s="352"/>
    </row>
    <row r="491">
      <c r="A491" s="332"/>
      <c r="B491" s="396"/>
      <c r="C491" s="396"/>
      <c r="D491" s="397"/>
      <c r="E491" s="398"/>
      <c r="F491" s="398"/>
      <c r="G491" s="398"/>
      <c r="H491" s="398"/>
      <c r="I491" s="398"/>
      <c r="J491" s="398"/>
      <c r="K491" s="397"/>
      <c r="L491" s="352"/>
      <c r="M491" s="352"/>
      <c r="N491" s="352"/>
      <c r="O491" s="352"/>
      <c r="P491" s="352"/>
      <c r="Q491" s="352"/>
      <c r="R491" s="352"/>
      <c r="S491" s="352"/>
      <c r="T491" s="352"/>
      <c r="U491" s="352"/>
      <c r="V491" s="352"/>
      <c r="W491" s="352"/>
      <c r="X491" s="352"/>
      <c r="Y491" s="352"/>
      <c r="Z491" s="352"/>
    </row>
    <row r="492">
      <c r="A492" s="332"/>
      <c r="B492" s="396"/>
      <c r="C492" s="396"/>
      <c r="D492" s="397"/>
      <c r="E492" s="398"/>
      <c r="F492" s="398"/>
      <c r="G492" s="398"/>
      <c r="H492" s="398"/>
      <c r="I492" s="398"/>
      <c r="J492" s="398"/>
      <c r="K492" s="397"/>
      <c r="L492" s="352"/>
      <c r="M492" s="352"/>
      <c r="N492" s="352"/>
      <c r="O492" s="352"/>
      <c r="P492" s="352"/>
      <c r="Q492" s="352"/>
      <c r="R492" s="352"/>
      <c r="S492" s="352"/>
      <c r="T492" s="352"/>
      <c r="U492" s="352"/>
      <c r="V492" s="352"/>
      <c r="W492" s="352"/>
      <c r="X492" s="352"/>
      <c r="Y492" s="352"/>
      <c r="Z492" s="352"/>
    </row>
    <row r="493">
      <c r="A493" s="332"/>
      <c r="B493" s="396"/>
      <c r="C493" s="396"/>
      <c r="D493" s="397"/>
      <c r="E493" s="398"/>
      <c r="F493" s="398"/>
      <c r="G493" s="398"/>
      <c r="H493" s="398"/>
      <c r="I493" s="398"/>
      <c r="J493" s="398"/>
      <c r="K493" s="397"/>
      <c r="L493" s="352"/>
      <c r="M493" s="352"/>
      <c r="N493" s="352"/>
      <c r="O493" s="352"/>
      <c r="P493" s="352"/>
      <c r="Q493" s="352"/>
      <c r="R493" s="352"/>
      <c r="S493" s="352"/>
      <c r="T493" s="352"/>
      <c r="U493" s="352"/>
      <c r="V493" s="352"/>
      <c r="W493" s="352"/>
      <c r="X493" s="352"/>
      <c r="Y493" s="352"/>
      <c r="Z493" s="352"/>
    </row>
    <row r="494">
      <c r="A494" s="332"/>
      <c r="B494" s="396"/>
      <c r="C494" s="396"/>
      <c r="D494" s="397"/>
      <c r="E494" s="398"/>
      <c r="F494" s="398"/>
      <c r="G494" s="398"/>
      <c r="H494" s="398"/>
      <c r="I494" s="398"/>
      <c r="J494" s="398"/>
      <c r="K494" s="397"/>
      <c r="L494" s="352"/>
      <c r="M494" s="352"/>
      <c r="N494" s="352"/>
      <c r="O494" s="352"/>
      <c r="P494" s="352"/>
      <c r="Q494" s="352"/>
      <c r="R494" s="352"/>
      <c r="S494" s="352"/>
      <c r="T494" s="352"/>
      <c r="U494" s="352"/>
      <c r="V494" s="352"/>
      <c r="W494" s="352"/>
      <c r="X494" s="352"/>
      <c r="Y494" s="352"/>
      <c r="Z494" s="352"/>
    </row>
    <row r="495">
      <c r="A495" s="332"/>
      <c r="B495" s="396"/>
      <c r="C495" s="396"/>
      <c r="D495" s="397"/>
      <c r="E495" s="398"/>
      <c r="F495" s="398"/>
      <c r="G495" s="398"/>
      <c r="H495" s="398"/>
      <c r="I495" s="398"/>
      <c r="J495" s="398"/>
      <c r="K495" s="397"/>
      <c r="L495" s="352"/>
      <c r="M495" s="352"/>
      <c r="N495" s="352"/>
      <c r="O495" s="352"/>
      <c r="P495" s="352"/>
      <c r="Q495" s="352"/>
      <c r="R495" s="352"/>
      <c r="S495" s="352"/>
      <c r="T495" s="352"/>
      <c r="U495" s="352"/>
      <c r="V495" s="352"/>
      <c r="W495" s="352"/>
      <c r="X495" s="352"/>
      <c r="Y495" s="352"/>
      <c r="Z495" s="352"/>
    </row>
    <row r="496">
      <c r="A496" s="332"/>
      <c r="B496" s="396"/>
      <c r="C496" s="396"/>
      <c r="D496" s="397"/>
      <c r="E496" s="398"/>
      <c r="F496" s="398"/>
      <c r="G496" s="398"/>
      <c r="H496" s="398"/>
      <c r="I496" s="398"/>
      <c r="J496" s="398"/>
      <c r="K496" s="397"/>
      <c r="L496" s="352"/>
      <c r="M496" s="352"/>
      <c r="N496" s="352"/>
      <c r="O496" s="352"/>
      <c r="P496" s="352"/>
      <c r="Q496" s="352"/>
      <c r="R496" s="352"/>
      <c r="S496" s="352"/>
      <c r="T496" s="352"/>
      <c r="U496" s="352"/>
      <c r="V496" s="352"/>
      <c r="W496" s="352"/>
      <c r="X496" s="352"/>
      <c r="Y496" s="352"/>
      <c r="Z496" s="352"/>
    </row>
    <row r="497">
      <c r="A497" s="332"/>
      <c r="B497" s="396"/>
      <c r="C497" s="396"/>
      <c r="D497" s="397"/>
      <c r="E497" s="398"/>
      <c r="F497" s="398"/>
      <c r="G497" s="398"/>
      <c r="H497" s="398"/>
      <c r="I497" s="398"/>
      <c r="J497" s="398"/>
      <c r="K497" s="397"/>
      <c r="L497" s="352"/>
      <c r="M497" s="352"/>
      <c r="N497" s="352"/>
      <c r="O497" s="352"/>
      <c r="P497" s="352"/>
      <c r="Q497" s="352"/>
      <c r="R497" s="352"/>
      <c r="S497" s="352"/>
      <c r="T497" s="352"/>
      <c r="U497" s="352"/>
      <c r="V497" s="352"/>
      <c r="W497" s="352"/>
      <c r="X497" s="352"/>
      <c r="Y497" s="352"/>
      <c r="Z497" s="352"/>
    </row>
    <row r="498">
      <c r="A498" s="332"/>
      <c r="B498" s="396"/>
      <c r="C498" s="396"/>
      <c r="D498" s="397"/>
      <c r="E498" s="398"/>
      <c r="F498" s="398"/>
      <c r="G498" s="398"/>
      <c r="H498" s="398"/>
      <c r="I498" s="398"/>
      <c r="J498" s="398"/>
      <c r="K498" s="397"/>
      <c r="L498" s="352"/>
      <c r="M498" s="352"/>
      <c r="N498" s="352"/>
      <c r="O498" s="352"/>
      <c r="P498" s="352"/>
      <c r="Q498" s="352"/>
      <c r="R498" s="352"/>
      <c r="S498" s="352"/>
      <c r="T498" s="352"/>
      <c r="U498" s="352"/>
      <c r="V498" s="352"/>
      <c r="W498" s="352"/>
      <c r="X498" s="352"/>
      <c r="Y498" s="352"/>
      <c r="Z498" s="352"/>
    </row>
    <row r="499">
      <c r="A499" s="332"/>
      <c r="B499" s="396"/>
      <c r="C499" s="396"/>
      <c r="D499" s="397"/>
      <c r="E499" s="398"/>
      <c r="F499" s="398"/>
      <c r="G499" s="398"/>
      <c r="H499" s="398"/>
      <c r="I499" s="398"/>
      <c r="J499" s="398"/>
      <c r="K499" s="397"/>
      <c r="L499" s="352"/>
      <c r="M499" s="352"/>
      <c r="N499" s="352"/>
      <c r="O499" s="352"/>
      <c r="P499" s="352"/>
      <c r="Q499" s="352"/>
      <c r="R499" s="352"/>
      <c r="S499" s="352"/>
      <c r="T499" s="352"/>
      <c r="U499" s="352"/>
      <c r="V499" s="352"/>
      <c r="W499" s="352"/>
      <c r="X499" s="352"/>
      <c r="Y499" s="352"/>
      <c r="Z499" s="352"/>
    </row>
    <row r="500">
      <c r="A500" s="332"/>
      <c r="B500" s="396"/>
      <c r="C500" s="396"/>
      <c r="D500" s="397"/>
      <c r="E500" s="398"/>
      <c r="F500" s="398"/>
      <c r="G500" s="398"/>
      <c r="H500" s="398"/>
      <c r="I500" s="398"/>
      <c r="J500" s="398"/>
      <c r="K500" s="397"/>
      <c r="L500" s="352"/>
      <c r="M500" s="352"/>
      <c r="N500" s="352"/>
      <c r="O500" s="352"/>
      <c r="P500" s="352"/>
      <c r="Q500" s="352"/>
      <c r="R500" s="352"/>
      <c r="S500" s="352"/>
      <c r="T500" s="352"/>
      <c r="U500" s="352"/>
      <c r="V500" s="352"/>
      <c r="W500" s="352"/>
      <c r="X500" s="352"/>
      <c r="Y500" s="352"/>
      <c r="Z500" s="352"/>
    </row>
    <row r="501">
      <c r="A501" s="332"/>
      <c r="B501" s="396"/>
      <c r="C501" s="396"/>
      <c r="D501" s="397"/>
      <c r="E501" s="398"/>
      <c r="F501" s="398"/>
      <c r="G501" s="398"/>
      <c r="H501" s="398"/>
      <c r="I501" s="398"/>
      <c r="J501" s="398"/>
      <c r="K501" s="397"/>
      <c r="L501" s="352"/>
      <c r="M501" s="352"/>
      <c r="N501" s="352"/>
      <c r="O501" s="352"/>
      <c r="P501" s="352"/>
      <c r="Q501" s="352"/>
      <c r="R501" s="352"/>
      <c r="S501" s="352"/>
      <c r="T501" s="352"/>
      <c r="U501" s="352"/>
      <c r="V501" s="352"/>
      <c r="W501" s="352"/>
      <c r="X501" s="352"/>
      <c r="Y501" s="352"/>
      <c r="Z501" s="352"/>
    </row>
    <row r="502">
      <c r="A502" s="332"/>
      <c r="B502" s="396"/>
      <c r="C502" s="396"/>
      <c r="D502" s="397"/>
      <c r="E502" s="398"/>
      <c r="F502" s="398"/>
      <c r="G502" s="398"/>
      <c r="H502" s="398"/>
      <c r="I502" s="398"/>
      <c r="J502" s="398"/>
      <c r="K502" s="397"/>
      <c r="L502" s="352"/>
      <c r="M502" s="352"/>
      <c r="N502" s="352"/>
      <c r="O502" s="352"/>
      <c r="P502" s="352"/>
      <c r="Q502" s="352"/>
      <c r="R502" s="352"/>
      <c r="S502" s="352"/>
      <c r="T502" s="352"/>
      <c r="U502" s="352"/>
      <c r="V502" s="352"/>
      <c r="W502" s="352"/>
      <c r="X502" s="352"/>
      <c r="Y502" s="352"/>
      <c r="Z502" s="352"/>
    </row>
    <row r="503">
      <c r="A503" s="332"/>
      <c r="B503" s="396"/>
      <c r="C503" s="396"/>
      <c r="D503" s="397"/>
      <c r="E503" s="398"/>
      <c r="F503" s="398"/>
      <c r="G503" s="398"/>
      <c r="H503" s="398"/>
      <c r="I503" s="398"/>
      <c r="J503" s="398"/>
      <c r="K503" s="397"/>
      <c r="L503" s="352"/>
      <c r="M503" s="352"/>
      <c r="N503" s="352"/>
      <c r="O503" s="352"/>
      <c r="P503" s="352"/>
      <c r="Q503" s="352"/>
      <c r="R503" s="352"/>
      <c r="S503" s="352"/>
      <c r="T503" s="352"/>
      <c r="U503" s="352"/>
      <c r="V503" s="352"/>
      <c r="W503" s="352"/>
      <c r="X503" s="352"/>
      <c r="Y503" s="352"/>
      <c r="Z503" s="352"/>
    </row>
    <row r="504">
      <c r="A504" s="332"/>
      <c r="B504" s="396"/>
      <c r="C504" s="396"/>
      <c r="D504" s="397"/>
      <c r="E504" s="398"/>
      <c r="F504" s="398"/>
      <c r="G504" s="398"/>
      <c r="H504" s="398"/>
      <c r="I504" s="398"/>
      <c r="J504" s="398"/>
      <c r="K504" s="397"/>
      <c r="L504" s="352"/>
      <c r="M504" s="352"/>
      <c r="N504" s="352"/>
      <c r="O504" s="352"/>
      <c r="P504" s="352"/>
      <c r="Q504" s="352"/>
      <c r="R504" s="352"/>
      <c r="S504" s="352"/>
      <c r="T504" s="352"/>
      <c r="U504" s="352"/>
      <c r="V504" s="352"/>
      <c r="W504" s="352"/>
      <c r="X504" s="352"/>
      <c r="Y504" s="352"/>
      <c r="Z504" s="352"/>
    </row>
    <row r="505">
      <c r="A505" s="332"/>
      <c r="B505" s="396"/>
      <c r="C505" s="396"/>
      <c r="D505" s="397"/>
      <c r="E505" s="398"/>
      <c r="F505" s="398"/>
      <c r="G505" s="398"/>
      <c r="H505" s="398"/>
      <c r="I505" s="398"/>
      <c r="J505" s="398"/>
      <c r="K505" s="397"/>
      <c r="L505" s="352"/>
      <c r="M505" s="352"/>
      <c r="N505" s="352"/>
      <c r="O505" s="352"/>
      <c r="P505" s="352"/>
      <c r="Q505" s="352"/>
      <c r="R505" s="352"/>
      <c r="S505" s="352"/>
      <c r="T505" s="352"/>
      <c r="U505" s="352"/>
      <c r="V505" s="352"/>
      <c r="W505" s="352"/>
      <c r="X505" s="352"/>
      <c r="Y505" s="352"/>
      <c r="Z505" s="352"/>
    </row>
    <row r="506">
      <c r="A506" s="332"/>
      <c r="B506" s="396"/>
      <c r="C506" s="396"/>
      <c r="D506" s="397"/>
      <c r="E506" s="398"/>
      <c r="F506" s="398"/>
      <c r="G506" s="398"/>
      <c r="H506" s="398"/>
      <c r="I506" s="398"/>
      <c r="J506" s="398"/>
      <c r="K506" s="397"/>
      <c r="L506" s="352"/>
      <c r="M506" s="352"/>
      <c r="N506" s="352"/>
      <c r="O506" s="352"/>
      <c r="P506" s="352"/>
      <c r="Q506" s="352"/>
      <c r="R506" s="352"/>
      <c r="S506" s="352"/>
      <c r="T506" s="352"/>
      <c r="U506" s="352"/>
      <c r="V506" s="352"/>
      <c r="W506" s="352"/>
      <c r="X506" s="352"/>
      <c r="Y506" s="352"/>
      <c r="Z506" s="352"/>
    </row>
    <row r="507">
      <c r="A507" s="332"/>
      <c r="B507" s="396"/>
      <c r="C507" s="396"/>
      <c r="D507" s="397"/>
      <c r="E507" s="398"/>
      <c r="F507" s="398"/>
      <c r="G507" s="398"/>
      <c r="H507" s="398"/>
      <c r="I507" s="398"/>
      <c r="J507" s="398"/>
      <c r="K507" s="397"/>
      <c r="L507" s="352"/>
      <c r="M507" s="352"/>
      <c r="N507" s="352"/>
      <c r="O507" s="352"/>
      <c r="P507" s="352"/>
      <c r="Q507" s="352"/>
      <c r="R507" s="352"/>
      <c r="S507" s="352"/>
      <c r="T507" s="352"/>
      <c r="U507" s="352"/>
      <c r="V507" s="352"/>
      <c r="W507" s="352"/>
      <c r="X507" s="352"/>
      <c r="Y507" s="352"/>
      <c r="Z507" s="352"/>
    </row>
    <row r="508">
      <c r="A508" s="332"/>
      <c r="B508" s="396"/>
      <c r="C508" s="396"/>
      <c r="D508" s="397"/>
      <c r="E508" s="398"/>
      <c r="F508" s="398"/>
      <c r="G508" s="398"/>
      <c r="H508" s="398"/>
      <c r="I508" s="398"/>
      <c r="J508" s="398"/>
      <c r="K508" s="397"/>
      <c r="L508" s="352"/>
      <c r="M508" s="352"/>
      <c r="N508" s="352"/>
      <c r="O508" s="352"/>
      <c r="P508" s="352"/>
      <c r="Q508" s="352"/>
      <c r="R508" s="352"/>
      <c r="S508" s="352"/>
      <c r="T508" s="352"/>
      <c r="U508" s="352"/>
      <c r="V508" s="352"/>
      <c r="W508" s="352"/>
      <c r="X508" s="352"/>
      <c r="Y508" s="352"/>
      <c r="Z508" s="352"/>
    </row>
    <row r="509">
      <c r="A509" s="332"/>
      <c r="B509" s="396"/>
      <c r="C509" s="396"/>
      <c r="D509" s="397"/>
      <c r="E509" s="398"/>
      <c r="F509" s="398"/>
      <c r="G509" s="398"/>
      <c r="H509" s="398"/>
      <c r="I509" s="398"/>
      <c r="J509" s="398"/>
      <c r="K509" s="397"/>
      <c r="L509" s="352"/>
      <c r="M509" s="352"/>
      <c r="N509" s="352"/>
      <c r="O509" s="352"/>
      <c r="P509" s="352"/>
      <c r="Q509" s="352"/>
      <c r="R509" s="352"/>
      <c r="S509" s="352"/>
      <c r="T509" s="352"/>
      <c r="U509" s="352"/>
      <c r="V509" s="352"/>
      <c r="W509" s="352"/>
      <c r="X509" s="352"/>
      <c r="Y509" s="352"/>
      <c r="Z509" s="352"/>
    </row>
    <row r="510">
      <c r="A510" s="332"/>
      <c r="B510" s="396"/>
      <c r="C510" s="396"/>
      <c r="D510" s="397"/>
      <c r="E510" s="398"/>
      <c r="F510" s="398"/>
      <c r="G510" s="398"/>
      <c r="H510" s="398"/>
      <c r="I510" s="398"/>
      <c r="J510" s="398"/>
      <c r="K510" s="397"/>
      <c r="L510" s="352"/>
      <c r="M510" s="352"/>
      <c r="N510" s="352"/>
      <c r="O510" s="352"/>
      <c r="P510" s="352"/>
      <c r="Q510" s="352"/>
      <c r="R510" s="352"/>
      <c r="S510" s="352"/>
      <c r="T510" s="352"/>
      <c r="U510" s="352"/>
      <c r="V510" s="352"/>
      <c r="W510" s="352"/>
      <c r="X510" s="352"/>
      <c r="Y510" s="352"/>
      <c r="Z510" s="352"/>
    </row>
    <row r="511">
      <c r="A511" s="332"/>
      <c r="B511" s="396"/>
      <c r="C511" s="396"/>
      <c r="D511" s="397"/>
      <c r="E511" s="398"/>
      <c r="F511" s="398"/>
      <c r="G511" s="398"/>
      <c r="H511" s="398"/>
      <c r="I511" s="398"/>
      <c r="J511" s="398"/>
      <c r="K511" s="397"/>
      <c r="L511" s="352"/>
      <c r="M511" s="352"/>
      <c r="N511" s="352"/>
      <c r="O511" s="352"/>
      <c r="P511" s="352"/>
      <c r="Q511" s="352"/>
      <c r="R511" s="352"/>
      <c r="S511" s="352"/>
      <c r="T511" s="352"/>
      <c r="U511" s="352"/>
      <c r="V511" s="352"/>
      <c r="W511" s="352"/>
      <c r="X511" s="352"/>
      <c r="Y511" s="352"/>
      <c r="Z511" s="352"/>
    </row>
    <row r="512">
      <c r="A512" s="332"/>
      <c r="B512" s="396"/>
      <c r="C512" s="396"/>
      <c r="D512" s="397"/>
      <c r="E512" s="398"/>
      <c r="F512" s="398"/>
      <c r="G512" s="398"/>
      <c r="H512" s="398"/>
      <c r="I512" s="398"/>
      <c r="J512" s="398"/>
      <c r="K512" s="397"/>
      <c r="L512" s="352"/>
      <c r="M512" s="352"/>
      <c r="N512" s="352"/>
      <c r="O512" s="352"/>
      <c r="P512" s="352"/>
      <c r="Q512" s="352"/>
      <c r="R512" s="352"/>
      <c r="S512" s="352"/>
      <c r="T512" s="352"/>
      <c r="U512" s="352"/>
      <c r="V512" s="352"/>
      <c r="W512" s="352"/>
      <c r="X512" s="352"/>
      <c r="Y512" s="352"/>
      <c r="Z512" s="352"/>
    </row>
    <row r="513">
      <c r="A513" s="332"/>
      <c r="B513" s="396"/>
      <c r="C513" s="396"/>
      <c r="D513" s="397"/>
      <c r="E513" s="398"/>
      <c r="F513" s="398"/>
      <c r="G513" s="398"/>
      <c r="H513" s="398"/>
      <c r="I513" s="398"/>
      <c r="J513" s="398"/>
      <c r="K513" s="397"/>
      <c r="L513" s="352"/>
      <c r="M513" s="352"/>
      <c r="N513" s="352"/>
      <c r="O513" s="352"/>
      <c r="P513" s="352"/>
      <c r="Q513" s="352"/>
      <c r="R513" s="352"/>
      <c r="S513" s="352"/>
      <c r="T513" s="352"/>
      <c r="U513" s="352"/>
      <c r="V513" s="352"/>
      <c r="W513" s="352"/>
      <c r="X513" s="352"/>
      <c r="Y513" s="352"/>
      <c r="Z513" s="352"/>
    </row>
    <row r="514">
      <c r="A514" s="332"/>
      <c r="B514" s="396"/>
      <c r="C514" s="396"/>
      <c r="D514" s="397"/>
      <c r="E514" s="398"/>
      <c r="F514" s="398"/>
      <c r="G514" s="398"/>
      <c r="H514" s="398"/>
      <c r="I514" s="398"/>
      <c r="J514" s="398"/>
      <c r="K514" s="397"/>
      <c r="L514" s="352"/>
      <c r="M514" s="352"/>
      <c r="N514" s="352"/>
      <c r="O514" s="352"/>
      <c r="P514" s="352"/>
      <c r="Q514" s="352"/>
      <c r="R514" s="352"/>
      <c r="S514" s="352"/>
      <c r="T514" s="352"/>
      <c r="U514" s="352"/>
      <c r="V514" s="352"/>
      <c r="W514" s="352"/>
      <c r="X514" s="352"/>
      <c r="Y514" s="352"/>
      <c r="Z514" s="352"/>
    </row>
    <row r="515">
      <c r="A515" s="332"/>
      <c r="B515" s="396"/>
      <c r="C515" s="396"/>
      <c r="D515" s="397"/>
      <c r="E515" s="398"/>
      <c r="F515" s="398"/>
      <c r="G515" s="398"/>
      <c r="H515" s="398"/>
      <c r="I515" s="398"/>
      <c r="J515" s="398"/>
      <c r="K515" s="397"/>
      <c r="L515" s="352"/>
      <c r="M515" s="352"/>
      <c r="N515" s="352"/>
      <c r="O515" s="352"/>
      <c r="P515" s="352"/>
      <c r="Q515" s="352"/>
      <c r="R515" s="352"/>
      <c r="S515" s="352"/>
      <c r="T515" s="352"/>
      <c r="U515" s="352"/>
      <c r="V515" s="352"/>
      <c r="W515" s="352"/>
      <c r="X515" s="352"/>
      <c r="Y515" s="352"/>
      <c r="Z515" s="352"/>
    </row>
    <row r="516">
      <c r="A516" s="332"/>
      <c r="B516" s="396"/>
      <c r="C516" s="396"/>
      <c r="D516" s="397"/>
      <c r="E516" s="398"/>
      <c r="F516" s="398"/>
      <c r="G516" s="398"/>
      <c r="H516" s="398"/>
      <c r="I516" s="398"/>
      <c r="J516" s="398"/>
      <c r="K516" s="397"/>
      <c r="L516" s="352"/>
      <c r="M516" s="352"/>
      <c r="N516" s="352"/>
      <c r="O516" s="352"/>
      <c r="P516" s="352"/>
      <c r="Q516" s="352"/>
      <c r="R516" s="352"/>
      <c r="S516" s="352"/>
      <c r="T516" s="352"/>
      <c r="U516" s="352"/>
      <c r="V516" s="352"/>
      <c r="W516" s="352"/>
      <c r="X516" s="352"/>
      <c r="Y516" s="352"/>
      <c r="Z516" s="352"/>
    </row>
    <row r="517">
      <c r="A517" s="332"/>
      <c r="B517" s="396"/>
      <c r="C517" s="396"/>
      <c r="D517" s="397"/>
      <c r="E517" s="398"/>
      <c r="F517" s="398"/>
      <c r="G517" s="398"/>
      <c r="H517" s="398"/>
      <c r="I517" s="398"/>
      <c r="J517" s="398"/>
      <c r="K517" s="397"/>
      <c r="L517" s="352"/>
      <c r="M517" s="352"/>
      <c r="N517" s="352"/>
      <c r="O517" s="352"/>
      <c r="P517" s="352"/>
      <c r="Q517" s="352"/>
      <c r="R517" s="352"/>
      <c r="S517" s="352"/>
      <c r="T517" s="352"/>
      <c r="U517" s="352"/>
      <c r="V517" s="352"/>
      <c r="W517" s="352"/>
      <c r="X517" s="352"/>
      <c r="Y517" s="352"/>
      <c r="Z517" s="352"/>
    </row>
    <row r="518">
      <c r="A518" s="332"/>
      <c r="B518" s="396"/>
      <c r="C518" s="396"/>
      <c r="D518" s="397"/>
      <c r="E518" s="398"/>
      <c r="F518" s="398"/>
      <c r="G518" s="398"/>
      <c r="H518" s="398"/>
      <c r="I518" s="398"/>
      <c r="J518" s="398"/>
      <c r="K518" s="397"/>
      <c r="L518" s="352"/>
      <c r="M518" s="352"/>
      <c r="N518" s="352"/>
      <c r="O518" s="352"/>
      <c r="P518" s="352"/>
      <c r="Q518" s="352"/>
      <c r="R518" s="352"/>
      <c r="S518" s="352"/>
      <c r="T518" s="352"/>
      <c r="U518" s="352"/>
      <c r="V518" s="352"/>
      <c r="W518" s="352"/>
      <c r="X518" s="352"/>
      <c r="Y518" s="352"/>
      <c r="Z518" s="352"/>
    </row>
    <row r="519">
      <c r="A519" s="332"/>
      <c r="B519" s="396"/>
      <c r="C519" s="396"/>
      <c r="D519" s="397"/>
      <c r="E519" s="398"/>
      <c r="F519" s="398"/>
      <c r="G519" s="398"/>
      <c r="H519" s="398"/>
      <c r="I519" s="398"/>
      <c r="J519" s="398"/>
      <c r="K519" s="397"/>
      <c r="L519" s="352"/>
      <c r="M519" s="352"/>
      <c r="N519" s="352"/>
      <c r="O519" s="352"/>
      <c r="P519" s="352"/>
      <c r="Q519" s="352"/>
      <c r="R519" s="352"/>
      <c r="S519" s="352"/>
      <c r="T519" s="352"/>
      <c r="U519" s="352"/>
      <c r="V519" s="352"/>
      <c r="W519" s="352"/>
      <c r="X519" s="352"/>
      <c r="Y519" s="352"/>
      <c r="Z519" s="352"/>
    </row>
    <row r="520">
      <c r="A520" s="332"/>
      <c r="B520" s="396"/>
      <c r="C520" s="396"/>
      <c r="D520" s="397"/>
      <c r="E520" s="398"/>
      <c r="F520" s="398"/>
      <c r="G520" s="398"/>
      <c r="H520" s="398"/>
      <c r="I520" s="398"/>
      <c r="J520" s="398"/>
      <c r="K520" s="397"/>
      <c r="L520" s="352"/>
      <c r="M520" s="352"/>
      <c r="N520" s="352"/>
      <c r="O520" s="352"/>
      <c r="P520" s="352"/>
      <c r="Q520" s="352"/>
      <c r="R520" s="352"/>
      <c r="S520" s="352"/>
      <c r="T520" s="352"/>
      <c r="U520" s="352"/>
      <c r="V520" s="352"/>
      <c r="W520" s="352"/>
      <c r="X520" s="352"/>
      <c r="Y520" s="352"/>
      <c r="Z520" s="352"/>
    </row>
    <row r="521">
      <c r="A521" s="332"/>
      <c r="B521" s="396"/>
      <c r="C521" s="396"/>
      <c r="D521" s="397"/>
      <c r="E521" s="398"/>
      <c r="F521" s="398"/>
      <c r="G521" s="398"/>
      <c r="H521" s="398"/>
      <c r="I521" s="398"/>
      <c r="J521" s="398"/>
      <c r="K521" s="397"/>
      <c r="L521" s="352"/>
      <c r="M521" s="352"/>
      <c r="N521" s="352"/>
      <c r="O521" s="352"/>
      <c r="P521" s="352"/>
      <c r="Q521" s="352"/>
      <c r="R521" s="352"/>
      <c r="S521" s="352"/>
      <c r="T521" s="352"/>
      <c r="U521" s="352"/>
      <c r="V521" s="352"/>
      <c r="W521" s="352"/>
      <c r="X521" s="352"/>
      <c r="Y521" s="352"/>
      <c r="Z521" s="352"/>
    </row>
    <row r="522">
      <c r="A522" s="332"/>
      <c r="B522" s="396"/>
      <c r="C522" s="396"/>
      <c r="D522" s="397"/>
      <c r="E522" s="398"/>
      <c r="F522" s="398"/>
      <c r="G522" s="398"/>
      <c r="H522" s="398"/>
      <c r="I522" s="398"/>
      <c r="J522" s="398"/>
      <c r="K522" s="397"/>
      <c r="L522" s="352"/>
      <c r="M522" s="352"/>
      <c r="N522" s="352"/>
      <c r="O522" s="352"/>
      <c r="P522" s="352"/>
      <c r="Q522" s="352"/>
      <c r="R522" s="352"/>
      <c r="S522" s="352"/>
      <c r="T522" s="352"/>
      <c r="U522" s="352"/>
      <c r="V522" s="352"/>
      <c r="W522" s="352"/>
      <c r="X522" s="352"/>
      <c r="Y522" s="352"/>
      <c r="Z522" s="352"/>
    </row>
    <row r="523">
      <c r="A523" s="332"/>
      <c r="B523" s="396"/>
      <c r="C523" s="396"/>
      <c r="D523" s="397"/>
      <c r="E523" s="398"/>
      <c r="F523" s="398"/>
      <c r="G523" s="398"/>
      <c r="H523" s="398"/>
      <c r="I523" s="398"/>
      <c r="J523" s="398"/>
      <c r="K523" s="397"/>
      <c r="L523" s="352"/>
      <c r="M523" s="352"/>
      <c r="N523" s="352"/>
      <c r="O523" s="352"/>
      <c r="P523" s="352"/>
      <c r="Q523" s="352"/>
      <c r="R523" s="352"/>
      <c r="S523" s="352"/>
      <c r="T523" s="352"/>
      <c r="U523" s="352"/>
      <c r="V523" s="352"/>
      <c r="W523" s="352"/>
      <c r="X523" s="352"/>
      <c r="Y523" s="352"/>
      <c r="Z523" s="352"/>
    </row>
    <row r="524">
      <c r="A524" s="332"/>
      <c r="B524" s="396"/>
      <c r="C524" s="396"/>
      <c r="D524" s="397"/>
      <c r="E524" s="398"/>
      <c r="F524" s="398"/>
      <c r="G524" s="398"/>
      <c r="H524" s="398"/>
      <c r="I524" s="398"/>
      <c r="J524" s="398"/>
      <c r="K524" s="397"/>
      <c r="L524" s="352"/>
      <c r="M524" s="352"/>
      <c r="N524" s="352"/>
      <c r="O524" s="352"/>
      <c r="P524" s="352"/>
      <c r="Q524" s="352"/>
      <c r="R524" s="352"/>
      <c r="S524" s="352"/>
      <c r="T524" s="352"/>
      <c r="U524" s="352"/>
      <c r="V524" s="352"/>
      <c r="W524" s="352"/>
      <c r="X524" s="352"/>
      <c r="Y524" s="352"/>
      <c r="Z524" s="352"/>
    </row>
    <row r="525">
      <c r="A525" s="332"/>
      <c r="B525" s="396"/>
      <c r="C525" s="396"/>
      <c r="D525" s="397"/>
      <c r="E525" s="398"/>
      <c r="F525" s="398"/>
      <c r="G525" s="398"/>
      <c r="H525" s="398"/>
      <c r="I525" s="398"/>
      <c r="J525" s="398"/>
      <c r="K525" s="397"/>
      <c r="L525" s="352"/>
      <c r="M525" s="352"/>
      <c r="N525" s="352"/>
      <c r="O525" s="352"/>
      <c r="P525" s="352"/>
      <c r="Q525" s="352"/>
      <c r="R525" s="352"/>
      <c r="S525" s="352"/>
      <c r="T525" s="352"/>
      <c r="U525" s="352"/>
      <c r="V525" s="352"/>
      <c r="W525" s="352"/>
      <c r="X525" s="352"/>
      <c r="Y525" s="352"/>
      <c r="Z525" s="352"/>
    </row>
    <row r="526">
      <c r="A526" s="332"/>
      <c r="B526" s="396"/>
      <c r="C526" s="396"/>
      <c r="D526" s="397"/>
      <c r="E526" s="398"/>
      <c r="F526" s="398"/>
      <c r="G526" s="398"/>
      <c r="H526" s="398"/>
      <c r="I526" s="398"/>
      <c r="J526" s="398"/>
      <c r="K526" s="397"/>
      <c r="L526" s="352"/>
      <c r="M526" s="352"/>
      <c r="N526" s="352"/>
      <c r="O526" s="352"/>
      <c r="P526" s="352"/>
      <c r="Q526" s="352"/>
      <c r="R526" s="352"/>
      <c r="S526" s="352"/>
      <c r="T526" s="352"/>
      <c r="U526" s="352"/>
      <c r="V526" s="352"/>
      <c r="W526" s="352"/>
      <c r="X526" s="352"/>
      <c r="Y526" s="352"/>
      <c r="Z526" s="352"/>
    </row>
    <row r="527">
      <c r="A527" s="332"/>
      <c r="B527" s="396"/>
      <c r="C527" s="396"/>
      <c r="D527" s="397"/>
      <c r="E527" s="398"/>
      <c r="F527" s="398"/>
      <c r="G527" s="398"/>
      <c r="H527" s="398"/>
      <c r="I527" s="398"/>
      <c r="J527" s="398"/>
      <c r="K527" s="397"/>
      <c r="L527" s="352"/>
      <c r="M527" s="352"/>
      <c r="N527" s="352"/>
      <c r="O527" s="352"/>
      <c r="P527" s="352"/>
      <c r="Q527" s="352"/>
      <c r="R527" s="352"/>
      <c r="S527" s="352"/>
      <c r="T527" s="352"/>
      <c r="U527" s="352"/>
      <c r="V527" s="352"/>
      <c r="W527" s="352"/>
      <c r="X527" s="352"/>
      <c r="Y527" s="352"/>
      <c r="Z527" s="352"/>
    </row>
    <row r="528">
      <c r="A528" s="332"/>
      <c r="B528" s="396"/>
      <c r="C528" s="396"/>
      <c r="D528" s="397"/>
      <c r="E528" s="398"/>
      <c r="F528" s="398"/>
      <c r="G528" s="398"/>
      <c r="H528" s="398"/>
      <c r="I528" s="398"/>
      <c r="J528" s="398"/>
      <c r="K528" s="397"/>
      <c r="L528" s="352"/>
      <c r="M528" s="352"/>
      <c r="N528" s="352"/>
      <c r="O528" s="352"/>
      <c r="P528" s="352"/>
      <c r="Q528" s="352"/>
      <c r="R528" s="352"/>
      <c r="S528" s="352"/>
      <c r="T528" s="352"/>
      <c r="U528" s="352"/>
      <c r="V528" s="352"/>
      <c r="W528" s="352"/>
      <c r="X528" s="352"/>
      <c r="Y528" s="352"/>
      <c r="Z528" s="352"/>
    </row>
    <row r="529">
      <c r="A529" s="332"/>
      <c r="B529" s="396"/>
      <c r="C529" s="396"/>
      <c r="D529" s="397"/>
      <c r="E529" s="398"/>
      <c r="F529" s="398"/>
      <c r="G529" s="398"/>
      <c r="H529" s="398"/>
      <c r="I529" s="398"/>
      <c r="J529" s="398"/>
      <c r="K529" s="397"/>
      <c r="L529" s="352"/>
      <c r="M529" s="352"/>
      <c r="N529" s="352"/>
      <c r="O529" s="352"/>
      <c r="P529" s="352"/>
      <c r="Q529" s="352"/>
      <c r="R529" s="352"/>
      <c r="S529" s="352"/>
      <c r="T529" s="352"/>
      <c r="U529" s="352"/>
      <c r="V529" s="352"/>
      <c r="W529" s="352"/>
      <c r="X529" s="352"/>
      <c r="Y529" s="352"/>
      <c r="Z529" s="352"/>
    </row>
    <row r="530">
      <c r="A530" s="332"/>
      <c r="B530" s="396"/>
      <c r="C530" s="396"/>
      <c r="D530" s="397"/>
      <c r="E530" s="398"/>
      <c r="F530" s="398"/>
      <c r="G530" s="398"/>
      <c r="H530" s="398"/>
      <c r="I530" s="398"/>
      <c r="J530" s="398"/>
      <c r="K530" s="397"/>
      <c r="L530" s="352"/>
      <c r="M530" s="352"/>
      <c r="N530" s="352"/>
      <c r="O530" s="352"/>
      <c r="P530" s="352"/>
      <c r="Q530" s="352"/>
      <c r="R530" s="352"/>
      <c r="S530" s="352"/>
      <c r="T530" s="352"/>
      <c r="U530" s="352"/>
      <c r="V530" s="352"/>
      <c r="W530" s="352"/>
      <c r="X530" s="352"/>
      <c r="Y530" s="352"/>
      <c r="Z530" s="352"/>
    </row>
    <row r="531">
      <c r="A531" s="332"/>
      <c r="B531" s="396"/>
      <c r="C531" s="396"/>
      <c r="D531" s="397"/>
      <c r="E531" s="398"/>
      <c r="F531" s="398"/>
      <c r="G531" s="398"/>
      <c r="H531" s="398"/>
      <c r="I531" s="398"/>
      <c r="J531" s="398"/>
      <c r="K531" s="397"/>
      <c r="L531" s="352"/>
      <c r="M531" s="352"/>
      <c r="N531" s="352"/>
      <c r="O531" s="352"/>
      <c r="P531" s="352"/>
      <c r="Q531" s="352"/>
      <c r="R531" s="352"/>
      <c r="S531" s="352"/>
      <c r="T531" s="352"/>
      <c r="U531" s="352"/>
      <c r="V531" s="352"/>
      <c r="W531" s="352"/>
      <c r="X531" s="352"/>
      <c r="Y531" s="352"/>
      <c r="Z531" s="352"/>
    </row>
    <row r="532">
      <c r="A532" s="332"/>
      <c r="B532" s="396"/>
      <c r="C532" s="396"/>
      <c r="D532" s="397"/>
      <c r="E532" s="398"/>
      <c r="F532" s="398"/>
      <c r="G532" s="398"/>
      <c r="H532" s="398"/>
      <c r="I532" s="398"/>
      <c r="J532" s="398"/>
      <c r="K532" s="397"/>
      <c r="L532" s="352"/>
      <c r="M532" s="352"/>
      <c r="N532" s="352"/>
      <c r="O532" s="352"/>
      <c r="P532" s="352"/>
      <c r="Q532" s="352"/>
      <c r="R532" s="352"/>
      <c r="S532" s="352"/>
      <c r="T532" s="352"/>
      <c r="U532" s="352"/>
      <c r="V532" s="352"/>
      <c r="W532" s="352"/>
      <c r="X532" s="352"/>
      <c r="Y532" s="352"/>
      <c r="Z532" s="352"/>
    </row>
    <row r="533">
      <c r="A533" s="332"/>
      <c r="B533" s="396"/>
      <c r="C533" s="396"/>
      <c r="D533" s="397"/>
      <c r="E533" s="398"/>
      <c r="F533" s="398"/>
      <c r="G533" s="398"/>
      <c r="H533" s="398"/>
      <c r="I533" s="398"/>
      <c r="J533" s="398"/>
      <c r="K533" s="397"/>
      <c r="L533" s="352"/>
      <c r="M533" s="352"/>
      <c r="N533" s="352"/>
      <c r="O533" s="352"/>
      <c r="P533" s="352"/>
      <c r="Q533" s="352"/>
      <c r="R533" s="352"/>
      <c r="S533" s="352"/>
      <c r="T533" s="352"/>
      <c r="U533" s="352"/>
      <c r="V533" s="352"/>
      <c r="W533" s="352"/>
      <c r="X533" s="352"/>
      <c r="Y533" s="352"/>
      <c r="Z533" s="352"/>
    </row>
    <row r="534">
      <c r="A534" s="332"/>
      <c r="B534" s="396"/>
      <c r="C534" s="396"/>
      <c r="D534" s="397"/>
      <c r="E534" s="398"/>
      <c r="F534" s="398"/>
      <c r="G534" s="398"/>
      <c r="H534" s="398"/>
      <c r="I534" s="398"/>
      <c r="J534" s="398"/>
      <c r="K534" s="397"/>
      <c r="L534" s="352"/>
      <c r="M534" s="352"/>
      <c r="N534" s="352"/>
      <c r="O534" s="352"/>
      <c r="P534" s="352"/>
      <c r="Q534" s="352"/>
      <c r="R534" s="352"/>
      <c r="S534" s="352"/>
      <c r="T534" s="352"/>
      <c r="U534" s="352"/>
      <c r="V534" s="352"/>
      <c r="W534" s="352"/>
      <c r="X534" s="352"/>
      <c r="Y534" s="352"/>
      <c r="Z534" s="352"/>
    </row>
    <row r="535">
      <c r="A535" s="332"/>
      <c r="B535" s="396"/>
      <c r="C535" s="396"/>
      <c r="D535" s="397"/>
      <c r="E535" s="398"/>
      <c r="F535" s="398"/>
      <c r="G535" s="398"/>
      <c r="H535" s="398"/>
      <c r="I535" s="398"/>
      <c r="J535" s="398"/>
      <c r="K535" s="397"/>
      <c r="L535" s="352"/>
      <c r="M535" s="352"/>
      <c r="N535" s="352"/>
      <c r="O535" s="352"/>
      <c r="P535" s="352"/>
      <c r="Q535" s="352"/>
      <c r="R535" s="352"/>
      <c r="S535" s="352"/>
      <c r="T535" s="352"/>
      <c r="U535" s="352"/>
      <c r="V535" s="352"/>
      <c r="W535" s="352"/>
      <c r="X535" s="352"/>
      <c r="Y535" s="352"/>
      <c r="Z535" s="352"/>
    </row>
    <row r="536">
      <c r="A536" s="332"/>
      <c r="B536" s="396"/>
      <c r="C536" s="396"/>
      <c r="D536" s="397"/>
      <c r="E536" s="398"/>
      <c r="F536" s="398"/>
      <c r="G536" s="398"/>
      <c r="H536" s="398"/>
      <c r="I536" s="398"/>
      <c r="J536" s="398"/>
      <c r="K536" s="397"/>
      <c r="L536" s="352"/>
      <c r="M536" s="352"/>
      <c r="N536" s="352"/>
      <c r="O536" s="352"/>
      <c r="P536" s="352"/>
      <c r="Q536" s="352"/>
      <c r="R536" s="352"/>
      <c r="S536" s="352"/>
      <c r="T536" s="352"/>
      <c r="U536" s="352"/>
      <c r="V536" s="352"/>
      <c r="W536" s="352"/>
      <c r="X536" s="352"/>
      <c r="Y536" s="352"/>
      <c r="Z536" s="352"/>
    </row>
    <row r="537">
      <c r="A537" s="332"/>
      <c r="B537" s="396"/>
      <c r="C537" s="396"/>
      <c r="D537" s="397"/>
      <c r="E537" s="398"/>
      <c r="F537" s="398"/>
      <c r="G537" s="398"/>
      <c r="H537" s="398"/>
      <c r="I537" s="398"/>
      <c r="J537" s="398"/>
      <c r="K537" s="397"/>
      <c r="L537" s="352"/>
      <c r="M537" s="352"/>
      <c r="N537" s="352"/>
      <c r="O537" s="352"/>
      <c r="P537" s="352"/>
      <c r="Q537" s="352"/>
      <c r="R537" s="352"/>
      <c r="S537" s="352"/>
      <c r="T537" s="352"/>
      <c r="U537" s="352"/>
      <c r="V537" s="352"/>
      <c r="W537" s="352"/>
      <c r="X537" s="352"/>
      <c r="Y537" s="352"/>
      <c r="Z537" s="352"/>
    </row>
    <row r="538">
      <c r="A538" s="332"/>
      <c r="B538" s="396"/>
      <c r="C538" s="396"/>
      <c r="D538" s="397"/>
      <c r="E538" s="398"/>
      <c r="F538" s="398"/>
      <c r="G538" s="398"/>
      <c r="H538" s="398"/>
      <c r="I538" s="398"/>
      <c r="J538" s="398"/>
      <c r="K538" s="397"/>
      <c r="L538" s="352"/>
      <c r="M538" s="352"/>
      <c r="N538" s="352"/>
      <c r="O538" s="352"/>
      <c r="P538" s="352"/>
      <c r="Q538" s="352"/>
      <c r="R538" s="352"/>
      <c r="S538" s="352"/>
      <c r="T538" s="352"/>
      <c r="U538" s="352"/>
      <c r="V538" s="352"/>
      <c r="W538" s="352"/>
      <c r="X538" s="352"/>
      <c r="Y538" s="352"/>
      <c r="Z538" s="352"/>
    </row>
    <row r="539">
      <c r="A539" s="332"/>
      <c r="B539" s="396"/>
      <c r="C539" s="396"/>
      <c r="D539" s="397"/>
      <c r="E539" s="398"/>
      <c r="F539" s="398"/>
      <c r="G539" s="398"/>
      <c r="H539" s="398"/>
      <c r="I539" s="398"/>
      <c r="J539" s="398"/>
      <c r="K539" s="397"/>
      <c r="L539" s="352"/>
      <c r="M539" s="352"/>
      <c r="N539" s="352"/>
      <c r="O539" s="352"/>
      <c r="P539" s="352"/>
      <c r="Q539" s="352"/>
      <c r="R539" s="352"/>
      <c r="S539" s="352"/>
      <c r="T539" s="352"/>
      <c r="U539" s="352"/>
      <c r="V539" s="352"/>
      <c r="W539" s="352"/>
      <c r="X539" s="352"/>
      <c r="Y539" s="352"/>
      <c r="Z539" s="352"/>
    </row>
    <row r="540">
      <c r="A540" s="332"/>
      <c r="B540" s="396"/>
      <c r="C540" s="396"/>
      <c r="D540" s="397"/>
      <c r="E540" s="398"/>
      <c r="F540" s="398"/>
      <c r="G540" s="398"/>
      <c r="H540" s="398"/>
      <c r="I540" s="398"/>
      <c r="J540" s="398"/>
      <c r="K540" s="397"/>
      <c r="L540" s="352"/>
      <c r="M540" s="352"/>
      <c r="N540" s="352"/>
      <c r="O540" s="352"/>
      <c r="P540" s="352"/>
      <c r="Q540" s="352"/>
      <c r="R540" s="352"/>
      <c r="S540" s="352"/>
      <c r="T540" s="352"/>
      <c r="U540" s="352"/>
      <c r="V540" s="352"/>
      <c r="W540" s="352"/>
      <c r="X540" s="352"/>
      <c r="Y540" s="352"/>
      <c r="Z540" s="352"/>
    </row>
    <row r="541">
      <c r="A541" s="332"/>
      <c r="B541" s="396"/>
      <c r="C541" s="396"/>
      <c r="D541" s="397"/>
      <c r="E541" s="398"/>
      <c r="F541" s="398"/>
      <c r="G541" s="398"/>
      <c r="H541" s="398"/>
      <c r="I541" s="398"/>
      <c r="J541" s="398"/>
      <c r="K541" s="397"/>
      <c r="L541" s="352"/>
      <c r="M541" s="352"/>
      <c r="N541" s="352"/>
      <c r="O541" s="352"/>
      <c r="P541" s="352"/>
      <c r="Q541" s="352"/>
      <c r="R541" s="352"/>
      <c r="S541" s="352"/>
      <c r="T541" s="352"/>
      <c r="U541" s="352"/>
      <c r="V541" s="352"/>
      <c r="W541" s="352"/>
      <c r="X541" s="352"/>
      <c r="Y541" s="352"/>
      <c r="Z541" s="352"/>
    </row>
    <row r="542">
      <c r="A542" s="332"/>
      <c r="B542" s="396"/>
      <c r="C542" s="396"/>
      <c r="D542" s="397"/>
      <c r="E542" s="398"/>
      <c r="F542" s="398"/>
      <c r="G542" s="398"/>
      <c r="H542" s="398"/>
      <c r="I542" s="398"/>
      <c r="J542" s="398"/>
      <c r="K542" s="397"/>
      <c r="L542" s="352"/>
      <c r="M542" s="352"/>
      <c r="N542" s="352"/>
      <c r="O542" s="352"/>
      <c r="P542" s="352"/>
      <c r="Q542" s="352"/>
      <c r="R542" s="352"/>
      <c r="S542" s="352"/>
      <c r="T542" s="352"/>
      <c r="U542" s="352"/>
      <c r="V542" s="352"/>
      <c r="W542" s="352"/>
      <c r="X542" s="352"/>
      <c r="Y542" s="352"/>
      <c r="Z542" s="352"/>
    </row>
    <row r="543">
      <c r="A543" s="332"/>
      <c r="B543" s="396"/>
      <c r="C543" s="396"/>
      <c r="D543" s="397"/>
      <c r="E543" s="398"/>
      <c r="F543" s="398"/>
      <c r="G543" s="398"/>
      <c r="H543" s="398"/>
      <c r="I543" s="398"/>
      <c r="J543" s="398"/>
      <c r="K543" s="397"/>
      <c r="L543" s="352"/>
      <c r="M543" s="352"/>
      <c r="N543" s="352"/>
      <c r="O543" s="352"/>
      <c r="P543" s="352"/>
      <c r="Q543" s="352"/>
      <c r="R543" s="352"/>
      <c r="S543" s="352"/>
      <c r="T543" s="352"/>
      <c r="U543" s="352"/>
      <c r="V543" s="352"/>
      <c r="W543" s="352"/>
      <c r="X543" s="352"/>
      <c r="Y543" s="352"/>
      <c r="Z543" s="352"/>
    </row>
    <row r="544">
      <c r="A544" s="332"/>
      <c r="B544" s="396"/>
      <c r="C544" s="396"/>
      <c r="D544" s="397"/>
      <c r="E544" s="398"/>
      <c r="F544" s="398"/>
      <c r="G544" s="398"/>
      <c r="H544" s="398"/>
      <c r="I544" s="398"/>
      <c r="J544" s="398"/>
      <c r="K544" s="397"/>
      <c r="L544" s="352"/>
      <c r="M544" s="352"/>
      <c r="N544" s="352"/>
      <c r="O544" s="352"/>
      <c r="P544" s="352"/>
      <c r="Q544" s="352"/>
      <c r="R544" s="352"/>
      <c r="S544" s="352"/>
      <c r="T544" s="352"/>
      <c r="U544" s="352"/>
      <c r="V544" s="352"/>
      <c r="W544" s="352"/>
      <c r="X544" s="352"/>
      <c r="Y544" s="352"/>
      <c r="Z544" s="352"/>
    </row>
    <row r="545">
      <c r="A545" s="332"/>
      <c r="B545" s="396"/>
      <c r="C545" s="396"/>
      <c r="D545" s="397"/>
      <c r="E545" s="398"/>
      <c r="F545" s="398"/>
      <c r="G545" s="398"/>
      <c r="H545" s="398"/>
      <c r="I545" s="398"/>
      <c r="J545" s="398"/>
      <c r="K545" s="397"/>
      <c r="L545" s="352"/>
      <c r="M545" s="352"/>
      <c r="N545" s="352"/>
      <c r="O545" s="352"/>
      <c r="P545" s="352"/>
      <c r="Q545" s="352"/>
      <c r="R545" s="352"/>
      <c r="S545" s="352"/>
      <c r="T545" s="352"/>
      <c r="U545" s="352"/>
      <c r="V545" s="352"/>
      <c r="W545" s="352"/>
      <c r="X545" s="352"/>
      <c r="Y545" s="352"/>
      <c r="Z545" s="352"/>
    </row>
    <row r="546">
      <c r="A546" s="332"/>
      <c r="B546" s="396"/>
      <c r="C546" s="396"/>
      <c r="D546" s="397"/>
      <c r="E546" s="398"/>
      <c r="F546" s="398"/>
      <c r="G546" s="398"/>
      <c r="H546" s="398"/>
      <c r="I546" s="398"/>
      <c r="J546" s="398"/>
      <c r="K546" s="397"/>
      <c r="L546" s="352"/>
      <c r="M546" s="352"/>
      <c r="N546" s="352"/>
      <c r="O546" s="352"/>
      <c r="P546" s="352"/>
      <c r="Q546" s="352"/>
      <c r="R546" s="352"/>
      <c r="S546" s="352"/>
      <c r="T546" s="352"/>
      <c r="U546" s="352"/>
      <c r="V546" s="352"/>
      <c r="W546" s="352"/>
      <c r="X546" s="352"/>
      <c r="Y546" s="352"/>
      <c r="Z546" s="352"/>
    </row>
    <row r="547">
      <c r="A547" s="332"/>
      <c r="B547" s="396"/>
      <c r="C547" s="396"/>
      <c r="D547" s="397"/>
      <c r="E547" s="398"/>
      <c r="F547" s="398"/>
      <c r="G547" s="398"/>
      <c r="H547" s="398"/>
      <c r="I547" s="398"/>
      <c r="J547" s="398"/>
      <c r="K547" s="397"/>
      <c r="L547" s="352"/>
      <c r="M547" s="352"/>
      <c r="N547" s="352"/>
      <c r="O547" s="352"/>
      <c r="P547" s="352"/>
      <c r="Q547" s="352"/>
      <c r="R547" s="352"/>
      <c r="S547" s="352"/>
      <c r="T547" s="352"/>
      <c r="U547" s="352"/>
      <c r="V547" s="352"/>
      <c r="W547" s="352"/>
      <c r="X547" s="352"/>
      <c r="Y547" s="352"/>
      <c r="Z547" s="352"/>
    </row>
    <row r="548">
      <c r="A548" s="332"/>
      <c r="B548" s="396"/>
      <c r="C548" s="396"/>
      <c r="D548" s="397"/>
      <c r="E548" s="398"/>
      <c r="F548" s="398"/>
      <c r="G548" s="398"/>
      <c r="H548" s="398"/>
      <c r="I548" s="398"/>
      <c r="J548" s="398"/>
      <c r="K548" s="397"/>
      <c r="L548" s="352"/>
      <c r="M548" s="352"/>
      <c r="N548" s="352"/>
      <c r="O548" s="352"/>
      <c r="P548" s="352"/>
      <c r="Q548" s="352"/>
      <c r="R548" s="352"/>
      <c r="S548" s="352"/>
      <c r="T548" s="352"/>
      <c r="U548" s="352"/>
      <c r="V548" s="352"/>
      <c r="W548" s="352"/>
      <c r="X548" s="352"/>
      <c r="Y548" s="352"/>
      <c r="Z548" s="352"/>
    </row>
    <row r="549">
      <c r="A549" s="332"/>
      <c r="B549" s="396"/>
      <c r="C549" s="396"/>
      <c r="D549" s="397"/>
      <c r="E549" s="398"/>
      <c r="F549" s="398"/>
      <c r="G549" s="398"/>
      <c r="H549" s="398"/>
      <c r="I549" s="398"/>
      <c r="J549" s="398"/>
      <c r="K549" s="397"/>
      <c r="L549" s="352"/>
      <c r="M549" s="352"/>
      <c r="N549" s="352"/>
      <c r="O549" s="352"/>
      <c r="P549" s="352"/>
      <c r="Q549" s="352"/>
      <c r="R549" s="352"/>
      <c r="S549" s="352"/>
      <c r="T549" s="352"/>
      <c r="U549" s="352"/>
      <c r="V549" s="352"/>
      <c r="W549" s="352"/>
      <c r="X549" s="352"/>
      <c r="Y549" s="352"/>
      <c r="Z549" s="352"/>
    </row>
    <row r="550">
      <c r="A550" s="332"/>
      <c r="B550" s="396"/>
      <c r="C550" s="396"/>
      <c r="D550" s="397"/>
      <c r="E550" s="398"/>
      <c r="F550" s="398"/>
      <c r="G550" s="398"/>
      <c r="H550" s="398"/>
      <c r="I550" s="398"/>
      <c r="J550" s="398"/>
      <c r="K550" s="397"/>
      <c r="L550" s="352"/>
      <c r="M550" s="352"/>
      <c r="N550" s="352"/>
      <c r="O550" s="352"/>
      <c r="P550" s="352"/>
      <c r="Q550" s="352"/>
      <c r="R550" s="352"/>
      <c r="S550" s="352"/>
      <c r="T550" s="352"/>
      <c r="U550" s="352"/>
      <c r="V550" s="352"/>
      <c r="W550" s="352"/>
      <c r="X550" s="352"/>
      <c r="Y550" s="352"/>
      <c r="Z550" s="352"/>
    </row>
    <row r="551">
      <c r="A551" s="332"/>
      <c r="B551" s="396"/>
      <c r="C551" s="396"/>
      <c r="D551" s="397"/>
      <c r="E551" s="398"/>
      <c r="F551" s="398"/>
      <c r="G551" s="398"/>
      <c r="H551" s="398"/>
      <c r="I551" s="398"/>
      <c r="J551" s="398"/>
      <c r="K551" s="397"/>
      <c r="L551" s="352"/>
      <c r="M551" s="352"/>
      <c r="N551" s="352"/>
      <c r="O551" s="352"/>
      <c r="P551" s="352"/>
      <c r="Q551" s="352"/>
      <c r="R551" s="352"/>
      <c r="S551" s="352"/>
      <c r="T551" s="352"/>
      <c r="U551" s="352"/>
      <c r="V551" s="352"/>
      <c r="W551" s="352"/>
      <c r="X551" s="352"/>
      <c r="Y551" s="352"/>
      <c r="Z551" s="352"/>
    </row>
    <row r="552">
      <c r="A552" s="332"/>
      <c r="B552" s="396"/>
      <c r="C552" s="396"/>
      <c r="D552" s="397"/>
      <c r="E552" s="398"/>
      <c r="F552" s="398"/>
      <c r="G552" s="398"/>
      <c r="H552" s="398"/>
      <c r="I552" s="398"/>
      <c r="J552" s="398"/>
      <c r="K552" s="397"/>
      <c r="L552" s="352"/>
      <c r="M552" s="352"/>
      <c r="N552" s="352"/>
      <c r="O552" s="352"/>
      <c r="P552" s="352"/>
      <c r="Q552" s="352"/>
      <c r="R552" s="352"/>
      <c r="S552" s="352"/>
      <c r="T552" s="352"/>
      <c r="U552" s="352"/>
      <c r="V552" s="352"/>
      <c r="W552" s="352"/>
      <c r="X552" s="352"/>
      <c r="Y552" s="352"/>
      <c r="Z552" s="352"/>
    </row>
    <row r="553">
      <c r="A553" s="332"/>
      <c r="B553" s="396"/>
      <c r="C553" s="396"/>
      <c r="D553" s="397"/>
      <c r="E553" s="398"/>
      <c r="F553" s="398"/>
      <c r="G553" s="398"/>
      <c r="H553" s="398"/>
      <c r="I553" s="398"/>
      <c r="J553" s="398"/>
      <c r="K553" s="397"/>
      <c r="L553" s="352"/>
      <c r="M553" s="352"/>
      <c r="N553" s="352"/>
      <c r="O553" s="352"/>
      <c r="P553" s="352"/>
      <c r="Q553" s="352"/>
      <c r="R553" s="352"/>
      <c r="S553" s="352"/>
      <c r="T553" s="352"/>
      <c r="U553" s="352"/>
      <c r="V553" s="352"/>
      <c r="W553" s="352"/>
      <c r="X553" s="352"/>
      <c r="Y553" s="352"/>
      <c r="Z553" s="352"/>
    </row>
    <row r="554">
      <c r="A554" s="332"/>
      <c r="B554" s="396"/>
      <c r="C554" s="396"/>
      <c r="D554" s="397"/>
      <c r="E554" s="398"/>
      <c r="F554" s="398"/>
      <c r="G554" s="398"/>
      <c r="H554" s="398"/>
      <c r="I554" s="398"/>
      <c r="J554" s="398"/>
      <c r="K554" s="397"/>
      <c r="L554" s="352"/>
      <c r="M554" s="352"/>
      <c r="N554" s="352"/>
      <c r="O554" s="352"/>
      <c r="P554" s="352"/>
      <c r="Q554" s="352"/>
      <c r="R554" s="352"/>
      <c r="S554" s="352"/>
      <c r="T554" s="352"/>
      <c r="U554" s="352"/>
      <c r="V554" s="352"/>
      <c r="W554" s="352"/>
      <c r="X554" s="352"/>
      <c r="Y554" s="352"/>
      <c r="Z554" s="352"/>
    </row>
    <row r="555">
      <c r="A555" s="332"/>
      <c r="B555" s="396"/>
      <c r="C555" s="396"/>
      <c r="D555" s="397"/>
      <c r="E555" s="398"/>
      <c r="F555" s="398"/>
      <c r="G555" s="398"/>
      <c r="H555" s="398"/>
      <c r="I555" s="398"/>
      <c r="J555" s="398"/>
      <c r="K555" s="397"/>
      <c r="L555" s="352"/>
      <c r="M555" s="352"/>
      <c r="N555" s="352"/>
      <c r="O555" s="352"/>
      <c r="P555" s="352"/>
      <c r="Q555" s="352"/>
      <c r="R555" s="352"/>
      <c r="S555" s="352"/>
      <c r="T555" s="352"/>
      <c r="U555" s="352"/>
      <c r="V555" s="352"/>
      <c r="W555" s="352"/>
      <c r="X555" s="352"/>
      <c r="Y555" s="352"/>
      <c r="Z555" s="352"/>
    </row>
    <row r="556">
      <c r="A556" s="332"/>
      <c r="B556" s="396"/>
      <c r="C556" s="396"/>
      <c r="D556" s="397"/>
      <c r="E556" s="398"/>
      <c r="F556" s="398"/>
      <c r="G556" s="398"/>
      <c r="H556" s="398"/>
      <c r="I556" s="398"/>
      <c r="J556" s="398"/>
      <c r="K556" s="397"/>
      <c r="L556" s="352"/>
      <c r="M556" s="352"/>
      <c r="N556" s="352"/>
      <c r="O556" s="352"/>
      <c r="P556" s="352"/>
      <c r="Q556" s="352"/>
      <c r="R556" s="352"/>
      <c r="S556" s="352"/>
      <c r="T556" s="352"/>
      <c r="U556" s="352"/>
      <c r="V556" s="352"/>
      <c r="W556" s="352"/>
      <c r="X556" s="352"/>
      <c r="Y556" s="352"/>
      <c r="Z556" s="352"/>
    </row>
    <row r="557">
      <c r="A557" s="332"/>
      <c r="B557" s="396"/>
      <c r="C557" s="396"/>
      <c r="D557" s="397"/>
      <c r="E557" s="398"/>
      <c r="F557" s="398"/>
      <c r="G557" s="398"/>
      <c r="H557" s="398"/>
      <c r="I557" s="398"/>
      <c r="J557" s="398"/>
      <c r="K557" s="397"/>
      <c r="L557" s="352"/>
      <c r="M557" s="352"/>
      <c r="N557" s="352"/>
      <c r="O557" s="352"/>
      <c r="P557" s="352"/>
      <c r="Q557" s="352"/>
      <c r="R557" s="352"/>
      <c r="S557" s="352"/>
      <c r="T557" s="352"/>
      <c r="U557" s="352"/>
      <c r="V557" s="352"/>
      <c r="W557" s="352"/>
      <c r="X557" s="352"/>
      <c r="Y557" s="352"/>
      <c r="Z557" s="352"/>
    </row>
    <row r="558">
      <c r="A558" s="332"/>
      <c r="B558" s="396"/>
      <c r="C558" s="396"/>
      <c r="D558" s="397"/>
      <c r="E558" s="398"/>
      <c r="F558" s="398"/>
      <c r="G558" s="398"/>
      <c r="H558" s="398"/>
      <c r="I558" s="398"/>
      <c r="J558" s="398"/>
      <c r="K558" s="397"/>
      <c r="L558" s="352"/>
      <c r="M558" s="352"/>
      <c r="N558" s="352"/>
      <c r="O558" s="352"/>
      <c r="P558" s="352"/>
      <c r="Q558" s="352"/>
      <c r="R558" s="352"/>
      <c r="S558" s="352"/>
      <c r="T558" s="352"/>
      <c r="U558" s="352"/>
      <c r="V558" s="352"/>
      <c r="W558" s="352"/>
      <c r="X558" s="352"/>
      <c r="Y558" s="352"/>
      <c r="Z558" s="352"/>
    </row>
    <row r="559">
      <c r="A559" s="332"/>
      <c r="B559" s="396"/>
      <c r="C559" s="396"/>
      <c r="D559" s="397"/>
      <c r="E559" s="398"/>
      <c r="F559" s="398"/>
      <c r="G559" s="398"/>
      <c r="H559" s="398"/>
      <c r="I559" s="398"/>
      <c r="J559" s="398"/>
      <c r="K559" s="397"/>
      <c r="L559" s="352"/>
      <c r="M559" s="352"/>
      <c r="N559" s="352"/>
      <c r="O559" s="352"/>
      <c r="P559" s="352"/>
      <c r="Q559" s="352"/>
      <c r="R559" s="352"/>
      <c r="S559" s="352"/>
      <c r="T559" s="352"/>
      <c r="U559" s="352"/>
      <c r="V559" s="352"/>
      <c r="W559" s="352"/>
      <c r="X559" s="352"/>
      <c r="Y559" s="352"/>
      <c r="Z559" s="352"/>
    </row>
    <row r="560">
      <c r="A560" s="332"/>
      <c r="B560" s="396"/>
      <c r="C560" s="396"/>
      <c r="D560" s="397"/>
      <c r="E560" s="398"/>
      <c r="F560" s="398"/>
      <c r="G560" s="398"/>
      <c r="H560" s="398"/>
      <c r="I560" s="398"/>
      <c r="J560" s="398"/>
      <c r="K560" s="397"/>
      <c r="L560" s="352"/>
      <c r="M560" s="352"/>
      <c r="N560" s="352"/>
      <c r="O560" s="352"/>
      <c r="P560" s="352"/>
      <c r="Q560" s="352"/>
      <c r="R560" s="352"/>
      <c r="S560" s="352"/>
      <c r="T560" s="352"/>
      <c r="U560" s="352"/>
      <c r="V560" s="352"/>
      <c r="W560" s="352"/>
      <c r="X560" s="352"/>
      <c r="Y560" s="352"/>
      <c r="Z560" s="352"/>
    </row>
    <row r="561">
      <c r="A561" s="332"/>
      <c r="B561" s="396"/>
      <c r="C561" s="396"/>
      <c r="D561" s="397"/>
      <c r="E561" s="398"/>
      <c r="F561" s="398"/>
      <c r="G561" s="398"/>
      <c r="H561" s="398"/>
      <c r="I561" s="398"/>
      <c r="J561" s="398"/>
      <c r="K561" s="397"/>
      <c r="L561" s="352"/>
      <c r="M561" s="352"/>
      <c r="N561" s="352"/>
      <c r="O561" s="352"/>
      <c r="P561" s="352"/>
      <c r="Q561" s="352"/>
      <c r="R561" s="352"/>
      <c r="S561" s="352"/>
      <c r="T561" s="352"/>
      <c r="U561" s="352"/>
      <c r="V561" s="352"/>
      <c r="W561" s="352"/>
      <c r="X561" s="352"/>
      <c r="Y561" s="352"/>
      <c r="Z561" s="352"/>
    </row>
    <row r="562">
      <c r="A562" s="332"/>
      <c r="B562" s="396"/>
      <c r="C562" s="396"/>
      <c r="D562" s="397"/>
      <c r="E562" s="398"/>
      <c r="F562" s="398"/>
      <c r="G562" s="398"/>
      <c r="H562" s="398"/>
      <c r="I562" s="398"/>
      <c r="J562" s="398"/>
      <c r="K562" s="397"/>
      <c r="L562" s="352"/>
      <c r="M562" s="352"/>
      <c r="N562" s="352"/>
      <c r="O562" s="352"/>
      <c r="P562" s="352"/>
      <c r="Q562" s="352"/>
      <c r="R562" s="352"/>
      <c r="S562" s="352"/>
      <c r="T562" s="352"/>
      <c r="U562" s="352"/>
      <c r="V562" s="352"/>
      <c r="W562" s="352"/>
      <c r="X562" s="352"/>
      <c r="Y562" s="352"/>
      <c r="Z562" s="352"/>
    </row>
    <row r="563">
      <c r="A563" s="332"/>
      <c r="B563" s="396"/>
      <c r="C563" s="396"/>
      <c r="D563" s="397"/>
      <c r="E563" s="398"/>
      <c r="F563" s="398"/>
      <c r="G563" s="398"/>
      <c r="H563" s="398"/>
      <c r="I563" s="398"/>
      <c r="J563" s="398"/>
      <c r="K563" s="397"/>
      <c r="L563" s="352"/>
      <c r="M563" s="352"/>
      <c r="N563" s="352"/>
      <c r="O563" s="352"/>
      <c r="P563" s="352"/>
      <c r="Q563" s="352"/>
      <c r="R563" s="352"/>
      <c r="S563" s="352"/>
      <c r="T563" s="352"/>
      <c r="U563" s="352"/>
      <c r="V563" s="352"/>
      <c r="W563" s="352"/>
      <c r="X563" s="352"/>
      <c r="Y563" s="352"/>
      <c r="Z563" s="352"/>
    </row>
    <row r="564">
      <c r="A564" s="332"/>
      <c r="B564" s="396"/>
      <c r="C564" s="396"/>
      <c r="D564" s="397"/>
      <c r="E564" s="398"/>
      <c r="F564" s="398"/>
      <c r="G564" s="398"/>
      <c r="H564" s="398"/>
      <c r="I564" s="398"/>
      <c r="J564" s="398"/>
      <c r="K564" s="397"/>
      <c r="L564" s="352"/>
      <c r="M564" s="352"/>
      <c r="N564" s="352"/>
      <c r="O564" s="352"/>
      <c r="P564" s="352"/>
      <c r="Q564" s="352"/>
      <c r="R564" s="352"/>
      <c r="S564" s="352"/>
      <c r="T564" s="352"/>
      <c r="U564" s="352"/>
      <c r="V564" s="352"/>
      <c r="W564" s="352"/>
      <c r="X564" s="352"/>
      <c r="Y564" s="352"/>
      <c r="Z564" s="352"/>
    </row>
    <row r="565">
      <c r="A565" s="332"/>
      <c r="B565" s="396"/>
      <c r="C565" s="396"/>
      <c r="D565" s="397"/>
      <c r="E565" s="398"/>
      <c r="F565" s="398"/>
      <c r="G565" s="398"/>
      <c r="H565" s="398"/>
      <c r="I565" s="398"/>
      <c r="J565" s="398"/>
      <c r="K565" s="397"/>
      <c r="L565" s="352"/>
      <c r="M565" s="352"/>
      <c r="N565" s="352"/>
      <c r="O565" s="352"/>
      <c r="P565" s="352"/>
      <c r="Q565" s="352"/>
      <c r="R565" s="352"/>
      <c r="S565" s="352"/>
      <c r="T565" s="352"/>
      <c r="U565" s="352"/>
      <c r="V565" s="352"/>
      <c r="W565" s="352"/>
      <c r="X565" s="352"/>
      <c r="Y565" s="352"/>
      <c r="Z565" s="352"/>
    </row>
    <row r="566">
      <c r="A566" s="332"/>
      <c r="B566" s="396"/>
      <c r="C566" s="396"/>
      <c r="D566" s="397"/>
      <c r="E566" s="398"/>
      <c r="F566" s="398"/>
      <c r="G566" s="398"/>
      <c r="H566" s="398"/>
      <c r="I566" s="398"/>
      <c r="J566" s="398"/>
      <c r="K566" s="397"/>
      <c r="L566" s="352"/>
      <c r="M566" s="352"/>
      <c r="N566" s="352"/>
      <c r="O566" s="352"/>
      <c r="P566" s="352"/>
      <c r="Q566" s="352"/>
      <c r="R566" s="352"/>
      <c r="S566" s="352"/>
      <c r="T566" s="352"/>
      <c r="U566" s="352"/>
      <c r="V566" s="352"/>
      <c r="W566" s="352"/>
      <c r="X566" s="352"/>
      <c r="Y566" s="352"/>
      <c r="Z566" s="352"/>
    </row>
    <row r="567">
      <c r="A567" s="332"/>
      <c r="B567" s="396"/>
      <c r="C567" s="396"/>
      <c r="D567" s="397"/>
      <c r="E567" s="398"/>
      <c r="F567" s="398"/>
      <c r="G567" s="398"/>
      <c r="H567" s="398"/>
      <c r="I567" s="398"/>
      <c r="J567" s="398"/>
      <c r="K567" s="397"/>
      <c r="L567" s="352"/>
      <c r="M567" s="352"/>
      <c r="N567" s="352"/>
      <c r="O567" s="352"/>
      <c r="P567" s="352"/>
      <c r="Q567" s="352"/>
      <c r="R567" s="352"/>
      <c r="S567" s="352"/>
      <c r="T567" s="352"/>
      <c r="U567" s="352"/>
      <c r="V567" s="352"/>
      <c r="W567" s="352"/>
      <c r="X567" s="352"/>
      <c r="Y567" s="352"/>
      <c r="Z567" s="352"/>
    </row>
    <row r="568">
      <c r="A568" s="332"/>
      <c r="B568" s="396"/>
      <c r="C568" s="396"/>
      <c r="D568" s="397"/>
      <c r="E568" s="398"/>
      <c r="F568" s="398"/>
      <c r="G568" s="398"/>
      <c r="H568" s="398"/>
      <c r="I568" s="398"/>
      <c r="J568" s="398"/>
      <c r="K568" s="397"/>
      <c r="L568" s="352"/>
      <c r="M568" s="352"/>
      <c r="N568" s="352"/>
      <c r="O568" s="352"/>
      <c r="P568" s="352"/>
      <c r="Q568" s="352"/>
      <c r="R568" s="352"/>
      <c r="S568" s="352"/>
      <c r="T568" s="352"/>
      <c r="U568" s="352"/>
      <c r="V568" s="352"/>
      <c r="W568" s="352"/>
      <c r="X568" s="352"/>
      <c r="Y568" s="352"/>
      <c r="Z568" s="352"/>
    </row>
    <row r="569">
      <c r="A569" s="332"/>
      <c r="B569" s="396"/>
      <c r="C569" s="396"/>
      <c r="D569" s="397"/>
      <c r="E569" s="398"/>
      <c r="F569" s="398"/>
      <c r="G569" s="398"/>
      <c r="H569" s="398"/>
      <c r="I569" s="398"/>
      <c r="J569" s="398"/>
      <c r="K569" s="397"/>
      <c r="L569" s="352"/>
      <c r="M569" s="352"/>
      <c r="N569" s="352"/>
      <c r="O569" s="352"/>
      <c r="P569" s="352"/>
      <c r="Q569" s="352"/>
      <c r="R569" s="352"/>
      <c r="S569" s="352"/>
      <c r="T569" s="352"/>
      <c r="U569" s="352"/>
      <c r="V569" s="352"/>
      <c r="W569" s="352"/>
      <c r="X569" s="352"/>
      <c r="Y569" s="352"/>
      <c r="Z569" s="352"/>
    </row>
    <row r="570">
      <c r="A570" s="332"/>
      <c r="B570" s="396"/>
      <c r="C570" s="396"/>
      <c r="D570" s="397"/>
      <c r="E570" s="398"/>
      <c r="F570" s="398"/>
      <c r="G570" s="398"/>
      <c r="H570" s="398"/>
      <c r="I570" s="398"/>
      <c r="J570" s="398"/>
      <c r="K570" s="397"/>
      <c r="L570" s="352"/>
      <c r="M570" s="352"/>
      <c r="N570" s="352"/>
      <c r="O570" s="352"/>
      <c r="P570" s="352"/>
      <c r="Q570" s="352"/>
      <c r="R570" s="352"/>
      <c r="S570" s="352"/>
      <c r="T570" s="352"/>
      <c r="U570" s="352"/>
      <c r="V570" s="352"/>
      <c r="W570" s="352"/>
      <c r="X570" s="352"/>
      <c r="Y570" s="352"/>
      <c r="Z570" s="352"/>
    </row>
    <row r="571">
      <c r="A571" s="332"/>
      <c r="B571" s="396"/>
      <c r="C571" s="396"/>
      <c r="D571" s="397"/>
      <c r="E571" s="398"/>
      <c r="F571" s="398"/>
      <c r="G571" s="398"/>
      <c r="H571" s="398"/>
      <c r="I571" s="398"/>
      <c r="J571" s="398"/>
      <c r="K571" s="397"/>
      <c r="L571" s="352"/>
      <c r="M571" s="352"/>
      <c r="N571" s="352"/>
      <c r="O571" s="352"/>
      <c r="P571" s="352"/>
      <c r="Q571" s="352"/>
      <c r="R571" s="352"/>
      <c r="S571" s="352"/>
      <c r="T571" s="352"/>
      <c r="U571" s="352"/>
      <c r="V571" s="352"/>
      <c r="W571" s="352"/>
      <c r="X571" s="352"/>
      <c r="Y571" s="352"/>
      <c r="Z571" s="352"/>
    </row>
    <row r="572">
      <c r="A572" s="332"/>
      <c r="B572" s="396"/>
      <c r="C572" s="396"/>
      <c r="D572" s="397"/>
      <c r="E572" s="398"/>
      <c r="F572" s="398"/>
      <c r="G572" s="398"/>
      <c r="H572" s="398"/>
      <c r="I572" s="398"/>
      <c r="J572" s="398"/>
      <c r="K572" s="397"/>
      <c r="L572" s="352"/>
      <c r="M572" s="352"/>
      <c r="N572" s="352"/>
      <c r="O572" s="352"/>
      <c r="P572" s="352"/>
      <c r="Q572" s="352"/>
      <c r="R572" s="352"/>
      <c r="S572" s="352"/>
      <c r="T572" s="352"/>
      <c r="U572" s="352"/>
      <c r="V572" s="352"/>
      <c r="W572" s="352"/>
      <c r="X572" s="352"/>
      <c r="Y572" s="352"/>
      <c r="Z572" s="352"/>
    </row>
    <row r="573">
      <c r="A573" s="332"/>
      <c r="B573" s="396"/>
      <c r="C573" s="396"/>
      <c r="D573" s="397"/>
      <c r="E573" s="398"/>
      <c r="F573" s="398"/>
      <c r="G573" s="398"/>
      <c r="H573" s="398"/>
      <c r="I573" s="398"/>
      <c r="J573" s="398"/>
      <c r="K573" s="397"/>
      <c r="L573" s="352"/>
      <c r="M573" s="352"/>
      <c r="N573" s="352"/>
      <c r="O573" s="352"/>
      <c r="P573" s="352"/>
      <c r="Q573" s="352"/>
      <c r="R573" s="352"/>
      <c r="S573" s="352"/>
      <c r="T573" s="352"/>
      <c r="U573" s="352"/>
      <c r="V573" s="352"/>
      <c r="W573" s="352"/>
      <c r="X573" s="352"/>
      <c r="Y573" s="352"/>
      <c r="Z573" s="352"/>
    </row>
    <row r="574">
      <c r="A574" s="332"/>
      <c r="B574" s="396"/>
      <c r="C574" s="396"/>
      <c r="D574" s="397"/>
      <c r="E574" s="398"/>
      <c r="F574" s="398"/>
      <c r="G574" s="398"/>
      <c r="H574" s="398"/>
      <c r="I574" s="398"/>
      <c r="J574" s="398"/>
      <c r="K574" s="397"/>
      <c r="L574" s="352"/>
      <c r="M574" s="352"/>
      <c r="N574" s="352"/>
      <c r="O574" s="352"/>
      <c r="P574" s="352"/>
      <c r="Q574" s="352"/>
      <c r="R574" s="352"/>
      <c r="S574" s="352"/>
      <c r="T574" s="352"/>
      <c r="U574" s="352"/>
      <c r="V574" s="352"/>
      <c r="W574" s="352"/>
      <c r="X574" s="352"/>
      <c r="Y574" s="352"/>
      <c r="Z574" s="352"/>
    </row>
    <row r="575">
      <c r="A575" s="332"/>
      <c r="B575" s="396"/>
      <c r="C575" s="396"/>
      <c r="D575" s="397"/>
      <c r="E575" s="398"/>
      <c r="F575" s="398"/>
      <c r="G575" s="398"/>
      <c r="H575" s="398"/>
      <c r="I575" s="398"/>
      <c r="J575" s="398"/>
      <c r="K575" s="397"/>
      <c r="L575" s="352"/>
      <c r="M575" s="352"/>
      <c r="N575" s="352"/>
      <c r="O575" s="352"/>
      <c r="P575" s="352"/>
      <c r="Q575" s="352"/>
      <c r="R575" s="352"/>
      <c r="S575" s="352"/>
      <c r="T575" s="352"/>
      <c r="U575" s="352"/>
      <c r="V575" s="352"/>
      <c r="W575" s="352"/>
      <c r="X575" s="352"/>
      <c r="Y575" s="352"/>
      <c r="Z575" s="352"/>
    </row>
    <row r="576">
      <c r="A576" s="332"/>
      <c r="B576" s="396"/>
      <c r="C576" s="396"/>
      <c r="D576" s="397"/>
      <c r="E576" s="398"/>
      <c r="F576" s="398"/>
      <c r="G576" s="398"/>
      <c r="H576" s="398"/>
      <c r="I576" s="398"/>
      <c r="J576" s="398"/>
      <c r="K576" s="397"/>
      <c r="L576" s="352"/>
      <c r="M576" s="352"/>
      <c r="N576" s="352"/>
      <c r="O576" s="352"/>
      <c r="P576" s="352"/>
      <c r="Q576" s="352"/>
      <c r="R576" s="352"/>
      <c r="S576" s="352"/>
      <c r="T576" s="352"/>
      <c r="U576" s="352"/>
      <c r="V576" s="352"/>
      <c r="W576" s="352"/>
      <c r="X576" s="352"/>
      <c r="Y576" s="352"/>
      <c r="Z576" s="352"/>
    </row>
    <row r="577">
      <c r="A577" s="332"/>
      <c r="B577" s="396"/>
      <c r="C577" s="396"/>
      <c r="D577" s="397"/>
      <c r="E577" s="398"/>
      <c r="F577" s="398"/>
      <c r="G577" s="398"/>
      <c r="H577" s="398"/>
      <c r="I577" s="398"/>
      <c r="J577" s="398"/>
      <c r="K577" s="397"/>
      <c r="L577" s="352"/>
      <c r="M577" s="352"/>
      <c r="N577" s="352"/>
      <c r="O577" s="352"/>
      <c r="P577" s="352"/>
      <c r="Q577" s="352"/>
      <c r="R577" s="352"/>
      <c r="S577" s="352"/>
      <c r="T577" s="352"/>
      <c r="U577" s="352"/>
      <c r="V577" s="352"/>
      <c r="W577" s="352"/>
      <c r="X577" s="352"/>
      <c r="Y577" s="352"/>
      <c r="Z577" s="352"/>
    </row>
    <row r="578">
      <c r="A578" s="332"/>
      <c r="B578" s="396"/>
      <c r="C578" s="396"/>
      <c r="D578" s="397"/>
      <c r="E578" s="398"/>
      <c r="F578" s="398"/>
      <c r="G578" s="398"/>
      <c r="H578" s="398"/>
      <c r="I578" s="398"/>
      <c r="J578" s="398"/>
      <c r="K578" s="397"/>
      <c r="L578" s="352"/>
      <c r="M578" s="352"/>
      <c r="N578" s="352"/>
      <c r="O578" s="352"/>
      <c r="P578" s="352"/>
      <c r="Q578" s="352"/>
      <c r="R578" s="352"/>
      <c r="S578" s="352"/>
      <c r="T578" s="352"/>
      <c r="U578" s="352"/>
      <c r="V578" s="352"/>
      <c r="W578" s="352"/>
      <c r="X578" s="352"/>
      <c r="Y578" s="352"/>
      <c r="Z578" s="352"/>
    </row>
    <row r="579">
      <c r="A579" s="332"/>
      <c r="B579" s="396"/>
      <c r="C579" s="396"/>
      <c r="D579" s="397"/>
      <c r="E579" s="398"/>
      <c r="F579" s="398"/>
      <c r="G579" s="398"/>
      <c r="H579" s="398"/>
      <c r="I579" s="398"/>
      <c r="J579" s="398"/>
      <c r="K579" s="397"/>
      <c r="L579" s="352"/>
      <c r="M579" s="352"/>
      <c r="N579" s="352"/>
      <c r="O579" s="352"/>
      <c r="P579" s="352"/>
      <c r="Q579" s="352"/>
      <c r="R579" s="352"/>
      <c r="S579" s="352"/>
      <c r="T579" s="352"/>
      <c r="U579" s="352"/>
      <c r="V579" s="352"/>
      <c r="W579" s="352"/>
      <c r="X579" s="352"/>
      <c r="Y579" s="352"/>
      <c r="Z579" s="352"/>
    </row>
    <row r="580">
      <c r="A580" s="332"/>
      <c r="B580" s="396"/>
      <c r="C580" s="396"/>
      <c r="D580" s="397"/>
      <c r="E580" s="398"/>
      <c r="F580" s="398"/>
      <c r="G580" s="398"/>
      <c r="H580" s="398"/>
      <c r="I580" s="398"/>
      <c r="J580" s="398"/>
      <c r="K580" s="397"/>
      <c r="L580" s="352"/>
      <c r="M580" s="352"/>
      <c r="N580" s="352"/>
      <c r="O580" s="352"/>
      <c r="P580" s="352"/>
      <c r="Q580" s="352"/>
      <c r="R580" s="352"/>
      <c r="S580" s="352"/>
      <c r="T580" s="352"/>
      <c r="U580" s="352"/>
      <c r="V580" s="352"/>
      <c r="W580" s="352"/>
      <c r="X580" s="352"/>
      <c r="Y580" s="352"/>
      <c r="Z580" s="352"/>
    </row>
    <row r="581">
      <c r="A581" s="332"/>
      <c r="B581" s="396"/>
      <c r="C581" s="396"/>
      <c r="D581" s="397"/>
      <c r="E581" s="398"/>
      <c r="F581" s="398"/>
      <c r="G581" s="398"/>
      <c r="H581" s="398"/>
      <c r="I581" s="398"/>
      <c r="J581" s="398"/>
      <c r="K581" s="397"/>
      <c r="L581" s="352"/>
      <c r="M581" s="352"/>
      <c r="N581" s="352"/>
      <c r="O581" s="352"/>
      <c r="P581" s="352"/>
      <c r="Q581" s="352"/>
      <c r="R581" s="352"/>
      <c r="S581" s="352"/>
      <c r="T581" s="352"/>
      <c r="U581" s="352"/>
      <c r="V581" s="352"/>
      <c r="W581" s="352"/>
      <c r="X581" s="352"/>
      <c r="Y581" s="352"/>
      <c r="Z581" s="352"/>
    </row>
    <row r="582">
      <c r="A582" s="332"/>
      <c r="B582" s="396"/>
      <c r="C582" s="396"/>
      <c r="D582" s="397"/>
      <c r="E582" s="398"/>
      <c r="F582" s="398"/>
      <c r="G582" s="398"/>
      <c r="H582" s="398"/>
      <c r="I582" s="398"/>
      <c r="J582" s="398"/>
      <c r="K582" s="397"/>
      <c r="L582" s="352"/>
      <c r="M582" s="352"/>
      <c r="N582" s="352"/>
      <c r="O582" s="352"/>
      <c r="P582" s="352"/>
      <c r="Q582" s="352"/>
      <c r="R582" s="352"/>
      <c r="S582" s="352"/>
      <c r="T582" s="352"/>
      <c r="U582" s="352"/>
      <c r="V582" s="352"/>
      <c r="W582" s="352"/>
      <c r="X582" s="352"/>
      <c r="Y582" s="352"/>
      <c r="Z582" s="352"/>
    </row>
    <row r="583">
      <c r="A583" s="332"/>
      <c r="B583" s="396"/>
      <c r="C583" s="396"/>
      <c r="D583" s="397"/>
      <c r="E583" s="398"/>
      <c r="F583" s="398"/>
      <c r="G583" s="398"/>
      <c r="H583" s="398"/>
      <c r="I583" s="398"/>
      <c r="J583" s="398"/>
      <c r="K583" s="397"/>
      <c r="L583" s="352"/>
      <c r="M583" s="352"/>
      <c r="N583" s="352"/>
      <c r="O583" s="352"/>
      <c r="P583" s="352"/>
      <c r="Q583" s="352"/>
      <c r="R583" s="352"/>
      <c r="S583" s="352"/>
      <c r="T583" s="352"/>
      <c r="U583" s="352"/>
      <c r="V583" s="352"/>
      <c r="W583" s="352"/>
      <c r="X583" s="352"/>
      <c r="Y583" s="352"/>
      <c r="Z583" s="352"/>
    </row>
    <row r="584">
      <c r="A584" s="332"/>
      <c r="B584" s="396"/>
      <c r="C584" s="396"/>
      <c r="D584" s="397"/>
      <c r="E584" s="398"/>
      <c r="F584" s="398"/>
      <c r="G584" s="398"/>
      <c r="H584" s="398"/>
      <c r="I584" s="398"/>
      <c r="J584" s="398"/>
      <c r="K584" s="397"/>
      <c r="L584" s="352"/>
      <c r="M584" s="352"/>
      <c r="N584" s="352"/>
      <c r="O584" s="352"/>
      <c r="P584" s="352"/>
      <c r="Q584" s="352"/>
      <c r="R584" s="352"/>
      <c r="S584" s="352"/>
      <c r="T584" s="352"/>
      <c r="U584" s="352"/>
      <c r="V584" s="352"/>
      <c r="W584" s="352"/>
      <c r="X584" s="352"/>
      <c r="Y584" s="352"/>
      <c r="Z584" s="352"/>
    </row>
    <row r="585">
      <c r="A585" s="332"/>
      <c r="B585" s="396"/>
      <c r="C585" s="396"/>
      <c r="D585" s="397"/>
      <c r="E585" s="398"/>
      <c r="F585" s="398"/>
      <c r="G585" s="398"/>
      <c r="H585" s="398"/>
      <c r="I585" s="398"/>
      <c r="J585" s="398"/>
      <c r="K585" s="397"/>
      <c r="L585" s="352"/>
      <c r="M585" s="352"/>
      <c r="N585" s="352"/>
      <c r="O585" s="352"/>
      <c r="P585" s="352"/>
      <c r="Q585" s="352"/>
      <c r="R585" s="352"/>
      <c r="S585" s="352"/>
      <c r="T585" s="352"/>
      <c r="U585" s="352"/>
      <c r="V585" s="352"/>
      <c r="W585" s="352"/>
      <c r="X585" s="352"/>
      <c r="Y585" s="352"/>
      <c r="Z585" s="352"/>
    </row>
    <row r="586">
      <c r="A586" s="332"/>
      <c r="B586" s="396"/>
      <c r="C586" s="396"/>
      <c r="D586" s="397"/>
      <c r="E586" s="398"/>
      <c r="F586" s="398"/>
      <c r="G586" s="398"/>
      <c r="H586" s="398"/>
      <c r="I586" s="398"/>
      <c r="J586" s="398"/>
      <c r="K586" s="397"/>
      <c r="L586" s="352"/>
      <c r="M586" s="352"/>
      <c r="N586" s="352"/>
      <c r="O586" s="352"/>
      <c r="P586" s="352"/>
      <c r="Q586" s="352"/>
      <c r="R586" s="352"/>
      <c r="S586" s="352"/>
      <c r="T586" s="352"/>
      <c r="U586" s="352"/>
      <c r="V586" s="352"/>
      <c r="W586" s="352"/>
      <c r="X586" s="352"/>
      <c r="Y586" s="352"/>
      <c r="Z586" s="352"/>
    </row>
    <row r="587">
      <c r="A587" s="332"/>
      <c r="B587" s="396"/>
      <c r="C587" s="396"/>
      <c r="D587" s="397"/>
      <c r="E587" s="398"/>
      <c r="F587" s="398"/>
      <c r="G587" s="398"/>
      <c r="H587" s="398"/>
      <c r="I587" s="398"/>
      <c r="J587" s="398"/>
      <c r="K587" s="397"/>
      <c r="L587" s="352"/>
      <c r="M587" s="352"/>
      <c r="N587" s="352"/>
      <c r="O587" s="352"/>
      <c r="P587" s="352"/>
      <c r="Q587" s="352"/>
      <c r="R587" s="352"/>
      <c r="S587" s="352"/>
      <c r="T587" s="352"/>
      <c r="U587" s="352"/>
      <c r="V587" s="352"/>
      <c r="W587" s="352"/>
      <c r="X587" s="352"/>
      <c r="Y587" s="352"/>
      <c r="Z587" s="352"/>
    </row>
    <row r="588">
      <c r="A588" s="332"/>
      <c r="B588" s="396"/>
      <c r="C588" s="396"/>
      <c r="D588" s="397"/>
      <c r="E588" s="398"/>
      <c r="F588" s="398"/>
      <c r="G588" s="398"/>
      <c r="H588" s="398"/>
      <c r="I588" s="398"/>
      <c r="J588" s="398"/>
      <c r="K588" s="397"/>
      <c r="L588" s="352"/>
      <c r="M588" s="352"/>
      <c r="N588" s="352"/>
      <c r="O588" s="352"/>
      <c r="P588" s="352"/>
      <c r="Q588" s="352"/>
      <c r="R588" s="352"/>
      <c r="S588" s="352"/>
      <c r="T588" s="352"/>
      <c r="U588" s="352"/>
      <c r="V588" s="352"/>
      <c r="W588" s="352"/>
      <c r="X588" s="352"/>
      <c r="Y588" s="352"/>
      <c r="Z588" s="352"/>
    </row>
    <row r="589">
      <c r="A589" s="332"/>
      <c r="B589" s="396"/>
      <c r="C589" s="396"/>
      <c r="D589" s="397"/>
      <c r="E589" s="398"/>
      <c r="F589" s="398"/>
      <c r="G589" s="398"/>
      <c r="H589" s="398"/>
      <c r="I589" s="398"/>
      <c r="J589" s="398"/>
      <c r="K589" s="397"/>
      <c r="L589" s="352"/>
      <c r="M589" s="352"/>
      <c r="N589" s="352"/>
      <c r="O589" s="352"/>
      <c r="P589" s="352"/>
      <c r="Q589" s="352"/>
      <c r="R589" s="352"/>
      <c r="S589" s="352"/>
      <c r="T589" s="352"/>
      <c r="U589" s="352"/>
      <c r="V589" s="352"/>
      <c r="W589" s="352"/>
      <c r="X589" s="352"/>
      <c r="Y589" s="352"/>
      <c r="Z589" s="352"/>
    </row>
    <row r="590">
      <c r="A590" s="332"/>
      <c r="B590" s="396"/>
      <c r="C590" s="396"/>
      <c r="D590" s="397"/>
      <c r="E590" s="398"/>
      <c r="F590" s="398"/>
      <c r="G590" s="398"/>
      <c r="H590" s="398"/>
      <c r="I590" s="398"/>
      <c r="J590" s="398"/>
      <c r="K590" s="397"/>
      <c r="L590" s="352"/>
      <c r="M590" s="352"/>
      <c r="N590" s="352"/>
      <c r="O590" s="352"/>
      <c r="P590" s="352"/>
      <c r="Q590" s="352"/>
      <c r="R590" s="352"/>
      <c r="S590" s="352"/>
      <c r="T590" s="352"/>
      <c r="U590" s="352"/>
      <c r="V590" s="352"/>
      <c r="W590" s="352"/>
      <c r="X590" s="352"/>
      <c r="Y590" s="352"/>
      <c r="Z590" s="352"/>
    </row>
    <row r="591">
      <c r="A591" s="332"/>
      <c r="B591" s="396"/>
      <c r="C591" s="396"/>
      <c r="D591" s="397"/>
      <c r="E591" s="398"/>
      <c r="F591" s="398"/>
      <c r="G591" s="398"/>
      <c r="H591" s="398"/>
      <c r="I591" s="398"/>
      <c r="J591" s="398"/>
      <c r="K591" s="397"/>
      <c r="L591" s="352"/>
      <c r="M591" s="352"/>
      <c r="N591" s="352"/>
      <c r="O591" s="352"/>
      <c r="P591" s="352"/>
      <c r="Q591" s="352"/>
      <c r="R591" s="352"/>
      <c r="S591" s="352"/>
      <c r="T591" s="352"/>
      <c r="U591" s="352"/>
      <c r="V591" s="352"/>
      <c r="W591" s="352"/>
      <c r="X591" s="352"/>
      <c r="Y591" s="352"/>
      <c r="Z591" s="352"/>
    </row>
    <row r="592">
      <c r="A592" s="332"/>
      <c r="B592" s="396"/>
      <c r="C592" s="396"/>
      <c r="D592" s="397"/>
      <c r="E592" s="398"/>
      <c r="F592" s="398"/>
      <c r="G592" s="398"/>
      <c r="H592" s="398"/>
      <c r="I592" s="398"/>
      <c r="J592" s="398"/>
      <c r="K592" s="397"/>
      <c r="L592" s="352"/>
      <c r="M592" s="352"/>
      <c r="N592" s="352"/>
      <c r="O592" s="352"/>
      <c r="P592" s="352"/>
      <c r="Q592" s="352"/>
      <c r="R592" s="352"/>
      <c r="S592" s="352"/>
      <c r="T592" s="352"/>
      <c r="U592" s="352"/>
      <c r="V592" s="352"/>
      <c r="W592" s="352"/>
      <c r="X592" s="352"/>
      <c r="Y592" s="352"/>
      <c r="Z592" s="352"/>
    </row>
    <row r="593">
      <c r="A593" s="332"/>
      <c r="B593" s="396"/>
      <c r="C593" s="396"/>
      <c r="D593" s="397"/>
      <c r="E593" s="398"/>
      <c r="F593" s="398"/>
      <c r="G593" s="398"/>
      <c r="H593" s="398"/>
      <c r="I593" s="398"/>
      <c r="J593" s="398"/>
      <c r="K593" s="397"/>
      <c r="L593" s="352"/>
      <c r="M593" s="352"/>
      <c r="N593" s="352"/>
      <c r="O593" s="352"/>
      <c r="P593" s="352"/>
      <c r="Q593" s="352"/>
      <c r="R593" s="352"/>
      <c r="S593" s="352"/>
      <c r="T593" s="352"/>
      <c r="U593" s="352"/>
      <c r="V593" s="352"/>
      <c r="W593" s="352"/>
      <c r="X593" s="352"/>
      <c r="Y593" s="352"/>
      <c r="Z593" s="352"/>
    </row>
    <row r="594">
      <c r="A594" s="332"/>
      <c r="B594" s="396"/>
      <c r="C594" s="396"/>
      <c r="D594" s="397"/>
      <c r="E594" s="398"/>
      <c r="F594" s="398"/>
      <c r="G594" s="398"/>
      <c r="H594" s="398"/>
      <c r="I594" s="398"/>
      <c r="J594" s="398"/>
      <c r="K594" s="397"/>
      <c r="L594" s="352"/>
      <c r="M594" s="352"/>
      <c r="N594" s="352"/>
      <c r="O594" s="352"/>
      <c r="P594" s="352"/>
      <c r="Q594" s="352"/>
      <c r="R594" s="352"/>
      <c r="S594" s="352"/>
      <c r="T594" s="352"/>
      <c r="U594" s="352"/>
      <c r="V594" s="352"/>
      <c r="W594" s="352"/>
      <c r="X594" s="352"/>
      <c r="Y594" s="352"/>
      <c r="Z594" s="352"/>
    </row>
    <row r="595">
      <c r="A595" s="332"/>
      <c r="B595" s="396"/>
      <c r="C595" s="396"/>
      <c r="D595" s="397"/>
      <c r="E595" s="398"/>
      <c r="F595" s="398"/>
      <c r="G595" s="398"/>
      <c r="H595" s="398"/>
      <c r="I595" s="398"/>
      <c r="J595" s="398"/>
      <c r="K595" s="397"/>
      <c r="L595" s="352"/>
      <c r="M595" s="352"/>
      <c r="N595" s="352"/>
      <c r="O595" s="352"/>
      <c r="P595" s="352"/>
      <c r="Q595" s="352"/>
      <c r="R595" s="352"/>
      <c r="S595" s="352"/>
      <c r="T595" s="352"/>
      <c r="U595" s="352"/>
      <c r="V595" s="352"/>
      <c r="W595" s="352"/>
      <c r="X595" s="352"/>
      <c r="Y595" s="352"/>
      <c r="Z595" s="352"/>
    </row>
    <row r="596">
      <c r="A596" s="332"/>
      <c r="B596" s="396"/>
      <c r="C596" s="396"/>
      <c r="D596" s="397"/>
      <c r="E596" s="398"/>
      <c r="F596" s="398"/>
      <c r="G596" s="398"/>
      <c r="H596" s="398"/>
      <c r="I596" s="398"/>
      <c r="J596" s="398"/>
      <c r="K596" s="397"/>
      <c r="L596" s="352"/>
      <c r="M596" s="352"/>
      <c r="N596" s="352"/>
      <c r="O596" s="352"/>
      <c r="P596" s="352"/>
      <c r="Q596" s="352"/>
      <c r="R596" s="352"/>
      <c r="S596" s="352"/>
      <c r="T596" s="352"/>
      <c r="U596" s="352"/>
      <c r="V596" s="352"/>
      <c r="W596" s="352"/>
      <c r="X596" s="352"/>
      <c r="Y596" s="352"/>
      <c r="Z596" s="352"/>
    </row>
    <row r="597">
      <c r="A597" s="332"/>
      <c r="B597" s="396"/>
      <c r="C597" s="396"/>
      <c r="D597" s="397"/>
      <c r="E597" s="398"/>
      <c r="F597" s="398"/>
      <c r="G597" s="398"/>
      <c r="H597" s="398"/>
      <c r="I597" s="398"/>
      <c r="J597" s="398"/>
      <c r="K597" s="397"/>
      <c r="L597" s="352"/>
      <c r="M597" s="352"/>
      <c r="N597" s="352"/>
      <c r="O597" s="352"/>
      <c r="P597" s="352"/>
      <c r="Q597" s="352"/>
      <c r="R597" s="352"/>
      <c r="S597" s="352"/>
      <c r="T597" s="352"/>
      <c r="U597" s="352"/>
      <c r="V597" s="352"/>
      <c r="W597" s="352"/>
      <c r="X597" s="352"/>
      <c r="Y597" s="352"/>
      <c r="Z597" s="352"/>
    </row>
    <row r="598">
      <c r="A598" s="332"/>
      <c r="B598" s="396"/>
      <c r="C598" s="396"/>
      <c r="D598" s="397"/>
      <c r="E598" s="398"/>
      <c r="F598" s="398"/>
      <c r="G598" s="398"/>
      <c r="H598" s="398"/>
      <c r="I598" s="398"/>
      <c r="J598" s="398"/>
      <c r="K598" s="397"/>
      <c r="L598" s="352"/>
      <c r="M598" s="352"/>
      <c r="N598" s="352"/>
      <c r="O598" s="352"/>
      <c r="P598" s="352"/>
      <c r="Q598" s="352"/>
      <c r="R598" s="352"/>
      <c r="S598" s="352"/>
      <c r="T598" s="352"/>
      <c r="U598" s="352"/>
      <c r="V598" s="352"/>
      <c r="W598" s="352"/>
      <c r="X598" s="352"/>
      <c r="Y598" s="352"/>
      <c r="Z598" s="352"/>
    </row>
    <row r="599">
      <c r="A599" s="332"/>
      <c r="B599" s="396"/>
      <c r="C599" s="396"/>
      <c r="D599" s="397"/>
      <c r="E599" s="398"/>
      <c r="F599" s="398"/>
      <c r="G599" s="398"/>
      <c r="H599" s="398"/>
      <c r="I599" s="398"/>
      <c r="J599" s="398"/>
      <c r="K599" s="397"/>
      <c r="L599" s="352"/>
      <c r="M599" s="352"/>
      <c r="N599" s="352"/>
      <c r="O599" s="352"/>
      <c r="P599" s="352"/>
      <c r="Q599" s="352"/>
      <c r="R599" s="352"/>
      <c r="S599" s="352"/>
      <c r="T599" s="352"/>
      <c r="U599" s="352"/>
      <c r="V599" s="352"/>
      <c r="W599" s="352"/>
      <c r="X599" s="352"/>
      <c r="Y599" s="352"/>
      <c r="Z599" s="352"/>
    </row>
    <row r="600">
      <c r="A600" s="332"/>
      <c r="B600" s="396"/>
      <c r="C600" s="396"/>
      <c r="D600" s="397"/>
      <c r="E600" s="398"/>
      <c r="F600" s="398"/>
      <c r="G600" s="398"/>
      <c r="H600" s="398"/>
      <c r="I600" s="398"/>
      <c r="J600" s="398"/>
      <c r="K600" s="397"/>
      <c r="L600" s="352"/>
      <c r="M600" s="352"/>
      <c r="N600" s="352"/>
      <c r="O600" s="352"/>
      <c r="P600" s="352"/>
      <c r="Q600" s="352"/>
      <c r="R600" s="352"/>
      <c r="S600" s="352"/>
      <c r="T600" s="352"/>
      <c r="U600" s="352"/>
      <c r="V600" s="352"/>
      <c r="W600" s="352"/>
      <c r="X600" s="352"/>
      <c r="Y600" s="352"/>
      <c r="Z600" s="352"/>
    </row>
    <row r="601">
      <c r="A601" s="332"/>
      <c r="B601" s="396"/>
      <c r="C601" s="396"/>
      <c r="D601" s="397"/>
      <c r="E601" s="398"/>
      <c r="F601" s="398"/>
      <c r="G601" s="398"/>
      <c r="H601" s="398"/>
      <c r="I601" s="398"/>
      <c r="J601" s="398"/>
      <c r="K601" s="397"/>
      <c r="L601" s="352"/>
      <c r="M601" s="352"/>
      <c r="N601" s="352"/>
      <c r="O601" s="352"/>
      <c r="P601" s="352"/>
      <c r="Q601" s="352"/>
      <c r="R601" s="352"/>
      <c r="S601" s="352"/>
      <c r="T601" s="352"/>
      <c r="U601" s="352"/>
      <c r="V601" s="352"/>
      <c r="W601" s="352"/>
      <c r="X601" s="352"/>
      <c r="Y601" s="352"/>
      <c r="Z601" s="352"/>
    </row>
    <row r="602">
      <c r="A602" s="332"/>
      <c r="B602" s="396"/>
      <c r="C602" s="396"/>
      <c r="D602" s="397"/>
      <c r="E602" s="398"/>
      <c r="F602" s="398"/>
      <c r="G602" s="398"/>
      <c r="H602" s="398"/>
      <c r="I602" s="398"/>
      <c r="J602" s="398"/>
      <c r="K602" s="397"/>
      <c r="L602" s="352"/>
      <c r="M602" s="352"/>
      <c r="N602" s="352"/>
      <c r="O602" s="352"/>
      <c r="P602" s="352"/>
      <c r="Q602" s="352"/>
      <c r="R602" s="352"/>
      <c r="S602" s="352"/>
      <c r="T602" s="352"/>
      <c r="U602" s="352"/>
      <c r="V602" s="352"/>
      <c r="W602" s="352"/>
      <c r="X602" s="352"/>
      <c r="Y602" s="352"/>
      <c r="Z602" s="352"/>
    </row>
    <row r="603">
      <c r="A603" s="332"/>
      <c r="B603" s="396"/>
      <c r="C603" s="396"/>
      <c r="D603" s="397"/>
      <c r="E603" s="398"/>
      <c r="F603" s="398"/>
      <c r="G603" s="398"/>
      <c r="H603" s="398"/>
      <c r="I603" s="398"/>
      <c r="J603" s="398"/>
      <c r="K603" s="397"/>
      <c r="L603" s="352"/>
      <c r="M603" s="352"/>
      <c r="N603" s="352"/>
      <c r="O603" s="352"/>
      <c r="P603" s="352"/>
      <c r="Q603" s="352"/>
      <c r="R603" s="352"/>
      <c r="S603" s="352"/>
      <c r="T603" s="352"/>
      <c r="U603" s="352"/>
      <c r="V603" s="352"/>
      <c r="W603" s="352"/>
      <c r="X603" s="352"/>
      <c r="Y603" s="352"/>
      <c r="Z603" s="352"/>
    </row>
    <row r="604">
      <c r="A604" s="332"/>
      <c r="B604" s="396"/>
      <c r="C604" s="396"/>
      <c r="D604" s="397"/>
      <c r="E604" s="398"/>
      <c r="F604" s="398"/>
      <c r="G604" s="398"/>
      <c r="H604" s="398"/>
      <c r="I604" s="398"/>
      <c r="J604" s="398"/>
      <c r="K604" s="397"/>
      <c r="L604" s="352"/>
      <c r="M604" s="352"/>
      <c r="N604" s="352"/>
      <c r="O604" s="352"/>
      <c r="P604" s="352"/>
      <c r="Q604" s="352"/>
      <c r="R604" s="352"/>
      <c r="S604" s="352"/>
      <c r="T604" s="352"/>
      <c r="U604" s="352"/>
      <c r="V604" s="352"/>
      <c r="W604" s="352"/>
      <c r="X604" s="352"/>
      <c r="Y604" s="352"/>
      <c r="Z604" s="352"/>
    </row>
    <row r="605">
      <c r="A605" s="332"/>
      <c r="B605" s="396"/>
      <c r="C605" s="396"/>
      <c r="D605" s="397"/>
      <c r="E605" s="398"/>
      <c r="F605" s="398"/>
      <c r="G605" s="398"/>
      <c r="H605" s="398"/>
      <c r="I605" s="398"/>
      <c r="J605" s="398"/>
      <c r="K605" s="397"/>
      <c r="L605" s="352"/>
      <c r="M605" s="352"/>
      <c r="N605" s="352"/>
      <c r="O605" s="352"/>
      <c r="P605" s="352"/>
      <c r="Q605" s="352"/>
      <c r="R605" s="352"/>
      <c r="S605" s="352"/>
      <c r="T605" s="352"/>
      <c r="U605" s="352"/>
      <c r="V605" s="352"/>
      <c r="W605" s="352"/>
      <c r="X605" s="352"/>
      <c r="Y605" s="352"/>
      <c r="Z605" s="352"/>
    </row>
    <row r="606">
      <c r="A606" s="332"/>
      <c r="B606" s="396"/>
      <c r="C606" s="396"/>
      <c r="D606" s="397"/>
      <c r="E606" s="398"/>
      <c r="F606" s="398"/>
      <c r="G606" s="398"/>
      <c r="H606" s="398"/>
      <c r="I606" s="398"/>
      <c r="J606" s="398"/>
      <c r="K606" s="397"/>
      <c r="L606" s="352"/>
      <c r="M606" s="352"/>
      <c r="N606" s="352"/>
      <c r="O606" s="352"/>
      <c r="P606" s="352"/>
      <c r="Q606" s="352"/>
      <c r="R606" s="352"/>
      <c r="S606" s="352"/>
      <c r="T606" s="352"/>
      <c r="U606" s="352"/>
      <c r="V606" s="352"/>
      <c r="W606" s="352"/>
      <c r="X606" s="352"/>
      <c r="Y606" s="352"/>
      <c r="Z606" s="352"/>
    </row>
    <row r="607">
      <c r="A607" s="332"/>
      <c r="B607" s="396"/>
      <c r="C607" s="396"/>
      <c r="D607" s="397"/>
      <c r="E607" s="398"/>
      <c r="F607" s="398"/>
      <c r="G607" s="398"/>
      <c r="H607" s="398"/>
      <c r="I607" s="398"/>
      <c r="J607" s="398"/>
      <c r="K607" s="397"/>
      <c r="L607" s="352"/>
      <c r="M607" s="352"/>
      <c r="N607" s="352"/>
      <c r="O607" s="352"/>
      <c r="P607" s="352"/>
      <c r="Q607" s="352"/>
      <c r="R607" s="352"/>
      <c r="S607" s="352"/>
      <c r="T607" s="352"/>
      <c r="U607" s="352"/>
      <c r="V607" s="352"/>
      <c r="W607" s="352"/>
      <c r="X607" s="352"/>
      <c r="Y607" s="352"/>
      <c r="Z607" s="352"/>
    </row>
    <row r="608">
      <c r="A608" s="332"/>
      <c r="B608" s="396"/>
      <c r="C608" s="396"/>
      <c r="D608" s="397"/>
      <c r="E608" s="398"/>
      <c r="F608" s="398"/>
      <c r="G608" s="398"/>
      <c r="H608" s="398"/>
      <c r="I608" s="398"/>
      <c r="J608" s="398"/>
      <c r="K608" s="397"/>
      <c r="L608" s="352"/>
      <c r="M608" s="352"/>
      <c r="N608" s="352"/>
      <c r="O608" s="352"/>
      <c r="P608" s="352"/>
      <c r="Q608" s="352"/>
      <c r="R608" s="352"/>
      <c r="S608" s="352"/>
      <c r="T608" s="352"/>
      <c r="U608" s="352"/>
      <c r="V608" s="352"/>
      <c r="W608" s="352"/>
      <c r="X608" s="352"/>
      <c r="Y608" s="352"/>
      <c r="Z608" s="352"/>
    </row>
    <row r="609">
      <c r="A609" s="332"/>
      <c r="B609" s="396"/>
      <c r="C609" s="396"/>
      <c r="D609" s="397"/>
      <c r="E609" s="398"/>
      <c r="F609" s="398"/>
      <c r="G609" s="398"/>
      <c r="H609" s="398"/>
      <c r="I609" s="398"/>
      <c r="J609" s="398"/>
      <c r="K609" s="397"/>
      <c r="L609" s="352"/>
      <c r="M609" s="352"/>
      <c r="N609" s="352"/>
      <c r="O609" s="352"/>
      <c r="P609" s="352"/>
      <c r="Q609" s="352"/>
      <c r="R609" s="352"/>
      <c r="S609" s="352"/>
      <c r="T609" s="352"/>
      <c r="U609" s="352"/>
      <c r="V609" s="352"/>
      <c r="W609" s="352"/>
      <c r="X609" s="352"/>
      <c r="Y609" s="352"/>
      <c r="Z609" s="352"/>
    </row>
    <row r="610">
      <c r="A610" s="332"/>
      <c r="B610" s="396"/>
      <c r="C610" s="396"/>
      <c r="D610" s="397"/>
      <c r="E610" s="398"/>
      <c r="F610" s="398"/>
      <c r="G610" s="398"/>
      <c r="H610" s="398"/>
      <c r="I610" s="398"/>
      <c r="J610" s="398"/>
      <c r="K610" s="397"/>
      <c r="L610" s="352"/>
      <c r="M610" s="352"/>
      <c r="N610" s="352"/>
      <c r="O610" s="352"/>
      <c r="P610" s="352"/>
      <c r="Q610" s="352"/>
      <c r="R610" s="352"/>
      <c r="S610" s="352"/>
      <c r="T610" s="352"/>
      <c r="U610" s="352"/>
      <c r="V610" s="352"/>
      <c r="W610" s="352"/>
      <c r="X610" s="352"/>
      <c r="Y610" s="352"/>
      <c r="Z610" s="352"/>
    </row>
    <row r="611">
      <c r="A611" s="332"/>
      <c r="B611" s="396"/>
      <c r="C611" s="396"/>
      <c r="D611" s="397"/>
      <c r="E611" s="398"/>
      <c r="F611" s="398"/>
      <c r="G611" s="398"/>
      <c r="H611" s="398"/>
      <c r="I611" s="398"/>
      <c r="J611" s="398"/>
      <c r="K611" s="397"/>
      <c r="L611" s="352"/>
      <c r="M611" s="352"/>
      <c r="N611" s="352"/>
      <c r="O611" s="352"/>
      <c r="P611" s="352"/>
      <c r="Q611" s="352"/>
      <c r="R611" s="352"/>
      <c r="S611" s="352"/>
      <c r="T611" s="352"/>
      <c r="U611" s="352"/>
      <c r="V611" s="352"/>
      <c r="W611" s="352"/>
      <c r="X611" s="352"/>
      <c r="Y611" s="352"/>
      <c r="Z611" s="352"/>
    </row>
    <row r="612">
      <c r="A612" s="332"/>
      <c r="B612" s="396"/>
      <c r="C612" s="396"/>
      <c r="D612" s="397"/>
      <c r="E612" s="398"/>
      <c r="F612" s="398"/>
      <c r="G612" s="398"/>
      <c r="H612" s="398"/>
      <c r="I612" s="398"/>
      <c r="J612" s="398"/>
      <c r="K612" s="397"/>
      <c r="L612" s="352"/>
      <c r="M612" s="352"/>
      <c r="N612" s="352"/>
      <c r="O612" s="352"/>
      <c r="P612" s="352"/>
      <c r="Q612" s="352"/>
      <c r="R612" s="352"/>
      <c r="S612" s="352"/>
      <c r="T612" s="352"/>
      <c r="U612" s="352"/>
      <c r="V612" s="352"/>
      <c r="W612" s="352"/>
      <c r="X612" s="352"/>
      <c r="Y612" s="352"/>
      <c r="Z612" s="352"/>
    </row>
    <row r="613">
      <c r="A613" s="332"/>
      <c r="B613" s="396"/>
      <c r="C613" s="396"/>
      <c r="D613" s="397"/>
      <c r="E613" s="398"/>
      <c r="F613" s="398"/>
      <c r="G613" s="398"/>
      <c r="H613" s="398"/>
      <c r="I613" s="398"/>
      <c r="J613" s="398"/>
      <c r="K613" s="397"/>
      <c r="L613" s="352"/>
      <c r="M613" s="352"/>
      <c r="N613" s="352"/>
      <c r="O613" s="352"/>
      <c r="P613" s="352"/>
      <c r="Q613" s="352"/>
      <c r="R613" s="352"/>
      <c r="S613" s="352"/>
      <c r="T613" s="352"/>
      <c r="U613" s="352"/>
      <c r="V613" s="352"/>
      <c r="W613" s="352"/>
      <c r="X613" s="352"/>
      <c r="Y613" s="352"/>
      <c r="Z613" s="352"/>
    </row>
    <row r="614">
      <c r="A614" s="332"/>
      <c r="B614" s="396"/>
      <c r="C614" s="396"/>
      <c r="D614" s="397"/>
      <c r="E614" s="398"/>
      <c r="F614" s="398"/>
      <c r="G614" s="398"/>
      <c r="H614" s="398"/>
      <c r="I614" s="398"/>
      <c r="J614" s="398"/>
      <c r="K614" s="397"/>
      <c r="L614" s="352"/>
      <c r="M614" s="352"/>
      <c r="N614" s="352"/>
      <c r="O614" s="352"/>
      <c r="P614" s="352"/>
      <c r="Q614" s="352"/>
      <c r="R614" s="352"/>
      <c r="S614" s="352"/>
      <c r="T614" s="352"/>
      <c r="U614" s="352"/>
      <c r="V614" s="352"/>
      <c r="W614" s="352"/>
      <c r="X614" s="352"/>
      <c r="Y614" s="352"/>
      <c r="Z614" s="352"/>
    </row>
    <row r="615">
      <c r="A615" s="332"/>
      <c r="B615" s="396"/>
      <c r="C615" s="396"/>
      <c r="D615" s="397"/>
      <c r="E615" s="398"/>
      <c r="F615" s="398"/>
      <c r="G615" s="398"/>
      <c r="H615" s="398"/>
      <c r="I615" s="398"/>
      <c r="J615" s="398"/>
      <c r="K615" s="397"/>
      <c r="L615" s="352"/>
      <c r="M615" s="352"/>
      <c r="N615" s="352"/>
      <c r="O615" s="352"/>
      <c r="P615" s="352"/>
      <c r="Q615" s="352"/>
      <c r="R615" s="352"/>
      <c r="S615" s="352"/>
      <c r="T615" s="352"/>
      <c r="U615" s="352"/>
      <c r="V615" s="352"/>
      <c r="W615" s="352"/>
      <c r="X615" s="352"/>
      <c r="Y615" s="352"/>
      <c r="Z615" s="352"/>
    </row>
    <row r="616">
      <c r="A616" s="332"/>
      <c r="B616" s="396"/>
      <c r="C616" s="396"/>
      <c r="D616" s="397"/>
      <c r="E616" s="398"/>
      <c r="F616" s="398"/>
      <c r="G616" s="398"/>
      <c r="H616" s="398"/>
      <c r="I616" s="398"/>
      <c r="J616" s="398"/>
      <c r="K616" s="397"/>
      <c r="L616" s="352"/>
      <c r="M616" s="352"/>
      <c r="N616" s="352"/>
      <c r="O616" s="352"/>
      <c r="P616" s="352"/>
      <c r="Q616" s="352"/>
      <c r="R616" s="352"/>
      <c r="S616" s="352"/>
      <c r="T616" s="352"/>
      <c r="U616" s="352"/>
      <c r="V616" s="352"/>
      <c r="W616" s="352"/>
      <c r="X616" s="352"/>
      <c r="Y616" s="352"/>
      <c r="Z616" s="352"/>
    </row>
    <row r="617">
      <c r="A617" s="332"/>
      <c r="B617" s="396"/>
      <c r="C617" s="396"/>
      <c r="D617" s="397"/>
      <c r="E617" s="398"/>
      <c r="F617" s="398"/>
      <c r="G617" s="398"/>
      <c r="H617" s="398"/>
      <c r="I617" s="398"/>
      <c r="J617" s="398"/>
      <c r="K617" s="397"/>
      <c r="L617" s="352"/>
      <c r="M617" s="352"/>
      <c r="N617" s="352"/>
      <c r="O617" s="352"/>
      <c r="P617" s="352"/>
      <c r="Q617" s="352"/>
      <c r="R617" s="352"/>
      <c r="S617" s="352"/>
      <c r="T617" s="352"/>
      <c r="U617" s="352"/>
      <c r="V617" s="352"/>
      <c r="W617" s="352"/>
      <c r="X617" s="352"/>
      <c r="Y617" s="352"/>
      <c r="Z617" s="352"/>
    </row>
    <row r="618">
      <c r="A618" s="332"/>
      <c r="B618" s="396"/>
      <c r="C618" s="396"/>
      <c r="D618" s="397"/>
      <c r="E618" s="398"/>
      <c r="F618" s="398"/>
      <c r="G618" s="398"/>
      <c r="H618" s="398"/>
      <c r="I618" s="398"/>
      <c r="J618" s="398"/>
      <c r="K618" s="397"/>
      <c r="L618" s="352"/>
      <c r="M618" s="352"/>
      <c r="N618" s="352"/>
      <c r="O618" s="352"/>
      <c r="P618" s="352"/>
      <c r="Q618" s="352"/>
      <c r="R618" s="352"/>
      <c r="S618" s="352"/>
      <c r="T618" s="352"/>
      <c r="U618" s="352"/>
      <c r="V618" s="352"/>
      <c r="W618" s="352"/>
      <c r="X618" s="352"/>
      <c r="Y618" s="352"/>
      <c r="Z618" s="352"/>
    </row>
    <row r="619">
      <c r="A619" s="332"/>
      <c r="B619" s="396"/>
      <c r="C619" s="396"/>
      <c r="D619" s="397"/>
      <c r="E619" s="398"/>
      <c r="F619" s="398"/>
      <c r="G619" s="398"/>
      <c r="H619" s="398"/>
      <c r="I619" s="398"/>
      <c r="J619" s="398"/>
      <c r="K619" s="397"/>
      <c r="L619" s="352"/>
      <c r="M619" s="352"/>
      <c r="N619" s="352"/>
      <c r="O619" s="352"/>
      <c r="P619" s="352"/>
      <c r="Q619" s="352"/>
      <c r="R619" s="352"/>
      <c r="S619" s="352"/>
      <c r="T619" s="352"/>
      <c r="U619" s="352"/>
      <c r="V619" s="352"/>
      <c r="W619" s="352"/>
      <c r="X619" s="352"/>
      <c r="Y619" s="352"/>
      <c r="Z619" s="352"/>
    </row>
    <row r="620">
      <c r="A620" s="332"/>
      <c r="B620" s="396"/>
      <c r="C620" s="396"/>
      <c r="D620" s="397"/>
      <c r="E620" s="398"/>
      <c r="F620" s="398"/>
      <c r="G620" s="398"/>
      <c r="H620" s="398"/>
      <c r="I620" s="398"/>
      <c r="J620" s="398"/>
      <c r="K620" s="397"/>
      <c r="L620" s="352"/>
      <c r="M620" s="352"/>
      <c r="N620" s="352"/>
      <c r="O620" s="352"/>
      <c r="P620" s="352"/>
      <c r="Q620" s="352"/>
      <c r="R620" s="352"/>
      <c r="S620" s="352"/>
      <c r="T620" s="352"/>
      <c r="U620" s="352"/>
      <c r="V620" s="352"/>
      <c r="W620" s="352"/>
      <c r="X620" s="352"/>
      <c r="Y620" s="352"/>
      <c r="Z620" s="352"/>
    </row>
    <row r="621">
      <c r="A621" s="332"/>
      <c r="B621" s="396"/>
      <c r="C621" s="396"/>
      <c r="D621" s="397"/>
      <c r="E621" s="398"/>
      <c r="F621" s="398"/>
      <c r="G621" s="398"/>
      <c r="H621" s="398"/>
      <c r="I621" s="398"/>
      <c r="J621" s="398"/>
      <c r="K621" s="397"/>
      <c r="L621" s="352"/>
      <c r="M621" s="352"/>
      <c r="N621" s="352"/>
      <c r="O621" s="352"/>
      <c r="P621" s="352"/>
      <c r="Q621" s="352"/>
      <c r="R621" s="352"/>
      <c r="S621" s="352"/>
      <c r="T621" s="352"/>
      <c r="U621" s="352"/>
      <c r="V621" s="352"/>
      <c r="W621" s="352"/>
      <c r="X621" s="352"/>
      <c r="Y621" s="352"/>
      <c r="Z621" s="352"/>
    </row>
    <row r="622">
      <c r="A622" s="332"/>
      <c r="B622" s="396"/>
      <c r="C622" s="396"/>
      <c r="D622" s="397"/>
      <c r="E622" s="398"/>
      <c r="F622" s="398"/>
      <c r="G622" s="398"/>
      <c r="H622" s="398"/>
      <c r="I622" s="398"/>
      <c r="J622" s="398"/>
      <c r="K622" s="397"/>
      <c r="L622" s="352"/>
      <c r="M622" s="352"/>
      <c r="N622" s="352"/>
      <c r="O622" s="352"/>
      <c r="P622" s="352"/>
      <c r="Q622" s="352"/>
      <c r="R622" s="352"/>
      <c r="S622" s="352"/>
      <c r="T622" s="352"/>
      <c r="U622" s="352"/>
      <c r="V622" s="352"/>
      <c r="W622" s="352"/>
      <c r="X622" s="352"/>
      <c r="Y622" s="352"/>
      <c r="Z622" s="352"/>
    </row>
    <row r="623">
      <c r="A623" s="332"/>
      <c r="B623" s="396"/>
      <c r="C623" s="396"/>
      <c r="D623" s="397"/>
      <c r="E623" s="398"/>
      <c r="F623" s="398"/>
      <c r="G623" s="398"/>
      <c r="H623" s="398"/>
      <c r="I623" s="398"/>
      <c r="J623" s="398"/>
      <c r="K623" s="397"/>
      <c r="L623" s="352"/>
      <c r="M623" s="352"/>
      <c r="N623" s="352"/>
      <c r="O623" s="352"/>
      <c r="P623" s="352"/>
      <c r="Q623" s="352"/>
      <c r="R623" s="352"/>
      <c r="S623" s="352"/>
      <c r="T623" s="352"/>
      <c r="U623" s="352"/>
      <c r="V623" s="352"/>
      <c r="W623" s="352"/>
      <c r="X623" s="352"/>
      <c r="Y623" s="352"/>
      <c r="Z623" s="352"/>
    </row>
    <row r="624">
      <c r="A624" s="332"/>
      <c r="B624" s="396"/>
      <c r="C624" s="396"/>
      <c r="D624" s="397"/>
      <c r="E624" s="398"/>
      <c r="F624" s="398"/>
      <c r="G624" s="398"/>
      <c r="H624" s="398"/>
      <c r="I624" s="398"/>
      <c r="J624" s="398"/>
      <c r="K624" s="397"/>
      <c r="L624" s="352"/>
      <c r="M624" s="352"/>
      <c r="N624" s="352"/>
      <c r="O624" s="352"/>
      <c r="P624" s="352"/>
      <c r="Q624" s="352"/>
      <c r="R624" s="352"/>
      <c r="S624" s="352"/>
      <c r="T624" s="352"/>
      <c r="U624" s="352"/>
      <c r="V624" s="352"/>
      <c r="W624" s="352"/>
      <c r="X624" s="352"/>
      <c r="Y624" s="352"/>
      <c r="Z624" s="352"/>
    </row>
    <row r="625">
      <c r="A625" s="332"/>
      <c r="B625" s="396"/>
      <c r="C625" s="396"/>
      <c r="D625" s="397"/>
      <c r="E625" s="398"/>
      <c r="F625" s="398"/>
      <c r="G625" s="398"/>
      <c r="H625" s="398"/>
      <c r="I625" s="398"/>
      <c r="J625" s="398"/>
      <c r="K625" s="397"/>
      <c r="L625" s="352"/>
      <c r="M625" s="352"/>
      <c r="N625" s="352"/>
      <c r="O625" s="352"/>
      <c r="P625" s="352"/>
      <c r="Q625" s="352"/>
      <c r="R625" s="352"/>
      <c r="S625" s="352"/>
      <c r="T625" s="352"/>
      <c r="U625" s="352"/>
      <c r="V625" s="352"/>
      <c r="W625" s="352"/>
      <c r="X625" s="352"/>
      <c r="Y625" s="352"/>
      <c r="Z625" s="352"/>
    </row>
    <row r="626">
      <c r="A626" s="332"/>
      <c r="B626" s="396"/>
      <c r="C626" s="396"/>
      <c r="D626" s="397"/>
      <c r="E626" s="398"/>
      <c r="F626" s="398"/>
      <c r="G626" s="398"/>
      <c r="H626" s="398"/>
      <c r="I626" s="398"/>
      <c r="J626" s="398"/>
      <c r="K626" s="397"/>
      <c r="L626" s="352"/>
      <c r="M626" s="352"/>
      <c r="N626" s="352"/>
      <c r="O626" s="352"/>
      <c r="P626" s="352"/>
      <c r="Q626" s="352"/>
      <c r="R626" s="352"/>
      <c r="S626" s="352"/>
      <c r="T626" s="352"/>
      <c r="U626" s="352"/>
      <c r="V626" s="352"/>
      <c r="W626" s="352"/>
      <c r="X626" s="352"/>
      <c r="Y626" s="352"/>
      <c r="Z626" s="352"/>
    </row>
    <row r="627">
      <c r="A627" s="332"/>
      <c r="B627" s="396"/>
      <c r="C627" s="396"/>
      <c r="D627" s="397"/>
      <c r="E627" s="398"/>
      <c r="F627" s="398"/>
      <c r="G627" s="398"/>
      <c r="H627" s="398"/>
      <c r="I627" s="398"/>
      <c r="J627" s="398"/>
      <c r="K627" s="397"/>
      <c r="L627" s="352"/>
      <c r="M627" s="352"/>
      <c r="N627" s="352"/>
      <c r="O627" s="352"/>
      <c r="P627" s="352"/>
      <c r="Q627" s="352"/>
      <c r="R627" s="352"/>
      <c r="S627" s="352"/>
      <c r="T627" s="352"/>
      <c r="U627" s="352"/>
      <c r="V627" s="352"/>
      <c r="W627" s="352"/>
      <c r="X627" s="352"/>
      <c r="Y627" s="352"/>
      <c r="Z627" s="352"/>
    </row>
    <row r="628">
      <c r="A628" s="332"/>
      <c r="B628" s="396"/>
      <c r="C628" s="396"/>
      <c r="D628" s="397"/>
      <c r="E628" s="398"/>
      <c r="F628" s="398"/>
      <c r="G628" s="398"/>
      <c r="H628" s="398"/>
      <c r="I628" s="398"/>
      <c r="J628" s="398"/>
      <c r="K628" s="397"/>
      <c r="L628" s="352"/>
      <c r="M628" s="352"/>
      <c r="N628" s="352"/>
      <c r="O628" s="352"/>
      <c r="P628" s="352"/>
      <c r="Q628" s="352"/>
      <c r="R628" s="352"/>
      <c r="S628" s="352"/>
      <c r="T628" s="352"/>
      <c r="U628" s="352"/>
      <c r="V628" s="352"/>
      <c r="W628" s="352"/>
      <c r="X628" s="352"/>
      <c r="Y628" s="352"/>
      <c r="Z628" s="352"/>
    </row>
    <row r="629">
      <c r="A629" s="332"/>
      <c r="B629" s="396"/>
      <c r="C629" s="396"/>
      <c r="D629" s="397"/>
      <c r="E629" s="398"/>
      <c r="F629" s="398"/>
      <c r="G629" s="398"/>
      <c r="H629" s="398"/>
      <c r="I629" s="398"/>
      <c r="J629" s="398"/>
      <c r="K629" s="397"/>
      <c r="L629" s="352"/>
      <c r="M629" s="352"/>
      <c r="N629" s="352"/>
      <c r="O629" s="352"/>
      <c r="P629" s="352"/>
      <c r="Q629" s="352"/>
      <c r="R629" s="352"/>
      <c r="S629" s="352"/>
      <c r="T629" s="352"/>
      <c r="U629" s="352"/>
      <c r="V629" s="352"/>
      <c r="W629" s="352"/>
      <c r="X629" s="352"/>
      <c r="Y629" s="352"/>
      <c r="Z629" s="352"/>
    </row>
    <row r="630">
      <c r="A630" s="332"/>
      <c r="B630" s="396"/>
      <c r="C630" s="396"/>
      <c r="D630" s="397"/>
      <c r="E630" s="398"/>
      <c r="F630" s="398"/>
      <c r="G630" s="398"/>
      <c r="H630" s="398"/>
      <c r="I630" s="398"/>
      <c r="J630" s="398"/>
      <c r="K630" s="397"/>
      <c r="L630" s="352"/>
      <c r="M630" s="352"/>
      <c r="N630" s="352"/>
      <c r="O630" s="352"/>
      <c r="P630" s="352"/>
      <c r="Q630" s="352"/>
      <c r="R630" s="352"/>
      <c r="S630" s="352"/>
      <c r="T630" s="352"/>
      <c r="U630" s="352"/>
      <c r="V630" s="352"/>
      <c r="W630" s="352"/>
      <c r="X630" s="352"/>
      <c r="Y630" s="352"/>
      <c r="Z630" s="352"/>
    </row>
    <row r="631">
      <c r="A631" s="332"/>
      <c r="B631" s="396"/>
      <c r="C631" s="396"/>
      <c r="D631" s="397"/>
      <c r="E631" s="398"/>
      <c r="F631" s="398"/>
      <c r="G631" s="398"/>
      <c r="H631" s="398"/>
      <c r="I631" s="398"/>
      <c r="J631" s="398"/>
      <c r="K631" s="397"/>
      <c r="L631" s="352"/>
      <c r="M631" s="352"/>
      <c r="N631" s="352"/>
      <c r="O631" s="352"/>
      <c r="P631" s="352"/>
      <c r="Q631" s="352"/>
      <c r="R631" s="352"/>
      <c r="S631" s="352"/>
      <c r="T631" s="352"/>
      <c r="U631" s="352"/>
      <c r="V631" s="352"/>
      <c r="W631" s="352"/>
      <c r="X631" s="352"/>
      <c r="Y631" s="352"/>
      <c r="Z631" s="352"/>
    </row>
    <row r="632">
      <c r="A632" s="332"/>
      <c r="B632" s="396"/>
      <c r="C632" s="396"/>
      <c r="D632" s="397"/>
      <c r="E632" s="398"/>
      <c r="F632" s="398"/>
      <c r="G632" s="398"/>
      <c r="H632" s="398"/>
      <c r="I632" s="398"/>
      <c r="J632" s="398"/>
      <c r="K632" s="397"/>
      <c r="L632" s="352"/>
      <c r="M632" s="352"/>
      <c r="N632" s="352"/>
      <c r="O632" s="352"/>
      <c r="P632" s="352"/>
      <c r="Q632" s="352"/>
      <c r="R632" s="352"/>
      <c r="S632" s="352"/>
      <c r="T632" s="352"/>
      <c r="U632" s="352"/>
      <c r="V632" s="352"/>
      <c r="W632" s="352"/>
      <c r="X632" s="352"/>
      <c r="Y632" s="352"/>
      <c r="Z632" s="352"/>
    </row>
    <row r="633">
      <c r="A633" s="332"/>
      <c r="B633" s="396"/>
      <c r="C633" s="396"/>
      <c r="D633" s="397"/>
      <c r="E633" s="398"/>
      <c r="F633" s="398"/>
      <c r="G633" s="398"/>
      <c r="H633" s="398"/>
      <c r="I633" s="398"/>
      <c r="J633" s="398"/>
      <c r="K633" s="397"/>
      <c r="L633" s="352"/>
      <c r="M633" s="352"/>
      <c r="N633" s="352"/>
      <c r="O633" s="352"/>
      <c r="P633" s="352"/>
      <c r="Q633" s="352"/>
      <c r="R633" s="352"/>
      <c r="S633" s="352"/>
      <c r="T633" s="352"/>
      <c r="U633" s="352"/>
      <c r="V633" s="352"/>
      <c r="W633" s="352"/>
      <c r="X633" s="352"/>
      <c r="Y633" s="352"/>
      <c r="Z633" s="352"/>
    </row>
    <row r="634">
      <c r="A634" s="332"/>
      <c r="B634" s="396"/>
      <c r="C634" s="396"/>
      <c r="D634" s="397"/>
      <c r="E634" s="398"/>
      <c r="F634" s="398"/>
      <c r="G634" s="398"/>
      <c r="H634" s="398"/>
      <c r="I634" s="398"/>
      <c r="J634" s="398"/>
      <c r="K634" s="397"/>
      <c r="L634" s="352"/>
      <c r="M634" s="352"/>
      <c r="N634" s="352"/>
      <c r="O634" s="352"/>
      <c r="P634" s="352"/>
      <c r="Q634" s="352"/>
      <c r="R634" s="352"/>
      <c r="S634" s="352"/>
      <c r="T634" s="352"/>
      <c r="U634" s="352"/>
      <c r="V634" s="352"/>
      <c r="W634" s="352"/>
      <c r="X634" s="352"/>
      <c r="Y634" s="352"/>
      <c r="Z634" s="352"/>
    </row>
    <row r="635">
      <c r="A635" s="332"/>
      <c r="B635" s="396"/>
      <c r="C635" s="396"/>
      <c r="D635" s="397"/>
      <c r="E635" s="398"/>
      <c r="F635" s="398"/>
      <c r="G635" s="398"/>
      <c r="H635" s="398"/>
      <c r="I635" s="398"/>
      <c r="J635" s="398"/>
      <c r="K635" s="397"/>
      <c r="L635" s="352"/>
      <c r="M635" s="352"/>
      <c r="N635" s="352"/>
      <c r="O635" s="352"/>
      <c r="P635" s="352"/>
      <c r="Q635" s="352"/>
      <c r="R635" s="352"/>
      <c r="S635" s="352"/>
      <c r="T635" s="352"/>
      <c r="U635" s="352"/>
      <c r="V635" s="352"/>
      <c r="W635" s="352"/>
      <c r="X635" s="352"/>
      <c r="Y635" s="352"/>
      <c r="Z635" s="352"/>
    </row>
    <row r="636">
      <c r="A636" s="332"/>
      <c r="B636" s="396"/>
      <c r="C636" s="396"/>
      <c r="D636" s="397"/>
      <c r="E636" s="398"/>
      <c r="F636" s="398"/>
      <c r="G636" s="398"/>
      <c r="H636" s="398"/>
      <c r="I636" s="398"/>
      <c r="J636" s="398"/>
      <c r="K636" s="397"/>
      <c r="L636" s="352"/>
      <c r="M636" s="352"/>
      <c r="N636" s="352"/>
      <c r="O636" s="352"/>
      <c r="P636" s="352"/>
      <c r="Q636" s="352"/>
      <c r="R636" s="352"/>
      <c r="S636" s="352"/>
      <c r="T636" s="352"/>
      <c r="U636" s="352"/>
      <c r="V636" s="352"/>
      <c r="W636" s="352"/>
      <c r="X636" s="352"/>
      <c r="Y636" s="352"/>
      <c r="Z636" s="352"/>
    </row>
    <row r="637">
      <c r="A637" s="332"/>
      <c r="B637" s="396"/>
      <c r="C637" s="396"/>
      <c r="D637" s="397"/>
      <c r="E637" s="398"/>
      <c r="F637" s="398"/>
      <c r="G637" s="398"/>
      <c r="H637" s="398"/>
      <c r="I637" s="398"/>
      <c r="J637" s="398"/>
      <c r="K637" s="397"/>
      <c r="L637" s="352"/>
      <c r="M637" s="352"/>
      <c r="N637" s="352"/>
      <c r="O637" s="352"/>
      <c r="P637" s="352"/>
      <c r="Q637" s="352"/>
      <c r="R637" s="352"/>
      <c r="S637" s="352"/>
      <c r="T637" s="352"/>
      <c r="U637" s="352"/>
      <c r="V637" s="352"/>
      <c r="W637" s="352"/>
      <c r="X637" s="352"/>
      <c r="Y637" s="352"/>
      <c r="Z637" s="352"/>
    </row>
    <row r="638">
      <c r="A638" s="332"/>
      <c r="B638" s="396"/>
      <c r="C638" s="396"/>
      <c r="D638" s="397"/>
      <c r="E638" s="398"/>
      <c r="F638" s="398"/>
      <c r="G638" s="398"/>
      <c r="H638" s="398"/>
      <c r="I638" s="398"/>
      <c r="J638" s="398"/>
      <c r="K638" s="397"/>
      <c r="L638" s="352"/>
      <c r="M638" s="352"/>
      <c r="N638" s="352"/>
      <c r="O638" s="352"/>
      <c r="P638" s="352"/>
      <c r="Q638" s="352"/>
      <c r="R638" s="352"/>
      <c r="S638" s="352"/>
      <c r="T638" s="352"/>
      <c r="U638" s="352"/>
      <c r="V638" s="352"/>
      <c r="W638" s="352"/>
      <c r="X638" s="352"/>
      <c r="Y638" s="352"/>
      <c r="Z638" s="352"/>
    </row>
    <row r="639">
      <c r="A639" s="332"/>
      <c r="B639" s="396"/>
      <c r="C639" s="396"/>
      <c r="D639" s="397"/>
      <c r="E639" s="398"/>
      <c r="F639" s="398"/>
      <c r="G639" s="398"/>
      <c r="H639" s="398"/>
      <c r="I639" s="398"/>
      <c r="J639" s="398"/>
      <c r="K639" s="397"/>
      <c r="L639" s="352"/>
      <c r="M639" s="352"/>
      <c r="N639" s="352"/>
      <c r="O639" s="352"/>
      <c r="P639" s="352"/>
      <c r="Q639" s="352"/>
      <c r="R639" s="352"/>
      <c r="S639" s="352"/>
      <c r="T639" s="352"/>
      <c r="U639" s="352"/>
      <c r="V639" s="352"/>
      <c r="W639" s="352"/>
      <c r="X639" s="352"/>
      <c r="Y639" s="352"/>
      <c r="Z639" s="352"/>
    </row>
    <row r="640">
      <c r="A640" s="332"/>
      <c r="B640" s="396"/>
      <c r="C640" s="396"/>
      <c r="D640" s="397"/>
      <c r="E640" s="398"/>
      <c r="F640" s="398"/>
      <c r="G640" s="398"/>
      <c r="H640" s="398"/>
      <c r="I640" s="398"/>
      <c r="J640" s="398"/>
      <c r="K640" s="397"/>
      <c r="L640" s="352"/>
      <c r="M640" s="352"/>
      <c r="N640" s="352"/>
      <c r="O640" s="352"/>
      <c r="P640" s="352"/>
      <c r="Q640" s="352"/>
      <c r="R640" s="352"/>
      <c r="S640" s="352"/>
      <c r="T640" s="352"/>
      <c r="U640" s="352"/>
      <c r="V640" s="352"/>
      <c r="W640" s="352"/>
      <c r="X640" s="352"/>
      <c r="Y640" s="352"/>
      <c r="Z640" s="352"/>
    </row>
    <row r="641">
      <c r="A641" s="332"/>
      <c r="B641" s="396"/>
      <c r="C641" s="396"/>
      <c r="D641" s="397"/>
      <c r="E641" s="398"/>
      <c r="F641" s="398"/>
      <c r="G641" s="398"/>
      <c r="H641" s="398"/>
      <c r="I641" s="398"/>
      <c r="J641" s="398"/>
      <c r="K641" s="397"/>
      <c r="L641" s="352"/>
      <c r="M641" s="352"/>
      <c r="N641" s="352"/>
      <c r="O641" s="352"/>
      <c r="P641" s="352"/>
      <c r="Q641" s="352"/>
      <c r="R641" s="352"/>
      <c r="S641" s="352"/>
      <c r="T641" s="352"/>
      <c r="U641" s="352"/>
      <c r="V641" s="352"/>
      <c r="W641" s="352"/>
      <c r="X641" s="352"/>
      <c r="Y641" s="352"/>
      <c r="Z641" s="352"/>
    </row>
    <row r="642">
      <c r="A642" s="332"/>
      <c r="B642" s="396"/>
      <c r="C642" s="396"/>
      <c r="D642" s="397"/>
      <c r="E642" s="398"/>
      <c r="F642" s="398"/>
      <c r="G642" s="398"/>
      <c r="H642" s="398"/>
      <c r="I642" s="398"/>
      <c r="J642" s="398"/>
      <c r="K642" s="397"/>
      <c r="L642" s="352"/>
      <c r="M642" s="352"/>
      <c r="N642" s="352"/>
      <c r="O642" s="352"/>
      <c r="P642" s="352"/>
      <c r="Q642" s="352"/>
      <c r="R642" s="352"/>
      <c r="S642" s="352"/>
      <c r="T642" s="352"/>
      <c r="U642" s="352"/>
      <c r="V642" s="352"/>
      <c r="W642" s="352"/>
      <c r="X642" s="352"/>
      <c r="Y642" s="352"/>
      <c r="Z642" s="352"/>
    </row>
    <row r="643">
      <c r="A643" s="332"/>
      <c r="B643" s="396"/>
      <c r="C643" s="396"/>
      <c r="D643" s="397"/>
      <c r="E643" s="398"/>
      <c r="F643" s="398"/>
      <c r="G643" s="398"/>
      <c r="H643" s="398"/>
      <c r="I643" s="398"/>
      <c r="J643" s="398"/>
      <c r="K643" s="397"/>
      <c r="L643" s="352"/>
      <c r="M643" s="352"/>
      <c r="N643" s="352"/>
      <c r="O643" s="352"/>
      <c r="P643" s="352"/>
      <c r="Q643" s="352"/>
      <c r="R643" s="352"/>
      <c r="S643" s="352"/>
      <c r="T643" s="352"/>
      <c r="U643" s="352"/>
      <c r="V643" s="352"/>
      <c r="W643" s="352"/>
      <c r="X643" s="352"/>
      <c r="Y643" s="352"/>
      <c r="Z643" s="352"/>
    </row>
    <row r="644">
      <c r="A644" s="332"/>
      <c r="B644" s="396"/>
      <c r="C644" s="396"/>
      <c r="D644" s="397"/>
      <c r="E644" s="398"/>
      <c r="F644" s="398"/>
      <c r="G644" s="398"/>
      <c r="H644" s="398"/>
      <c r="I644" s="398"/>
      <c r="J644" s="398"/>
      <c r="K644" s="397"/>
      <c r="L644" s="352"/>
      <c r="M644" s="352"/>
      <c r="N644" s="352"/>
      <c r="O644" s="352"/>
      <c r="P644" s="352"/>
      <c r="Q644" s="352"/>
      <c r="R644" s="352"/>
      <c r="S644" s="352"/>
      <c r="T644" s="352"/>
      <c r="U644" s="352"/>
      <c r="V644" s="352"/>
      <c r="W644" s="352"/>
      <c r="X644" s="352"/>
      <c r="Y644" s="352"/>
      <c r="Z644" s="352"/>
    </row>
    <row r="645">
      <c r="A645" s="332"/>
      <c r="B645" s="396"/>
      <c r="C645" s="396"/>
      <c r="D645" s="397"/>
      <c r="E645" s="398"/>
      <c r="F645" s="398"/>
      <c r="G645" s="398"/>
      <c r="H645" s="398"/>
      <c r="I645" s="398"/>
      <c r="J645" s="398"/>
      <c r="K645" s="397"/>
      <c r="L645" s="352"/>
      <c r="M645" s="352"/>
      <c r="N645" s="352"/>
      <c r="O645" s="352"/>
      <c r="P645" s="352"/>
      <c r="Q645" s="352"/>
      <c r="R645" s="352"/>
      <c r="S645" s="352"/>
      <c r="T645" s="352"/>
      <c r="U645" s="352"/>
      <c r="V645" s="352"/>
      <c r="W645" s="352"/>
      <c r="X645" s="352"/>
      <c r="Y645" s="352"/>
      <c r="Z645" s="352"/>
    </row>
    <row r="646">
      <c r="A646" s="332"/>
      <c r="B646" s="396"/>
      <c r="C646" s="396"/>
      <c r="D646" s="397"/>
      <c r="E646" s="398"/>
      <c r="F646" s="398"/>
      <c r="G646" s="398"/>
      <c r="H646" s="398"/>
      <c r="I646" s="398"/>
      <c r="J646" s="398"/>
      <c r="K646" s="397"/>
      <c r="L646" s="352"/>
      <c r="M646" s="352"/>
      <c r="N646" s="352"/>
      <c r="O646" s="352"/>
      <c r="P646" s="352"/>
      <c r="Q646" s="352"/>
      <c r="R646" s="352"/>
      <c r="S646" s="352"/>
      <c r="T646" s="352"/>
      <c r="U646" s="352"/>
      <c r="V646" s="352"/>
      <c r="W646" s="352"/>
      <c r="X646" s="352"/>
      <c r="Y646" s="352"/>
      <c r="Z646" s="352"/>
    </row>
    <row r="647">
      <c r="A647" s="332"/>
      <c r="B647" s="396"/>
      <c r="C647" s="396"/>
      <c r="D647" s="397"/>
      <c r="E647" s="398"/>
      <c r="F647" s="398"/>
      <c r="G647" s="398"/>
      <c r="H647" s="398"/>
      <c r="I647" s="398"/>
      <c r="J647" s="398"/>
      <c r="K647" s="397"/>
      <c r="L647" s="352"/>
      <c r="M647" s="352"/>
      <c r="N647" s="352"/>
      <c r="O647" s="352"/>
      <c r="P647" s="352"/>
      <c r="Q647" s="352"/>
      <c r="R647" s="352"/>
      <c r="S647" s="352"/>
      <c r="T647" s="352"/>
      <c r="U647" s="352"/>
      <c r="V647" s="352"/>
      <c r="W647" s="352"/>
      <c r="X647" s="352"/>
      <c r="Y647" s="352"/>
      <c r="Z647" s="352"/>
    </row>
    <row r="648">
      <c r="A648" s="332"/>
      <c r="B648" s="396"/>
      <c r="C648" s="396"/>
      <c r="D648" s="397"/>
      <c r="E648" s="398"/>
      <c r="F648" s="398"/>
      <c r="G648" s="398"/>
      <c r="H648" s="398"/>
      <c r="I648" s="398"/>
      <c r="J648" s="398"/>
      <c r="K648" s="397"/>
      <c r="L648" s="352"/>
      <c r="M648" s="352"/>
      <c r="N648" s="352"/>
      <c r="O648" s="352"/>
      <c r="P648" s="352"/>
      <c r="Q648" s="352"/>
      <c r="R648" s="352"/>
      <c r="S648" s="352"/>
      <c r="T648" s="352"/>
      <c r="U648" s="352"/>
      <c r="V648" s="352"/>
      <c r="W648" s="352"/>
      <c r="X648" s="352"/>
      <c r="Y648" s="352"/>
      <c r="Z648" s="352"/>
    </row>
    <row r="649">
      <c r="A649" s="332"/>
      <c r="B649" s="396"/>
      <c r="C649" s="396"/>
      <c r="D649" s="397"/>
      <c r="E649" s="398"/>
      <c r="F649" s="398"/>
      <c r="G649" s="398"/>
      <c r="H649" s="398"/>
      <c r="I649" s="398"/>
      <c r="J649" s="398"/>
      <c r="K649" s="397"/>
      <c r="L649" s="352"/>
      <c r="M649" s="352"/>
      <c r="N649" s="352"/>
      <c r="O649" s="352"/>
      <c r="P649" s="352"/>
      <c r="Q649" s="352"/>
      <c r="R649" s="352"/>
      <c r="S649" s="352"/>
      <c r="T649" s="352"/>
      <c r="U649" s="352"/>
      <c r="V649" s="352"/>
      <c r="W649" s="352"/>
      <c r="X649" s="352"/>
      <c r="Y649" s="352"/>
      <c r="Z649" s="352"/>
    </row>
    <row r="650">
      <c r="A650" s="332"/>
      <c r="B650" s="396"/>
      <c r="C650" s="396"/>
      <c r="D650" s="397"/>
      <c r="E650" s="398"/>
      <c r="F650" s="398"/>
      <c r="G650" s="398"/>
      <c r="H650" s="398"/>
      <c r="I650" s="398"/>
      <c r="J650" s="398"/>
      <c r="K650" s="397"/>
      <c r="L650" s="352"/>
      <c r="M650" s="352"/>
      <c r="N650" s="352"/>
      <c r="O650" s="352"/>
      <c r="P650" s="352"/>
      <c r="Q650" s="352"/>
      <c r="R650" s="352"/>
      <c r="S650" s="352"/>
      <c r="T650" s="352"/>
      <c r="U650" s="352"/>
      <c r="V650" s="352"/>
      <c r="W650" s="352"/>
      <c r="X650" s="352"/>
      <c r="Y650" s="352"/>
      <c r="Z650" s="352"/>
    </row>
    <row r="651">
      <c r="A651" s="332"/>
      <c r="B651" s="396"/>
      <c r="C651" s="396"/>
      <c r="D651" s="397"/>
      <c r="E651" s="398"/>
      <c r="F651" s="398"/>
      <c r="G651" s="398"/>
      <c r="H651" s="398"/>
      <c r="I651" s="398"/>
      <c r="J651" s="398"/>
      <c r="K651" s="397"/>
      <c r="L651" s="352"/>
      <c r="M651" s="352"/>
      <c r="N651" s="352"/>
      <c r="O651" s="352"/>
      <c r="P651" s="352"/>
      <c r="Q651" s="352"/>
      <c r="R651" s="352"/>
      <c r="S651" s="352"/>
      <c r="T651" s="352"/>
      <c r="U651" s="352"/>
      <c r="V651" s="352"/>
      <c r="W651" s="352"/>
      <c r="X651" s="352"/>
      <c r="Y651" s="352"/>
      <c r="Z651" s="352"/>
    </row>
    <row r="652">
      <c r="A652" s="332"/>
      <c r="B652" s="396"/>
      <c r="C652" s="396"/>
      <c r="D652" s="397"/>
      <c r="E652" s="398"/>
      <c r="F652" s="398"/>
      <c r="G652" s="398"/>
      <c r="H652" s="398"/>
      <c r="I652" s="398"/>
      <c r="J652" s="398"/>
      <c r="K652" s="397"/>
      <c r="L652" s="352"/>
      <c r="M652" s="352"/>
      <c r="N652" s="352"/>
      <c r="O652" s="352"/>
      <c r="P652" s="352"/>
      <c r="Q652" s="352"/>
      <c r="R652" s="352"/>
      <c r="S652" s="352"/>
      <c r="T652" s="352"/>
      <c r="U652" s="352"/>
      <c r="V652" s="352"/>
      <c r="W652" s="352"/>
      <c r="X652" s="352"/>
      <c r="Y652" s="352"/>
      <c r="Z652" s="352"/>
    </row>
    <row r="653">
      <c r="A653" s="332"/>
      <c r="B653" s="396"/>
      <c r="C653" s="396"/>
      <c r="D653" s="397"/>
      <c r="E653" s="398"/>
      <c r="F653" s="398"/>
      <c r="G653" s="398"/>
      <c r="H653" s="398"/>
      <c r="I653" s="398"/>
      <c r="J653" s="398"/>
      <c r="K653" s="397"/>
      <c r="L653" s="352"/>
      <c r="M653" s="352"/>
      <c r="N653" s="352"/>
      <c r="O653" s="352"/>
      <c r="P653" s="352"/>
      <c r="Q653" s="352"/>
      <c r="R653" s="352"/>
      <c r="S653" s="352"/>
      <c r="T653" s="352"/>
      <c r="U653" s="352"/>
      <c r="V653" s="352"/>
      <c r="W653" s="352"/>
      <c r="X653" s="352"/>
      <c r="Y653" s="352"/>
      <c r="Z653" s="352"/>
    </row>
    <row r="654">
      <c r="A654" s="332"/>
      <c r="B654" s="396"/>
      <c r="C654" s="396"/>
      <c r="D654" s="397"/>
      <c r="E654" s="398"/>
      <c r="F654" s="398"/>
      <c r="G654" s="398"/>
      <c r="H654" s="398"/>
      <c r="I654" s="398"/>
      <c r="J654" s="398"/>
      <c r="K654" s="397"/>
      <c r="L654" s="352"/>
      <c r="M654" s="352"/>
      <c r="N654" s="352"/>
      <c r="O654" s="352"/>
      <c r="P654" s="352"/>
      <c r="Q654" s="352"/>
      <c r="R654" s="352"/>
      <c r="S654" s="352"/>
      <c r="T654" s="352"/>
      <c r="U654" s="352"/>
      <c r="V654" s="352"/>
      <c r="W654" s="352"/>
      <c r="X654" s="352"/>
      <c r="Y654" s="352"/>
      <c r="Z654" s="352"/>
    </row>
    <row r="655">
      <c r="A655" s="332"/>
      <c r="B655" s="396"/>
      <c r="C655" s="396"/>
      <c r="D655" s="397"/>
      <c r="E655" s="398"/>
      <c r="F655" s="398"/>
      <c r="G655" s="398"/>
      <c r="H655" s="398"/>
      <c r="I655" s="398"/>
      <c r="J655" s="398"/>
      <c r="K655" s="397"/>
      <c r="L655" s="352"/>
      <c r="M655" s="352"/>
      <c r="N655" s="352"/>
      <c r="O655" s="352"/>
      <c r="P655" s="352"/>
      <c r="Q655" s="352"/>
      <c r="R655" s="352"/>
      <c r="S655" s="352"/>
      <c r="T655" s="352"/>
      <c r="U655" s="352"/>
      <c r="V655" s="352"/>
      <c r="W655" s="352"/>
      <c r="X655" s="352"/>
      <c r="Y655" s="352"/>
      <c r="Z655" s="352"/>
    </row>
    <row r="656">
      <c r="A656" s="332"/>
      <c r="B656" s="396"/>
      <c r="C656" s="396"/>
      <c r="D656" s="397"/>
      <c r="E656" s="398"/>
      <c r="F656" s="398"/>
      <c r="G656" s="398"/>
      <c r="H656" s="398"/>
      <c r="I656" s="398"/>
      <c r="J656" s="398"/>
      <c r="K656" s="397"/>
      <c r="L656" s="352"/>
      <c r="M656" s="352"/>
      <c r="N656" s="352"/>
      <c r="O656" s="352"/>
      <c r="P656" s="352"/>
      <c r="Q656" s="352"/>
      <c r="R656" s="352"/>
      <c r="S656" s="352"/>
      <c r="T656" s="352"/>
      <c r="U656" s="352"/>
      <c r="V656" s="352"/>
      <c r="W656" s="352"/>
      <c r="X656" s="352"/>
      <c r="Y656" s="352"/>
      <c r="Z656" s="352"/>
    </row>
    <row r="657">
      <c r="A657" s="332"/>
      <c r="B657" s="396"/>
      <c r="C657" s="396"/>
      <c r="D657" s="397"/>
      <c r="E657" s="398"/>
      <c r="F657" s="398"/>
      <c r="G657" s="398"/>
      <c r="H657" s="398"/>
      <c r="I657" s="398"/>
      <c r="J657" s="398"/>
      <c r="K657" s="397"/>
      <c r="L657" s="352"/>
      <c r="M657" s="352"/>
      <c r="N657" s="352"/>
      <c r="O657" s="352"/>
      <c r="P657" s="352"/>
      <c r="Q657" s="352"/>
      <c r="R657" s="352"/>
      <c r="S657" s="352"/>
      <c r="T657" s="352"/>
      <c r="U657" s="352"/>
      <c r="V657" s="352"/>
      <c r="W657" s="352"/>
      <c r="X657" s="352"/>
      <c r="Y657" s="352"/>
      <c r="Z657" s="352"/>
    </row>
    <row r="658">
      <c r="A658" s="332"/>
      <c r="B658" s="396"/>
      <c r="C658" s="396"/>
      <c r="D658" s="397"/>
      <c r="E658" s="398"/>
      <c r="F658" s="398"/>
      <c r="G658" s="398"/>
      <c r="H658" s="398"/>
      <c r="I658" s="398"/>
      <c r="J658" s="398"/>
      <c r="K658" s="397"/>
      <c r="L658" s="352"/>
      <c r="M658" s="352"/>
      <c r="N658" s="352"/>
      <c r="O658" s="352"/>
      <c r="P658" s="352"/>
      <c r="Q658" s="352"/>
      <c r="R658" s="352"/>
      <c r="S658" s="352"/>
      <c r="T658" s="352"/>
      <c r="U658" s="352"/>
      <c r="V658" s="352"/>
      <c r="W658" s="352"/>
      <c r="X658" s="352"/>
      <c r="Y658" s="352"/>
      <c r="Z658" s="352"/>
    </row>
    <row r="659">
      <c r="A659" s="332"/>
      <c r="B659" s="396"/>
      <c r="C659" s="396"/>
      <c r="D659" s="397"/>
      <c r="E659" s="398"/>
      <c r="F659" s="398"/>
      <c r="G659" s="398"/>
      <c r="H659" s="398"/>
      <c r="I659" s="398"/>
      <c r="J659" s="398"/>
      <c r="K659" s="397"/>
      <c r="L659" s="352"/>
      <c r="M659" s="352"/>
      <c r="N659" s="352"/>
      <c r="O659" s="352"/>
      <c r="P659" s="352"/>
      <c r="Q659" s="352"/>
      <c r="R659" s="352"/>
      <c r="S659" s="352"/>
      <c r="T659" s="352"/>
      <c r="U659" s="352"/>
      <c r="V659" s="352"/>
      <c r="W659" s="352"/>
      <c r="X659" s="352"/>
      <c r="Y659" s="352"/>
      <c r="Z659" s="352"/>
    </row>
    <row r="660">
      <c r="A660" s="332"/>
      <c r="B660" s="396"/>
      <c r="C660" s="396"/>
      <c r="D660" s="397"/>
      <c r="E660" s="398"/>
      <c r="F660" s="398"/>
      <c r="G660" s="398"/>
      <c r="H660" s="398"/>
      <c r="I660" s="398"/>
      <c r="J660" s="398"/>
      <c r="K660" s="397"/>
      <c r="L660" s="352"/>
      <c r="M660" s="352"/>
      <c r="N660" s="352"/>
      <c r="O660" s="352"/>
      <c r="P660" s="352"/>
      <c r="Q660" s="352"/>
      <c r="R660" s="352"/>
      <c r="S660" s="352"/>
      <c r="T660" s="352"/>
      <c r="U660" s="352"/>
      <c r="V660" s="352"/>
      <c r="W660" s="352"/>
      <c r="X660" s="352"/>
      <c r="Y660" s="352"/>
      <c r="Z660" s="352"/>
    </row>
    <row r="661">
      <c r="A661" s="332"/>
      <c r="B661" s="396"/>
      <c r="C661" s="396"/>
      <c r="D661" s="397"/>
      <c r="E661" s="398"/>
      <c r="F661" s="398"/>
      <c r="G661" s="398"/>
      <c r="H661" s="398"/>
      <c r="I661" s="398"/>
      <c r="J661" s="398"/>
      <c r="K661" s="397"/>
      <c r="L661" s="352"/>
      <c r="M661" s="352"/>
      <c r="N661" s="352"/>
      <c r="O661" s="352"/>
      <c r="P661" s="352"/>
      <c r="Q661" s="352"/>
      <c r="R661" s="352"/>
      <c r="S661" s="352"/>
      <c r="T661" s="352"/>
      <c r="U661" s="352"/>
      <c r="V661" s="352"/>
      <c r="W661" s="352"/>
      <c r="X661" s="352"/>
      <c r="Y661" s="352"/>
      <c r="Z661" s="352"/>
    </row>
    <row r="662">
      <c r="A662" s="332"/>
      <c r="B662" s="396"/>
      <c r="C662" s="396"/>
      <c r="D662" s="397"/>
      <c r="E662" s="398"/>
      <c r="F662" s="398"/>
      <c r="G662" s="398"/>
      <c r="H662" s="398"/>
      <c r="I662" s="398"/>
      <c r="J662" s="398"/>
      <c r="K662" s="397"/>
      <c r="L662" s="352"/>
      <c r="M662" s="352"/>
      <c r="N662" s="352"/>
      <c r="O662" s="352"/>
      <c r="P662" s="352"/>
      <c r="Q662" s="352"/>
      <c r="R662" s="352"/>
      <c r="S662" s="352"/>
      <c r="T662" s="352"/>
      <c r="U662" s="352"/>
      <c r="V662" s="352"/>
      <c r="W662" s="352"/>
      <c r="X662" s="352"/>
      <c r="Y662" s="352"/>
      <c r="Z662" s="352"/>
    </row>
    <row r="663">
      <c r="A663" s="332"/>
      <c r="B663" s="396"/>
      <c r="C663" s="396"/>
      <c r="D663" s="397"/>
      <c r="E663" s="398"/>
      <c r="F663" s="398"/>
      <c r="G663" s="398"/>
      <c r="H663" s="398"/>
      <c r="I663" s="398"/>
      <c r="J663" s="398"/>
      <c r="K663" s="397"/>
      <c r="L663" s="352"/>
      <c r="M663" s="352"/>
      <c r="N663" s="352"/>
      <c r="O663" s="352"/>
      <c r="P663" s="352"/>
      <c r="Q663" s="352"/>
      <c r="R663" s="352"/>
      <c r="S663" s="352"/>
      <c r="T663" s="352"/>
      <c r="U663" s="352"/>
      <c r="V663" s="352"/>
      <c r="W663" s="352"/>
      <c r="X663" s="352"/>
      <c r="Y663" s="352"/>
      <c r="Z663" s="352"/>
    </row>
    <row r="664">
      <c r="A664" s="332"/>
      <c r="B664" s="396"/>
      <c r="C664" s="396"/>
      <c r="D664" s="397"/>
      <c r="E664" s="398"/>
      <c r="F664" s="398"/>
      <c r="G664" s="398"/>
      <c r="H664" s="398"/>
      <c r="I664" s="398"/>
      <c r="J664" s="398"/>
      <c r="K664" s="397"/>
      <c r="L664" s="352"/>
      <c r="M664" s="352"/>
      <c r="N664" s="352"/>
      <c r="O664" s="352"/>
      <c r="P664" s="352"/>
      <c r="Q664" s="352"/>
      <c r="R664" s="352"/>
      <c r="S664" s="352"/>
      <c r="T664" s="352"/>
      <c r="U664" s="352"/>
      <c r="V664" s="352"/>
      <c r="W664" s="352"/>
      <c r="X664" s="352"/>
      <c r="Y664" s="352"/>
      <c r="Z664" s="352"/>
    </row>
    <row r="665">
      <c r="A665" s="332"/>
      <c r="B665" s="396"/>
      <c r="C665" s="396"/>
      <c r="D665" s="397"/>
      <c r="E665" s="398"/>
      <c r="F665" s="398"/>
      <c r="G665" s="398"/>
      <c r="H665" s="398"/>
      <c r="I665" s="398"/>
      <c r="J665" s="398"/>
      <c r="K665" s="397"/>
      <c r="L665" s="352"/>
      <c r="M665" s="352"/>
      <c r="N665" s="352"/>
      <c r="O665" s="352"/>
      <c r="P665" s="352"/>
      <c r="Q665" s="352"/>
      <c r="R665" s="352"/>
      <c r="S665" s="352"/>
      <c r="T665" s="352"/>
      <c r="U665" s="352"/>
      <c r="V665" s="352"/>
      <c r="W665" s="352"/>
      <c r="X665" s="352"/>
      <c r="Y665" s="352"/>
      <c r="Z665" s="352"/>
    </row>
    <row r="666">
      <c r="A666" s="332"/>
      <c r="B666" s="396"/>
      <c r="C666" s="396"/>
      <c r="D666" s="397"/>
      <c r="E666" s="398"/>
      <c r="F666" s="398"/>
      <c r="G666" s="398"/>
      <c r="H666" s="398"/>
      <c r="I666" s="398"/>
      <c r="J666" s="398"/>
      <c r="K666" s="397"/>
      <c r="L666" s="352"/>
      <c r="M666" s="352"/>
      <c r="N666" s="352"/>
      <c r="O666" s="352"/>
      <c r="P666" s="352"/>
      <c r="Q666" s="352"/>
      <c r="R666" s="352"/>
      <c r="S666" s="352"/>
      <c r="T666" s="352"/>
      <c r="U666" s="352"/>
      <c r="V666" s="352"/>
      <c r="W666" s="352"/>
      <c r="X666" s="352"/>
      <c r="Y666" s="352"/>
      <c r="Z666" s="352"/>
    </row>
    <row r="667">
      <c r="A667" s="332"/>
      <c r="B667" s="396"/>
      <c r="C667" s="396"/>
      <c r="D667" s="397"/>
      <c r="E667" s="398"/>
      <c r="F667" s="398"/>
      <c r="G667" s="398"/>
      <c r="H667" s="398"/>
      <c r="I667" s="398"/>
      <c r="J667" s="398"/>
      <c r="K667" s="397"/>
      <c r="L667" s="352"/>
      <c r="M667" s="352"/>
      <c r="N667" s="352"/>
      <c r="O667" s="352"/>
      <c r="P667" s="352"/>
      <c r="Q667" s="352"/>
      <c r="R667" s="352"/>
      <c r="S667" s="352"/>
      <c r="T667" s="352"/>
      <c r="U667" s="352"/>
      <c r="V667" s="352"/>
      <c r="W667" s="352"/>
      <c r="X667" s="352"/>
      <c r="Y667" s="352"/>
      <c r="Z667" s="352"/>
    </row>
    <row r="668">
      <c r="A668" s="332"/>
      <c r="B668" s="396"/>
      <c r="C668" s="396"/>
      <c r="D668" s="397"/>
      <c r="E668" s="398"/>
      <c r="F668" s="398"/>
      <c r="G668" s="398"/>
      <c r="H668" s="398"/>
      <c r="I668" s="398"/>
      <c r="J668" s="398"/>
      <c r="K668" s="397"/>
      <c r="L668" s="352"/>
      <c r="M668" s="352"/>
      <c r="N668" s="352"/>
      <c r="O668" s="352"/>
      <c r="P668" s="352"/>
      <c r="Q668" s="352"/>
      <c r="R668" s="352"/>
      <c r="S668" s="352"/>
      <c r="T668" s="352"/>
      <c r="U668" s="352"/>
      <c r="V668" s="352"/>
      <c r="W668" s="352"/>
      <c r="X668" s="352"/>
      <c r="Y668" s="352"/>
      <c r="Z668" s="352"/>
    </row>
    <row r="669">
      <c r="A669" s="332"/>
      <c r="B669" s="396"/>
      <c r="C669" s="396"/>
      <c r="D669" s="397"/>
      <c r="E669" s="398"/>
      <c r="F669" s="398"/>
      <c r="G669" s="398"/>
      <c r="H669" s="398"/>
      <c r="I669" s="398"/>
      <c r="J669" s="398"/>
      <c r="K669" s="397"/>
      <c r="L669" s="352"/>
      <c r="M669" s="352"/>
      <c r="N669" s="352"/>
      <c r="O669" s="352"/>
      <c r="P669" s="352"/>
      <c r="Q669" s="352"/>
      <c r="R669" s="352"/>
      <c r="S669" s="352"/>
      <c r="T669" s="352"/>
      <c r="U669" s="352"/>
      <c r="V669" s="352"/>
      <c r="W669" s="352"/>
      <c r="X669" s="352"/>
      <c r="Y669" s="352"/>
      <c r="Z669" s="352"/>
    </row>
    <row r="670">
      <c r="A670" s="332"/>
      <c r="B670" s="396"/>
      <c r="C670" s="396"/>
      <c r="D670" s="397"/>
      <c r="E670" s="398"/>
      <c r="F670" s="398"/>
      <c r="G670" s="398"/>
      <c r="H670" s="398"/>
      <c r="I670" s="398"/>
      <c r="J670" s="398"/>
      <c r="K670" s="397"/>
      <c r="L670" s="352"/>
      <c r="M670" s="352"/>
      <c r="N670" s="352"/>
      <c r="O670" s="352"/>
      <c r="P670" s="352"/>
      <c r="Q670" s="352"/>
      <c r="R670" s="352"/>
      <c r="S670" s="352"/>
      <c r="T670" s="352"/>
      <c r="U670" s="352"/>
      <c r="V670" s="352"/>
      <c r="W670" s="352"/>
      <c r="X670" s="352"/>
      <c r="Y670" s="352"/>
      <c r="Z670" s="352"/>
    </row>
    <row r="671">
      <c r="A671" s="332"/>
      <c r="B671" s="396"/>
      <c r="C671" s="396"/>
      <c r="D671" s="397"/>
      <c r="E671" s="398"/>
      <c r="F671" s="398"/>
      <c r="G671" s="398"/>
      <c r="H671" s="398"/>
      <c r="I671" s="398"/>
      <c r="J671" s="398"/>
      <c r="K671" s="397"/>
      <c r="L671" s="352"/>
      <c r="M671" s="352"/>
      <c r="N671" s="352"/>
      <c r="O671" s="352"/>
      <c r="P671" s="352"/>
      <c r="Q671" s="352"/>
      <c r="R671" s="352"/>
      <c r="S671" s="352"/>
      <c r="T671" s="352"/>
      <c r="U671" s="352"/>
      <c r="V671" s="352"/>
      <c r="W671" s="352"/>
      <c r="X671" s="352"/>
      <c r="Y671" s="352"/>
      <c r="Z671" s="352"/>
    </row>
    <row r="672">
      <c r="A672" s="332"/>
      <c r="B672" s="396"/>
      <c r="C672" s="396"/>
      <c r="D672" s="397"/>
      <c r="E672" s="398"/>
      <c r="F672" s="398"/>
      <c r="G672" s="398"/>
      <c r="H672" s="398"/>
      <c r="I672" s="398"/>
      <c r="J672" s="398"/>
      <c r="K672" s="397"/>
      <c r="L672" s="352"/>
      <c r="M672" s="352"/>
      <c r="N672" s="352"/>
      <c r="O672" s="352"/>
      <c r="P672" s="352"/>
      <c r="Q672" s="352"/>
      <c r="R672" s="352"/>
      <c r="S672" s="352"/>
      <c r="T672" s="352"/>
      <c r="U672" s="352"/>
      <c r="V672" s="352"/>
      <c r="W672" s="352"/>
      <c r="X672" s="352"/>
      <c r="Y672" s="352"/>
      <c r="Z672" s="352"/>
    </row>
    <row r="673">
      <c r="A673" s="332"/>
      <c r="B673" s="396"/>
      <c r="C673" s="396"/>
      <c r="D673" s="397"/>
      <c r="E673" s="398"/>
      <c r="F673" s="398"/>
      <c r="G673" s="398"/>
      <c r="H673" s="398"/>
      <c r="I673" s="398"/>
      <c r="J673" s="398"/>
      <c r="K673" s="397"/>
      <c r="L673" s="352"/>
      <c r="M673" s="352"/>
      <c r="N673" s="352"/>
      <c r="O673" s="352"/>
      <c r="P673" s="352"/>
      <c r="Q673" s="352"/>
      <c r="R673" s="352"/>
      <c r="S673" s="352"/>
      <c r="T673" s="352"/>
      <c r="U673" s="352"/>
      <c r="V673" s="352"/>
      <c r="W673" s="352"/>
      <c r="X673" s="352"/>
      <c r="Y673" s="352"/>
      <c r="Z673" s="352"/>
    </row>
    <row r="674">
      <c r="A674" s="332"/>
      <c r="B674" s="396"/>
      <c r="C674" s="396"/>
      <c r="D674" s="397"/>
      <c r="E674" s="398"/>
      <c r="F674" s="398"/>
      <c r="G674" s="398"/>
      <c r="H674" s="398"/>
      <c r="I674" s="398"/>
      <c r="J674" s="398"/>
      <c r="K674" s="397"/>
      <c r="L674" s="352"/>
      <c r="M674" s="352"/>
      <c r="N674" s="352"/>
      <c r="O674" s="352"/>
      <c r="P674" s="352"/>
      <c r="Q674" s="352"/>
      <c r="R674" s="352"/>
      <c r="S674" s="352"/>
      <c r="T674" s="352"/>
      <c r="U674" s="352"/>
      <c r="V674" s="352"/>
      <c r="W674" s="352"/>
      <c r="X674" s="352"/>
      <c r="Y674" s="352"/>
      <c r="Z674" s="352"/>
    </row>
    <row r="675">
      <c r="A675" s="332"/>
      <c r="B675" s="396"/>
      <c r="C675" s="396"/>
      <c r="D675" s="397"/>
      <c r="E675" s="398"/>
      <c r="F675" s="398"/>
      <c r="G675" s="398"/>
      <c r="H675" s="398"/>
      <c r="I675" s="398"/>
      <c r="J675" s="398"/>
      <c r="K675" s="397"/>
      <c r="L675" s="352"/>
      <c r="M675" s="352"/>
      <c r="N675" s="352"/>
      <c r="O675" s="352"/>
      <c r="P675" s="352"/>
      <c r="Q675" s="352"/>
      <c r="R675" s="352"/>
      <c r="S675" s="352"/>
      <c r="T675" s="352"/>
      <c r="U675" s="352"/>
      <c r="V675" s="352"/>
      <c r="W675" s="352"/>
      <c r="X675" s="352"/>
      <c r="Y675" s="352"/>
      <c r="Z675" s="352"/>
    </row>
    <row r="676">
      <c r="A676" s="332"/>
      <c r="B676" s="396"/>
      <c r="C676" s="396"/>
      <c r="D676" s="397"/>
      <c r="E676" s="398"/>
      <c r="F676" s="398"/>
      <c r="G676" s="398"/>
      <c r="H676" s="398"/>
      <c r="I676" s="398"/>
      <c r="J676" s="398"/>
      <c r="K676" s="397"/>
      <c r="L676" s="352"/>
      <c r="M676" s="352"/>
      <c r="N676" s="352"/>
      <c r="O676" s="352"/>
      <c r="P676" s="352"/>
      <c r="Q676" s="352"/>
      <c r="R676" s="352"/>
      <c r="S676" s="352"/>
      <c r="T676" s="352"/>
      <c r="U676" s="352"/>
      <c r="V676" s="352"/>
      <c r="W676" s="352"/>
      <c r="X676" s="352"/>
      <c r="Y676" s="352"/>
      <c r="Z676" s="352"/>
    </row>
    <row r="677">
      <c r="A677" s="332"/>
      <c r="B677" s="396"/>
      <c r="C677" s="396"/>
      <c r="D677" s="397"/>
      <c r="E677" s="398"/>
      <c r="F677" s="398"/>
      <c r="G677" s="398"/>
      <c r="H677" s="398"/>
      <c r="I677" s="398"/>
      <c r="J677" s="398"/>
      <c r="K677" s="397"/>
      <c r="L677" s="352"/>
      <c r="M677" s="352"/>
      <c r="N677" s="352"/>
      <c r="O677" s="352"/>
      <c r="P677" s="352"/>
      <c r="Q677" s="352"/>
      <c r="R677" s="352"/>
      <c r="S677" s="352"/>
      <c r="T677" s="352"/>
      <c r="U677" s="352"/>
      <c r="V677" s="352"/>
      <c r="W677" s="352"/>
      <c r="X677" s="352"/>
      <c r="Y677" s="352"/>
      <c r="Z677" s="352"/>
    </row>
    <row r="678">
      <c r="A678" s="332"/>
      <c r="B678" s="396"/>
      <c r="C678" s="396"/>
      <c r="D678" s="397"/>
      <c r="E678" s="398"/>
      <c r="F678" s="398"/>
      <c r="G678" s="398"/>
      <c r="H678" s="398"/>
      <c r="I678" s="398"/>
      <c r="J678" s="398"/>
      <c r="K678" s="397"/>
      <c r="L678" s="352"/>
      <c r="M678" s="352"/>
      <c r="N678" s="352"/>
      <c r="O678" s="352"/>
      <c r="P678" s="352"/>
      <c r="Q678" s="352"/>
      <c r="R678" s="352"/>
      <c r="S678" s="352"/>
      <c r="T678" s="352"/>
      <c r="U678" s="352"/>
      <c r="V678" s="352"/>
      <c r="W678" s="352"/>
      <c r="X678" s="352"/>
      <c r="Y678" s="352"/>
      <c r="Z678" s="352"/>
    </row>
    <row r="679">
      <c r="A679" s="332"/>
      <c r="B679" s="396"/>
      <c r="C679" s="396"/>
      <c r="D679" s="397"/>
      <c r="E679" s="398"/>
      <c r="F679" s="398"/>
      <c r="G679" s="398"/>
      <c r="H679" s="398"/>
      <c r="I679" s="398"/>
      <c r="J679" s="398"/>
      <c r="K679" s="397"/>
      <c r="L679" s="352"/>
      <c r="M679" s="352"/>
      <c r="N679" s="352"/>
      <c r="O679" s="352"/>
      <c r="P679" s="352"/>
      <c r="Q679" s="352"/>
      <c r="R679" s="352"/>
      <c r="S679" s="352"/>
      <c r="T679" s="352"/>
      <c r="U679" s="352"/>
      <c r="V679" s="352"/>
      <c r="W679" s="352"/>
      <c r="X679" s="352"/>
      <c r="Y679" s="352"/>
      <c r="Z679" s="352"/>
    </row>
    <row r="680">
      <c r="A680" s="332"/>
      <c r="B680" s="396"/>
      <c r="C680" s="396"/>
      <c r="D680" s="397"/>
      <c r="E680" s="398"/>
      <c r="F680" s="398"/>
      <c r="G680" s="398"/>
      <c r="H680" s="398"/>
      <c r="I680" s="398"/>
      <c r="J680" s="398"/>
      <c r="K680" s="397"/>
      <c r="L680" s="352"/>
      <c r="M680" s="352"/>
      <c r="N680" s="352"/>
      <c r="O680" s="352"/>
      <c r="P680" s="352"/>
      <c r="Q680" s="352"/>
      <c r="R680" s="352"/>
      <c r="S680" s="352"/>
      <c r="T680" s="352"/>
      <c r="U680" s="352"/>
      <c r="V680" s="352"/>
      <c r="W680" s="352"/>
      <c r="X680" s="352"/>
      <c r="Y680" s="352"/>
      <c r="Z680" s="352"/>
    </row>
    <row r="681">
      <c r="A681" s="332"/>
      <c r="B681" s="396"/>
      <c r="C681" s="396"/>
      <c r="D681" s="397"/>
      <c r="E681" s="398"/>
      <c r="F681" s="398"/>
      <c r="G681" s="398"/>
      <c r="H681" s="398"/>
      <c r="I681" s="398"/>
      <c r="J681" s="398"/>
      <c r="K681" s="397"/>
      <c r="L681" s="352"/>
      <c r="M681" s="352"/>
      <c r="N681" s="352"/>
      <c r="O681" s="352"/>
      <c r="P681" s="352"/>
      <c r="Q681" s="352"/>
      <c r="R681" s="352"/>
      <c r="S681" s="352"/>
      <c r="T681" s="352"/>
      <c r="U681" s="352"/>
      <c r="V681" s="352"/>
      <c r="W681" s="352"/>
      <c r="X681" s="352"/>
      <c r="Y681" s="352"/>
      <c r="Z681" s="352"/>
    </row>
    <row r="682">
      <c r="A682" s="332"/>
      <c r="B682" s="396"/>
      <c r="C682" s="396"/>
      <c r="D682" s="397"/>
      <c r="E682" s="398"/>
      <c r="F682" s="398"/>
      <c r="G682" s="398"/>
      <c r="H682" s="398"/>
      <c r="I682" s="398"/>
      <c r="J682" s="398"/>
      <c r="K682" s="397"/>
      <c r="L682" s="352"/>
      <c r="M682" s="352"/>
      <c r="N682" s="352"/>
      <c r="O682" s="352"/>
      <c r="P682" s="352"/>
      <c r="Q682" s="352"/>
      <c r="R682" s="352"/>
      <c r="S682" s="352"/>
      <c r="T682" s="352"/>
      <c r="U682" s="352"/>
      <c r="V682" s="352"/>
      <c r="W682" s="352"/>
      <c r="X682" s="352"/>
      <c r="Y682" s="352"/>
      <c r="Z682" s="352"/>
    </row>
    <row r="683">
      <c r="A683" s="332"/>
      <c r="B683" s="396"/>
      <c r="C683" s="396"/>
      <c r="D683" s="397"/>
      <c r="E683" s="398"/>
      <c r="F683" s="398"/>
      <c r="G683" s="398"/>
      <c r="H683" s="398"/>
      <c r="I683" s="398"/>
      <c r="J683" s="398"/>
      <c r="K683" s="397"/>
      <c r="L683" s="352"/>
      <c r="M683" s="352"/>
      <c r="N683" s="352"/>
      <c r="O683" s="352"/>
      <c r="P683" s="352"/>
      <c r="Q683" s="352"/>
      <c r="R683" s="352"/>
      <c r="S683" s="352"/>
      <c r="T683" s="352"/>
      <c r="U683" s="352"/>
      <c r="V683" s="352"/>
      <c r="W683" s="352"/>
      <c r="X683" s="352"/>
      <c r="Y683" s="352"/>
      <c r="Z683" s="352"/>
    </row>
    <row r="684">
      <c r="A684" s="332"/>
      <c r="B684" s="396"/>
      <c r="C684" s="396"/>
      <c r="D684" s="397"/>
      <c r="E684" s="398"/>
      <c r="F684" s="398"/>
      <c r="G684" s="398"/>
      <c r="H684" s="398"/>
      <c r="I684" s="398"/>
      <c r="J684" s="398"/>
      <c r="K684" s="397"/>
      <c r="L684" s="352"/>
      <c r="M684" s="352"/>
      <c r="N684" s="352"/>
      <c r="O684" s="352"/>
      <c r="P684" s="352"/>
      <c r="Q684" s="352"/>
      <c r="R684" s="352"/>
      <c r="S684" s="352"/>
      <c r="T684" s="352"/>
      <c r="U684" s="352"/>
      <c r="V684" s="352"/>
      <c r="W684" s="352"/>
      <c r="X684" s="352"/>
      <c r="Y684" s="352"/>
      <c r="Z684" s="352"/>
    </row>
    <row r="685">
      <c r="A685" s="332"/>
      <c r="B685" s="396"/>
      <c r="C685" s="396"/>
      <c r="D685" s="397"/>
      <c r="E685" s="398"/>
      <c r="F685" s="398"/>
      <c r="G685" s="398"/>
      <c r="H685" s="398"/>
      <c r="I685" s="398"/>
      <c r="J685" s="398"/>
      <c r="K685" s="397"/>
      <c r="L685" s="352"/>
      <c r="M685" s="352"/>
      <c r="N685" s="352"/>
      <c r="O685" s="352"/>
      <c r="P685" s="352"/>
      <c r="Q685" s="352"/>
      <c r="R685" s="352"/>
      <c r="S685" s="352"/>
      <c r="T685" s="352"/>
      <c r="U685" s="352"/>
      <c r="V685" s="352"/>
      <c r="W685" s="352"/>
      <c r="X685" s="352"/>
      <c r="Y685" s="352"/>
      <c r="Z685" s="352"/>
    </row>
    <row r="686">
      <c r="A686" s="332"/>
      <c r="B686" s="396"/>
      <c r="C686" s="396"/>
      <c r="D686" s="397"/>
      <c r="E686" s="398"/>
      <c r="F686" s="398"/>
      <c r="G686" s="398"/>
      <c r="H686" s="398"/>
      <c r="I686" s="398"/>
      <c r="J686" s="398"/>
      <c r="K686" s="397"/>
      <c r="L686" s="352"/>
      <c r="M686" s="352"/>
      <c r="N686" s="352"/>
      <c r="O686" s="352"/>
      <c r="P686" s="352"/>
      <c r="Q686" s="352"/>
      <c r="R686" s="352"/>
      <c r="S686" s="352"/>
      <c r="T686" s="352"/>
      <c r="U686" s="352"/>
      <c r="V686" s="352"/>
      <c r="W686" s="352"/>
      <c r="X686" s="352"/>
      <c r="Y686" s="352"/>
      <c r="Z686" s="352"/>
    </row>
    <row r="687">
      <c r="A687" s="332"/>
      <c r="B687" s="396"/>
      <c r="C687" s="396"/>
      <c r="D687" s="397"/>
      <c r="E687" s="398"/>
      <c r="F687" s="398"/>
      <c r="G687" s="398"/>
      <c r="H687" s="398"/>
      <c r="I687" s="398"/>
      <c r="J687" s="398"/>
      <c r="K687" s="397"/>
      <c r="L687" s="352"/>
      <c r="M687" s="352"/>
      <c r="N687" s="352"/>
      <c r="O687" s="352"/>
      <c r="P687" s="352"/>
      <c r="Q687" s="352"/>
      <c r="R687" s="352"/>
      <c r="S687" s="352"/>
      <c r="T687" s="352"/>
      <c r="U687" s="352"/>
      <c r="V687" s="352"/>
      <c r="W687" s="352"/>
      <c r="X687" s="352"/>
      <c r="Y687" s="352"/>
      <c r="Z687" s="352"/>
    </row>
    <row r="688">
      <c r="A688" s="332"/>
      <c r="B688" s="396"/>
      <c r="C688" s="396"/>
      <c r="D688" s="397"/>
      <c r="E688" s="398"/>
      <c r="F688" s="398"/>
      <c r="G688" s="398"/>
      <c r="H688" s="398"/>
      <c r="I688" s="398"/>
      <c r="J688" s="398"/>
      <c r="K688" s="397"/>
      <c r="L688" s="352"/>
      <c r="M688" s="352"/>
      <c r="N688" s="352"/>
      <c r="O688" s="352"/>
      <c r="P688" s="352"/>
      <c r="Q688" s="352"/>
      <c r="R688" s="352"/>
      <c r="S688" s="352"/>
      <c r="T688" s="352"/>
      <c r="U688" s="352"/>
      <c r="V688" s="352"/>
      <c r="W688" s="352"/>
      <c r="X688" s="352"/>
      <c r="Y688" s="352"/>
      <c r="Z688" s="352"/>
    </row>
    <row r="689">
      <c r="A689" s="332"/>
      <c r="B689" s="396"/>
      <c r="C689" s="396"/>
      <c r="D689" s="397"/>
      <c r="E689" s="398"/>
      <c r="F689" s="398"/>
      <c r="G689" s="398"/>
      <c r="H689" s="398"/>
      <c r="I689" s="398"/>
      <c r="J689" s="398"/>
      <c r="K689" s="397"/>
      <c r="L689" s="352"/>
      <c r="M689" s="352"/>
      <c r="N689" s="352"/>
      <c r="O689" s="352"/>
      <c r="P689" s="352"/>
      <c r="Q689" s="352"/>
      <c r="R689" s="352"/>
      <c r="S689" s="352"/>
      <c r="T689" s="352"/>
      <c r="U689" s="352"/>
      <c r="V689" s="352"/>
      <c r="W689" s="352"/>
      <c r="X689" s="352"/>
      <c r="Y689" s="352"/>
      <c r="Z689" s="352"/>
    </row>
    <row r="690">
      <c r="A690" s="332"/>
      <c r="B690" s="396"/>
      <c r="C690" s="396"/>
      <c r="D690" s="397"/>
      <c r="E690" s="398"/>
      <c r="F690" s="398"/>
      <c r="G690" s="398"/>
      <c r="H690" s="398"/>
      <c r="I690" s="398"/>
      <c r="J690" s="398"/>
      <c r="K690" s="397"/>
      <c r="L690" s="352"/>
      <c r="M690" s="352"/>
      <c r="N690" s="352"/>
      <c r="O690" s="352"/>
      <c r="P690" s="352"/>
      <c r="Q690" s="352"/>
      <c r="R690" s="352"/>
      <c r="S690" s="352"/>
      <c r="T690" s="352"/>
      <c r="U690" s="352"/>
      <c r="V690" s="352"/>
      <c r="W690" s="352"/>
      <c r="X690" s="352"/>
      <c r="Y690" s="352"/>
      <c r="Z690" s="352"/>
    </row>
    <row r="691">
      <c r="A691" s="332"/>
      <c r="B691" s="396"/>
      <c r="C691" s="396"/>
      <c r="D691" s="397"/>
      <c r="E691" s="398"/>
      <c r="F691" s="398"/>
      <c r="G691" s="398"/>
      <c r="H691" s="398"/>
      <c r="I691" s="398"/>
      <c r="J691" s="398"/>
      <c r="K691" s="397"/>
      <c r="L691" s="352"/>
      <c r="M691" s="352"/>
      <c r="N691" s="352"/>
      <c r="O691" s="352"/>
      <c r="P691" s="352"/>
      <c r="Q691" s="352"/>
      <c r="R691" s="352"/>
      <c r="S691" s="352"/>
      <c r="T691" s="352"/>
      <c r="U691" s="352"/>
      <c r="V691" s="352"/>
      <c r="W691" s="352"/>
      <c r="X691" s="352"/>
      <c r="Y691" s="352"/>
      <c r="Z691" s="352"/>
    </row>
    <row r="692">
      <c r="A692" s="332"/>
      <c r="B692" s="396"/>
      <c r="C692" s="396"/>
      <c r="D692" s="397"/>
      <c r="E692" s="398"/>
      <c r="F692" s="398"/>
      <c r="G692" s="398"/>
      <c r="H692" s="398"/>
      <c r="I692" s="398"/>
      <c r="J692" s="398"/>
      <c r="K692" s="397"/>
      <c r="L692" s="352"/>
      <c r="M692" s="352"/>
      <c r="N692" s="352"/>
      <c r="O692" s="352"/>
      <c r="P692" s="352"/>
      <c r="Q692" s="352"/>
      <c r="R692" s="352"/>
      <c r="S692" s="352"/>
      <c r="T692" s="352"/>
      <c r="U692" s="352"/>
      <c r="V692" s="352"/>
      <c r="W692" s="352"/>
      <c r="X692" s="352"/>
      <c r="Y692" s="352"/>
      <c r="Z692" s="352"/>
    </row>
    <row r="693">
      <c r="A693" s="332"/>
      <c r="B693" s="396"/>
      <c r="C693" s="396"/>
      <c r="D693" s="397"/>
      <c r="E693" s="398"/>
      <c r="F693" s="398"/>
      <c r="G693" s="398"/>
      <c r="H693" s="398"/>
      <c r="I693" s="398"/>
      <c r="J693" s="398"/>
      <c r="K693" s="397"/>
      <c r="L693" s="352"/>
      <c r="M693" s="352"/>
      <c r="N693" s="352"/>
      <c r="O693" s="352"/>
      <c r="P693" s="352"/>
      <c r="Q693" s="352"/>
      <c r="R693" s="352"/>
      <c r="S693" s="352"/>
      <c r="T693" s="352"/>
      <c r="U693" s="352"/>
      <c r="V693" s="352"/>
      <c r="W693" s="352"/>
      <c r="X693" s="352"/>
      <c r="Y693" s="352"/>
      <c r="Z693" s="352"/>
    </row>
    <row r="694">
      <c r="A694" s="332"/>
      <c r="B694" s="396"/>
      <c r="C694" s="396"/>
      <c r="D694" s="397"/>
      <c r="E694" s="398"/>
      <c r="F694" s="398"/>
      <c r="G694" s="398"/>
      <c r="H694" s="398"/>
      <c r="I694" s="398"/>
      <c r="J694" s="398"/>
      <c r="K694" s="397"/>
      <c r="L694" s="352"/>
      <c r="M694" s="352"/>
      <c r="N694" s="352"/>
      <c r="O694" s="352"/>
      <c r="P694" s="352"/>
      <c r="Q694" s="352"/>
      <c r="R694" s="352"/>
      <c r="S694" s="352"/>
      <c r="T694" s="352"/>
      <c r="U694" s="352"/>
      <c r="V694" s="352"/>
      <c r="W694" s="352"/>
      <c r="X694" s="352"/>
      <c r="Y694" s="352"/>
      <c r="Z694" s="352"/>
    </row>
    <row r="695">
      <c r="A695" s="332"/>
      <c r="B695" s="396"/>
      <c r="C695" s="396"/>
      <c r="D695" s="397"/>
      <c r="E695" s="398"/>
      <c r="F695" s="398"/>
      <c r="G695" s="398"/>
      <c r="H695" s="398"/>
      <c r="I695" s="398"/>
      <c r="J695" s="398"/>
      <c r="K695" s="397"/>
      <c r="L695" s="352"/>
      <c r="M695" s="352"/>
      <c r="N695" s="352"/>
      <c r="O695" s="352"/>
      <c r="P695" s="352"/>
      <c r="Q695" s="352"/>
      <c r="R695" s="352"/>
      <c r="S695" s="352"/>
      <c r="T695" s="352"/>
      <c r="U695" s="352"/>
      <c r="V695" s="352"/>
      <c r="W695" s="352"/>
      <c r="X695" s="352"/>
      <c r="Y695" s="352"/>
      <c r="Z695" s="352"/>
    </row>
    <row r="696">
      <c r="A696" s="332"/>
      <c r="B696" s="396"/>
      <c r="C696" s="396"/>
      <c r="D696" s="397"/>
      <c r="E696" s="398"/>
      <c r="F696" s="398"/>
      <c r="G696" s="398"/>
      <c r="H696" s="398"/>
      <c r="I696" s="398"/>
      <c r="J696" s="398"/>
      <c r="K696" s="397"/>
      <c r="L696" s="352"/>
      <c r="M696" s="352"/>
      <c r="N696" s="352"/>
      <c r="O696" s="352"/>
      <c r="P696" s="352"/>
      <c r="Q696" s="352"/>
      <c r="R696" s="352"/>
      <c r="S696" s="352"/>
      <c r="T696" s="352"/>
      <c r="U696" s="352"/>
      <c r="V696" s="352"/>
      <c r="W696" s="352"/>
      <c r="X696" s="352"/>
      <c r="Y696" s="352"/>
      <c r="Z696" s="352"/>
    </row>
    <row r="697">
      <c r="A697" s="332"/>
      <c r="B697" s="396"/>
      <c r="C697" s="396"/>
      <c r="D697" s="397"/>
      <c r="E697" s="398"/>
      <c r="F697" s="398"/>
      <c r="G697" s="398"/>
      <c r="H697" s="398"/>
      <c r="I697" s="398"/>
      <c r="J697" s="398"/>
      <c r="K697" s="397"/>
      <c r="L697" s="352"/>
      <c r="M697" s="352"/>
      <c r="N697" s="352"/>
      <c r="O697" s="352"/>
      <c r="P697" s="352"/>
      <c r="Q697" s="352"/>
      <c r="R697" s="352"/>
      <c r="S697" s="352"/>
      <c r="T697" s="352"/>
      <c r="U697" s="352"/>
      <c r="V697" s="352"/>
      <c r="W697" s="352"/>
      <c r="X697" s="352"/>
      <c r="Y697" s="352"/>
      <c r="Z697" s="352"/>
    </row>
    <row r="698">
      <c r="A698" s="332"/>
      <c r="B698" s="396"/>
      <c r="C698" s="396"/>
      <c r="D698" s="397"/>
      <c r="E698" s="398"/>
      <c r="F698" s="398"/>
      <c r="G698" s="398"/>
      <c r="H698" s="398"/>
      <c r="I698" s="398"/>
      <c r="J698" s="398"/>
      <c r="K698" s="397"/>
      <c r="L698" s="352"/>
      <c r="M698" s="352"/>
      <c r="N698" s="352"/>
      <c r="O698" s="352"/>
      <c r="P698" s="352"/>
      <c r="Q698" s="352"/>
      <c r="R698" s="352"/>
      <c r="S698" s="352"/>
      <c r="T698" s="352"/>
      <c r="U698" s="352"/>
      <c r="V698" s="352"/>
      <c r="W698" s="352"/>
      <c r="X698" s="352"/>
      <c r="Y698" s="352"/>
      <c r="Z698" s="352"/>
    </row>
    <row r="699">
      <c r="A699" s="332"/>
      <c r="B699" s="396"/>
      <c r="C699" s="396"/>
      <c r="D699" s="397"/>
      <c r="E699" s="398"/>
      <c r="F699" s="398"/>
      <c r="G699" s="398"/>
      <c r="H699" s="398"/>
      <c r="I699" s="398"/>
      <c r="J699" s="398"/>
      <c r="K699" s="397"/>
      <c r="L699" s="352"/>
      <c r="M699" s="352"/>
      <c r="N699" s="352"/>
      <c r="O699" s="352"/>
      <c r="P699" s="352"/>
      <c r="Q699" s="352"/>
      <c r="R699" s="352"/>
      <c r="S699" s="352"/>
      <c r="T699" s="352"/>
      <c r="U699" s="352"/>
      <c r="V699" s="352"/>
      <c r="W699" s="352"/>
      <c r="X699" s="352"/>
      <c r="Y699" s="352"/>
      <c r="Z699" s="352"/>
    </row>
    <row r="700">
      <c r="A700" s="332"/>
      <c r="B700" s="396"/>
      <c r="C700" s="396"/>
      <c r="D700" s="397"/>
      <c r="E700" s="398"/>
      <c r="F700" s="398"/>
      <c r="G700" s="398"/>
      <c r="H700" s="398"/>
      <c r="I700" s="398"/>
      <c r="J700" s="398"/>
      <c r="K700" s="397"/>
      <c r="L700" s="352"/>
      <c r="M700" s="352"/>
      <c r="N700" s="352"/>
      <c r="O700" s="352"/>
      <c r="P700" s="352"/>
      <c r="Q700" s="352"/>
      <c r="R700" s="352"/>
      <c r="S700" s="352"/>
      <c r="T700" s="352"/>
      <c r="U700" s="352"/>
      <c r="V700" s="352"/>
      <c r="W700" s="352"/>
      <c r="X700" s="352"/>
      <c r="Y700" s="352"/>
      <c r="Z700" s="352"/>
    </row>
    <row r="701">
      <c r="A701" s="332"/>
      <c r="B701" s="396"/>
      <c r="C701" s="396"/>
      <c r="D701" s="397"/>
      <c r="E701" s="398"/>
      <c r="F701" s="398"/>
      <c r="G701" s="398"/>
      <c r="H701" s="398"/>
      <c r="I701" s="398"/>
      <c r="J701" s="398"/>
      <c r="K701" s="397"/>
      <c r="L701" s="352"/>
      <c r="M701" s="352"/>
      <c r="N701" s="352"/>
      <c r="O701" s="352"/>
      <c r="P701" s="352"/>
      <c r="Q701" s="352"/>
      <c r="R701" s="352"/>
      <c r="S701" s="352"/>
      <c r="T701" s="352"/>
      <c r="U701" s="352"/>
      <c r="V701" s="352"/>
      <c r="W701" s="352"/>
      <c r="X701" s="352"/>
      <c r="Y701" s="352"/>
      <c r="Z701" s="352"/>
    </row>
    <row r="702">
      <c r="A702" s="332"/>
      <c r="B702" s="396"/>
      <c r="C702" s="396"/>
      <c r="D702" s="397"/>
      <c r="E702" s="398"/>
      <c r="F702" s="398"/>
      <c r="G702" s="398"/>
      <c r="H702" s="398"/>
      <c r="I702" s="398"/>
      <c r="J702" s="398"/>
      <c r="K702" s="397"/>
      <c r="L702" s="352"/>
      <c r="M702" s="352"/>
      <c r="N702" s="352"/>
      <c r="O702" s="352"/>
      <c r="P702" s="352"/>
      <c r="Q702" s="352"/>
      <c r="R702" s="352"/>
      <c r="S702" s="352"/>
      <c r="T702" s="352"/>
      <c r="U702" s="352"/>
      <c r="V702" s="352"/>
      <c r="W702" s="352"/>
      <c r="X702" s="352"/>
      <c r="Y702" s="352"/>
      <c r="Z702" s="352"/>
    </row>
    <row r="703">
      <c r="A703" s="332"/>
      <c r="B703" s="396"/>
      <c r="C703" s="396"/>
      <c r="D703" s="397"/>
      <c r="E703" s="398"/>
      <c r="F703" s="398"/>
      <c r="G703" s="398"/>
      <c r="H703" s="398"/>
      <c r="I703" s="398"/>
      <c r="J703" s="398"/>
      <c r="K703" s="397"/>
      <c r="L703" s="352"/>
      <c r="M703" s="352"/>
      <c r="N703" s="352"/>
      <c r="O703" s="352"/>
      <c r="P703" s="352"/>
      <c r="Q703" s="352"/>
      <c r="R703" s="352"/>
      <c r="S703" s="352"/>
      <c r="T703" s="352"/>
      <c r="U703" s="352"/>
      <c r="V703" s="352"/>
      <c r="W703" s="352"/>
      <c r="X703" s="352"/>
      <c r="Y703" s="352"/>
      <c r="Z703" s="352"/>
    </row>
    <row r="704">
      <c r="A704" s="332"/>
      <c r="B704" s="396"/>
      <c r="C704" s="396"/>
      <c r="D704" s="397"/>
      <c r="E704" s="398"/>
      <c r="F704" s="398"/>
      <c r="G704" s="398"/>
      <c r="H704" s="398"/>
      <c r="I704" s="398"/>
      <c r="J704" s="398"/>
      <c r="K704" s="397"/>
      <c r="L704" s="352"/>
      <c r="M704" s="352"/>
      <c r="N704" s="352"/>
      <c r="O704" s="352"/>
      <c r="P704" s="352"/>
      <c r="Q704" s="352"/>
      <c r="R704" s="352"/>
      <c r="S704" s="352"/>
      <c r="T704" s="352"/>
      <c r="U704" s="352"/>
      <c r="V704" s="352"/>
      <c r="W704" s="352"/>
      <c r="X704" s="352"/>
      <c r="Y704" s="352"/>
      <c r="Z704" s="352"/>
    </row>
    <row r="705">
      <c r="A705" s="332"/>
      <c r="B705" s="396"/>
      <c r="C705" s="396"/>
      <c r="D705" s="397"/>
      <c r="E705" s="398"/>
      <c r="F705" s="398"/>
      <c r="G705" s="398"/>
      <c r="H705" s="398"/>
      <c r="I705" s="398"/>
      <c r="J705" s="398"/>
      <c r="K705" s="397"/>
      <c r="L705" s="352"/>
      <c r="M705" s="352"/>
      <c r="N705" s="352"/>
      <c r="O705" s="352"/>
      <c r="P705" s="352"/>
      <c r="Q705" s="352"/>
      <c r="R705" s="352"/>
      <c r="S705" s="352"/>
      <c r="T705" s="352"/>
      <c r="U705" s="352"/>
      <c r="V705" s="352"/>
      <c r="W705" s="352"/>
      <c r="X705" s="352"/>
      <c r="Y705" s="352"/>
      <c r="Z705" s="352"/>
    </row>
    <row r="706">
      <c r="A706" s="332"/>
      <c r="B706" s="396"/>
      <c r="C706" s="396"/>
      <c r="D706" s="397"/>
      <c r="E706" s="398"/>
      <c r="F706" s="398"/>
      <c r="G706" s="398"/>
      <c r="H706" s="398"/>
      <c r="I706" s="398"/>
      <c r="J706" s="398"/>
      <c r="K706" s="397"/>
      <c r="L706" s="352"/>
      <c r="M706" s="352"/>
      <c r="N706" s="352"/>
      <c r="O706" s="352"/>
      <c r="P706" s="352"/>
      <c r="Q706" s="352"/>
      <c r="R706" s="352"/>
      <c r="S706" s="352"/>
      <c r="T706" s="352"/>
      <c r="U706" s="352"/>
      <c r="V706" s="352"/>
      <c r="W706" s="352"/>
      <c r="X706" s="352"/>
      <c r="Y706" s="352"/>
      <c r="Z706" s="352"/>
    </row>
    <row r="707">
      <c r="A707" s="332"/>
      <c r="B707" s="396"/>
      <c r="C707" s="396"/>
      <c r="D707" s="397"/>
      <c r="E707" s="398"/>
      <c r="F707" s="398"/>
      <c r="G707" s="398"/>
      <c r="H707" s="398"/>
      <c r="I707" s="398"/>
      <c r="J707" s="398"/>
      <c r="K707" s="397"/>
      <c r="L707" s="352"/>
      <c r="M707" s="352"/>
      <c r="N707" s="352"/>
      <c r="O707" s="352"/>
      <c r="P707" s="352"/>
      <c r="Q707" s="352"/>
      <c r="R707" s="352"/>
      <c r="S707" s="352"/>
      <c r="T707" s="352"/>
      <c r="U707" s="352"/>
      <c r="V707" s="352"/>
      <c r="W707" s="352"/>
      <c r="X707" s="352"/>
      <c r="Y707" s="352"/>
      <c r="Z707" s="352"/>
    </row>
    <row r="708">
      <c r="A708" s="332"/>
      <c r="B708" s="396"/>
      <c r="C708" s="396"/>
      <c r="D708" s="397"/>
      <c r="E708" s="398"/>
      <c r="F708" s="398"/>
      <c r="G708" s="398"/>
      <c r="H708" s="398"/>
      <c r="I708" s="398"/>
      <c r="J708" s="398"/>
      <c r="K708" s="397"/>
      <c r="L708" s="352"/>
      <c r="M708" s="352"/>
      <c r="N708" s="352"/>
      <c r="O708" s="352"/>
      <c r="P708" s="352"/>
      <c r="Q708" s="352"/>
      <c r="R708" s="352"/>
      <c r="S708" s="352"/>
      <c r="T708" s="352"/>
      <c r="U708" s="352"/>
      <c r="V708" s="352"/>
      <c r="W708" s="352"/>
      <c r="X708" s="352"/>
      <c r="Y708" s="352"/>
      <c r="Z708" s="352"/>
    </row>
    <row r="709">
      <c r="A709" s="332"/>
      <c r="B709" s="396"/>
      <c r="C709" s="396"/>
      <c r="D709" s="397"/>
      <c r="E709" s="398"/>
      <c r="F709" s="398"/>
      <c r="G709" s="398"/>
      <c r="H709" s="398"/>
      <c r="I709" s="398"/>
      <c r="J709" s="398"/>
      <c r="K709" s="397"/>
      <c r="L709" s="352"/>
      <c r="M709" s="352"/>
      <c r="N709" s="352"/>
      <c r="O709" s="352"/>
      <c r="P709" s="352"/>
      <c r="Q709" s="352"/>
      <c r="R709" s="352"/>
      <c r="S709" s="352"/>
      <c r="T709" s="352"/>
      <c r="U709" s="352"/>
      <c r="V709" s="352"/>
      <c r="W709" s="352"/>
      <c r="X709" s="352"/>
      <c r="Y709" s="352"/>
      <c r="Z709" s="352"/>
    </row>
    <row r="710">
      <c r="A710" s="332"/>
      <c r="B710" s="396"/>
      <c r="C710" s="396"/>
      <c r="D710" s="397"/>
      <c r="E710" s="398"/>
      <c r="F710" s="398"/>
      <c r="G710" s="398"/>
      <c r="H710" s="398"/>
      <c r="I710" s="398"/>
      <c r="J710" s="398"/>
      <c r="K710" s="397"/>
      <c r="L710" s="352"/>
      <c r="M710" s="352"/>
      <c r="N710" s="352"/>
      <c r="O710" s="352"/>
      <c r="P710" s="352"/>
      <c r="Q710" s="352"/>
      <c r="R710" s="352"/>
      <c r="S710" s="352"/>
      <c r="T710" s="352"/>
      <c r="U710" s="352"/>
      <c r="V710" s="352"/>
      <c r="W710" s="352"/>
      <c r="X710" s="352"/>
      <c r="Y710" s="352"/>
      <c r="Z710" s="352"/>
    </row>
    <row r="711">
      <c r="A711" s="332"/>
      <c r="B711" s="396"/>
      <c r="C711" s="396"/>
      <c r="D711" s="397"/>
      <c r="E711" s="398"/>
      <c r="F711" s="398"/>
      <c r="G711" s="398"/>
      <c r="H711" s="398"/>
      <c r="I711" s="398"/>
      <c r="J711" s="398"/>
      <c r="K711" s="397"/>
      <c r="L711" s="352"/>
      <c r="M711" s="352"/>
      <c r="N711" s="352"/>
      <c r="O711" s="352"/>
      <c r="P711" s="352"/>
      <c r="Q711" s="352"/>
      <c r="R711" s="352"/>
      <c r="S711" s="352"/>
      <c r="T711" s="352"/>
      <c r="U711" s="352"/>
      <c r="V711" s="352"/>
      <c r="W711" s="352"/>
      <c r="X711" s="352"/>
      <c r="Y711" s="352"/>
      <c r="Z711" s="352"/>
    </row>
    <row r="712">
      <c r="A712" s="332"/>
      <c r="B712" s="396"/>
      <c r="C712" s="396"/>
      <c r="D712" s="397"/>
      <c r="E712" s="398"/>
      <c r="F712" s="398"/>
      <c r="G712" s="398"/>
      <c r="H712" s="398"/>
      <c r="I712" s="398"/>
      <c r="J712" s="398"/>
      <c r="K712" s="397"/>
      <c r="L712" s="352"/>
      <c r="M712" s="352"/>
      <c r="N712" s="352"/>
      <c r="O712" s="352"/>
      <c r="P712" s="352"/>
      <c r="Q712" s="352"/>
      <c r="R712" s="352"/>
      <c r="S712" s="352"/>
      <c r="T712" s="352"/>
      <c r="U712" s="352"/>
      <c r="V712" s="352"/>
      <c r="W712" s="352"/>
      <c r="X712" s="352"/>
      <c r="Y712" s="352"/>
      <c r="Z712" s="352"/>
    </row>
    <row r="713">
      <c r="A713" s="332"/>
      <c r="B713" s="396"/>
      <c r="C713" s="396"/>
      <c r="D713" s="397"/>
      <c r="E713" s="398"/>
      <c r="F713" s="398"/>
      <c r="G713" s="398"/>
      <c r="H713" s="398"/>
      <c r="I713" s="398"/>
      <c r="J713" s="398"/>
      <c r="K713" s="397"/>
      <c r="L713" s="352"/>
      <c r="M713" s="352"/>
      <c r="N713" s="352"/>
      <c r="O713" s="352"/>
      <c r="P713" s="352"/>
      <c r="Q713" s="352"/>
      <c r="R713" s="352"/>
      <c r="S713" s="352"/>
      <c r="T713" s="352"/>
      <c r="U713" s="352"/>
      <c r="V713" s="352"/>
      <c r="W713" s="352"/>
      <c r="X713" s="352"/>
      <c r="Y713" s="352"/>
      <c r="Z713" s="352"/>
    </row>
    <row r="714">
      <c r="A714" s="332"/>
      <c r="B714" s="396"/>
      <c r="C714" s="396"/>
      <c r="D714" s="397"/>
      <c r="E714" s="398"/>
      <c r="F714" s="398"/>
      <c r="G714" s="398"/>
      <c r="H714" s="398"/>
      <c r="I714" s="398"/>
      <c r="J714" s="398"/>
      <c r="K714" s="397"/>
      <c r="L714" s="352"/>
      <c r="M714" s="352"/>
      <c r="N714" s="352"/>
      <c r="O714" s="352"/>
      <c r="P714" s="352"/>
      <c r="Q714" s="352"/>
      <c r="R714" s="352"/>
      <c r="S714" s="352"/>
      <c r="T714" s="352"/>
      <c r="U714" s="352"/>
      <c r="V714" s="352"/>
      <c r="W714" s="352"/>
      <c r="X714" s="352"/>
      <c r="Y714" s="352"/>
      <c r="Z714" s="352"/>
    </row>
    <row r="715">
      <c r="A715" s="332"/>
      <c r="B715" s="396"/>
      <c r="C715" s="396"/>
      <c r="D715" s="397"/>
      <c r="E715" s="398"/>
      <c r="F715" s="398"/>
      <c r="G715" s="398"/>
      <c r="H715" s="398"/>
      <c r="I715" s="398"/>
      <c r="J715" s="398"/>
      <c r="K715" s="397"/>
      <c r="L715" s="352"/>
      <c r="M715" s="352"/>
      <c r="N715" s="352"/>
      <c r="O715" s="352"/>
      <c r="P715" s="352"/>
      <c r="Q715" s="352"/>
      <c r="R715" s="352"/>
      <c r="S715" s="352"/>
      <c r="T715" s="352"/>
      <c r="U715" s="352"/>
      <c r="V715" s="352"/>
      <c r="W715" s="352"/>
      <c r="X715" s="352"/>
      <c r="Y715" s="352"/>
      <c r="Z715" s="352"/>
    </row>
    <row r="716">
      <c r="A716" s="332"/>
      <c r="B716" s="396"/>
      <c r="C716" s="396"/>
      <c r="D716" s="397"/>
      <c r="E716" s="398"/>
      <c r="F716" s="398"/>
      <c r="G716" s="398"/>
      <c r="H716" s="398"/>
      <c r="I716" s="398"/>
      <c r="J716" s="398"/>
      <c r="K716" s="397"/>
      <c r="L716" s="352"/>
      <c r="M716" s="352"/>
      <c r="N716" s="352"/>
      <c r="O716" s="352"/>
      <c r="P716" s="352"/>
      <c r="Q716" s="352"/>
      <c r="R716" s="352"/>
      <c r="S716" s="352"/>
      <c r="T716" s="352"/>
      <c r="U716" s="352"/>
      <c r="V716" s="352"/>
      <c r="W716" s="352"/>
      <c r="X716" s="352"/>
      <c r="Y716" s="352"/>
      <c r="Z716" s="352"/>
    </row>
    <row r="717">
      <c r="A717" s="332"/>
      <c r="B717" s="396"/>
      <c r="C717" s="396"/>
      <c r="D717" s="397"/>
      <c r="E717" s="398"/>
      <c r="F717" s="398"/>
      <c r="G717" s="398"/>
      <c r="H717" s="398"/>
      <c r="I717" s="398"/>
      <c r="J717" s="398"/>
      <c r="K717" s="397"/>
      <c r="L717" s="352"/>
      <c r="M717" s="352"/>
      <c r="N717" s="352"/>
      <c r="O717" s="352"/>
      <c r="P717" s="352"/>
      <c r="Q717" s="352"/>
      <c r="R717" s="352"/>
      <c r="S717" s="352"/>
      <c r="T717" s="352"/>
      <c r="U717" s="352"/>
      <c r="V717" s="352"/>
      <c r="W717" s="352"/>
      <c r="X717" s="352"/>
      <c r="Y717" s="352"/>
      <c r="Z717" s="352"/>
    </row>
    <row r="718">
      <c r="A718" s="332"/>
      <c r="B718" s="396"/>
      <c r="C718" s="396"/>
      <c r="D718" s="397"/>
      <c r="E718" s="398"/>
      <c r="F718" s="398"/>
      <c r="G718" s="398"/>
      <c r="H718" s="398"/>
      <c r="I718" s="398"/>
      <c r="J718" s="398"/>
      <c r="K718" s="397"/>
      <c r="L718" s="352"/>
      <c r="M718" s="352"/>
      <c r="N718" s="352"/>
      <c r="O718" s="352"/>
      <c r="P718" s="352"/>
      <c r="Q718" s="352"/>
      <c r="R718" s="352"/>
      <c r="S718" s="352"/>
      <c r="T718" s="352"/>
      <c r="U718" s="352"/>
      <c r="V718" s="352"/>
      <c r="W718" s="352"/>
      <c r="X718" s="352"/>
      <c r="Y718" s="352"/>
      <c r="Z718" s="352"/>
    </row>
    <row r="719">
      <c r="A719" s="332"/>
      <c r="B719" s="396"/>
      <c r="C719" s="396"/>
      <c r="D719" s="397"/>
      <c r="E719" s="398"/>
      <c r="F719" s="398"/>
      <c r="G719" s="398"/>
      <c r="H719" s="398"/>
      <c r="I719" s="398"/>
      <c r="J719" s="398"/>
      <c r="K719" s="397"/>
      <c r="L719" s="352"/>
      <c r="M719" s="352"/>
      <c r="N719" s="352"/>
      <c r="O719" s="352"/>
      <c r="P719" s="352"/>
      <c r="Q719" s="352"/>
      <c r="R719" s="352"/>
      <c r="S719" s="352"/>
      <c r="T719" s="352"/>
      <c r="U719" s="352"/>
      <c r="V719" s="352"/>
      <c r="W719" s="352"/>
      <c r="X719" s="352"/>
      <c r="Y719" s="352"/>
      <c r="Z719" s="352"/>
    </row>
    <row r="720">
      <c r="A720" s="332"/>
      <c r="B720" s="396"/>
      <c r="C720" s="396"/>
      <c r="D720" s="397"/>
      <c r="E720" s="398"/>
      <c r="F720" s="398"/>
      <c r="G720" s="398"/>
      <c r="H720" s="398"/>
      <c r="I720" s="398"/>
      <c r="J720" s="398"/>
      <c r="K720" s="397"/>
      <c r="L720" s="352"/>
      <c r="M720" s="352"/>
      <c r="N720" s="352"/>
      <c r="O720" s="352"/>
      <c r="P720" s="352"/>
      <c r="Q720" s="352"/>
      <c r="R720" s="352"/>
      <c r="S720" s="352"/>
      <c r="T720" s="352"/>
      <c r="U720" s="352"/>
      <c r="V720" s="352"/>
      <c r="W720" s="352"/>
      <c r="X720" s="352"/>
      <c r="Y720" s="352"/>
      <c r="Z720" s="352"/>
    </row>
    <row r="721">
      <c r="A721" s="332"/>
      <c r="B721" s="396"/>
      <c r="C721" s="396"/>
      <c r="D721" s="397"/>
      <c r="E721" s="398"/>
      <c r="F721" s="398"/>
      <c r="G721" s="398"/>
      <c r="H721" s="398"/>
      <c r="I721" s="398"/>
      <c r="J721" s="398"/>
      <c r="K721" s="397"/>
      <c r="L721" s="352"/>
      <c r="M721" s="352"/>
      <c r="N721" s="352"/>
      <c r="O721" s="352"/>
      <c r="P721" s="352"/>
      <c r="Q721" s="352"/>
      <c r="R721" s="352"/>
      <c r="S721" s="352"/>
      <c r="T721" s="352"/>
      <c r="U721" s="352"/>
      <c r="V721" s="352"/>
      <c r="W721" s="352"/>
      <c r="X721" s="352"/>
      <c r="Y721" s="352"/>
      <c r="Z721" s="352"/>
    </row>
    <row r="722">
      <c r="A722" s="332"/>
      <c r="B722" s="396"/>
      <c r="C722" s="396"/>
      <c r="D722" s="397"/>
      <c r="E722" s="398"/>
      <c r="F722" s="398"/>
      <c r="G722" s="398"/>
      <c r="H722" s="398"/>
      <c r="I722" s="398"/>
      <c r="J722" s="398"/>
      <c r="K722" s="397"/>
      <c r="L722" s="352"/>
      <c r="M722" s="352"/>
      <c r="N722" s="352"/>
      <c r="O722" s="352"/>
      <c r="P722" s="352"/>
      <c r="Q722" s="352"/>
      <c r="R722" s="352"/>
      <c r="S722" s="352"/>
      <c r="T722" s="352"/>
      <c r="U722" s="352"/>
      <c r="V722" s="352"/>
      <c r="W722" s="352"/>
      <c r="X722" s="352"/>
      <c r="Y722" s="352"/>
      <c r="Z722" s="352"/>
    </row>
    <row r="723">
      <c r="A723" s="332"/>
      <c r="B723" s="396"/>
      <c r="C723" s="396"/>
      <c r="D723" s="397"/>
      <c r="E723" s="398"/>
      <c r="F723" s="398"/>
      <c r="G723" s="398"/>
      <c r="H723" s="398"/>
      <c r="I723" s="398"/>
      <c r="J723" s="398"/>
      <c r="K723" s="397"/>
      <c r="L723" s="352"/>
      <c r="M723" s="352"/>
      <c r="N723" s="352"/>
      <c r="O723" s="352"/>
      <c r="P723" s="352"/>
      <c r="Q723" s="352"/>
      <c r="R723" s="352"/>
      <c r="S723" s="352"/>
      <c r="T723" s="352"/>
      <c r="U723" s="352"/>
      <c r="V723" s="352"/>
      <c r="W723" s="352"/>
      <c r="X723" s="352"/>
      <c r="Y723" s="352"/>
      <c r="Z723" s="352"/>
    </row>
    <row r="724">
      <c r="A724" s="332"/>
      <c r="B724" s="396"/>
      <c r="C724" s="396"/>
      <c r="D724" s="397"/>
      <c r="E724" s="398"/>
      <c r="F724" s="398"/>
      <c r="G724" s="398"/>
      <c r="H724" s="398"/>
      <c r="I724" s="398"/>
      <c r="J724" s="398"/>
      <c r="K724" s="397"/>
      <c r="L724" s="352"/>
      <c r="M724" s="352"/>
      <c r="N724" s="352"/>
      <c r="O724" s="352"/>
      <c r="P724" s="352"/>
      <c r="Q724" s="352"/>
      <c r="R724" s="352"/>
      <c r="S724" s="352"/>
      <c r="T724" s="352"/>
      <c r="U724" s="352"/>
      <c r="V724" s="352"/>
      <c r="W724" s="352"/>
      <c r="X724" s="352"/>
      <c r="Y724" s="352"/>
      <c r="Z724" s="352"/>
    </row>
    <row r="725">
      <c r="A725" s="332"/>
      <c r="B725" s="396"/>
      <c r="C725" s="396"/>
      <c r="D725" s="397"/>
      <c r="E725" s="398"/>
      <c r="F725" s="398"/>
      <c r="G725" s="398"/>
      <c r="H725" s="398"/>
      <c r="I725" s="398"/>
      <c r="J725" s="398"/>
      <c r="K725" s="397"/>
      <c r="L725" s="352"/>
      <c r="M725" s="352"/>
      <c r="N725" s="352"/>
      <c r="O725" s="352"/>
      <c r="P725" s="352"/>
      <c r="Q725" s="352"/>
      <c r="R725" s="352"/>
      <c r="S725" s="352"/>
      <c r="T725" s="352"/>
      <c r="U725" s="352"/>
      <c r="V725" s="352"/>
      <c r="W725" s="352"/>
      <c r="X725" s="352"/>
      <c r="Y725" s="352"/>
      <c r="Z725" s="352"/>
    </row>
    <row r="726">
      <c r="A726" s="332"/>
      <c r="B726" s="396"/>
      <c r="C726" s="396"/>
      <c r="D726" s="397"/>
      <c r="E726" s="398"/>
      <c r="F726" s="398"/>
      <c r="G726" s="398"/>
      <c r="H726" s="398"/>
      <c r="I726" s="398"/>
      <c r="J726" s="398"/>
      <c r="K726" s="397"/>
      <c r="L726" s="352"/>
      <c r="M726" s="352"/>
      <c r="N726" s="352"/>
      <c r="O726" s="352"/>
      <c r="P726" s="352"/>
      <c r="Q726" s="352"/>
      <c r="R726" s="352"/>
      <c r="S726" s="352"/>
      <c r="T726" s="352"/>
      <c r="U726" s="352"/>
      <c r="V726" s="352"/>
      <c r="W726" s="352"/>
      <c r="X726" s="352"/>
      <c r="Y726" s="352"/>
      <c r="Z726" s="352"/>
    </row>
    <row r="727">
      <c r="A727" s="332"/>
      <c r="B727" s="396"/>
      <c r="C727" s="396"/>
      <c r="D727" s="397"/>
      <c r="E727" s="398"/>
      <c r="F727" s="398"/>
      <c r="G727" s="398"/>
      <c r="H727" s="398"/>
      <c r="I727" s="398"/>
      <c r="J727" s="398"/>
      <c r="K727" s="397"/>
      <c r="L727" s="352"/>
      <c r="M727" s="352"/>
      <c r="N727" s="352"/>
      <c r="O727" s="352"/>
      <c r="P727" s="352"/>
      <c r="Q727" s="352"/>
      <c r="R727" s="352"/>
      <c r="S727" s="352"/>
      <c r="T727" s="352"/>
      <c r="U727" s="352"/>
      <c r="V727" s="352"/>
      <c r="W727" s="352"/>
      <c r="X727" s="352"/>
      <c r="Y727" s="352"/>
      <c r="Z727" s="352"/>
    </row>
    <row r="728">
      <c r="A728" s="332"/>
      <c r="B728" s="396"/>
      <c r="C728" s="396"/>
      <c r="D728" s="397"/>
      <c r="E728" s="398"/>
      <c r="F728" s="398"/>
      <c r="G728" s="398"/>
      <c r="H728" s="398"/>
      <c r="I728" s="398"/>
      <c r="J728" s="398"/>
      <c r="K728" s="397"/>
      <c r="L728" s="352"/>
      <c r="M728" s="352"/>
      <c r="N728" s="352"/>
      <c r="O728" s="352"/>
      <c r="P728" s="352"/>
      <c r="Q728" s="352"/>
      <c r="R728" s="352"/>
      <c r="S728" s="352"/>
      <c r="T728" s="352"/>
      <c r="U728" s="352"/>
      <c r="V728" s="352"/>
      <c r="W728" s="352"/>
      <c r="X728" s="352"/>
      <c r="Y728" s="352"/>
      <c r="Z728" s="352"/>
    </row>
    <row r="729">
      <c r="A729" s="332"/>
      <c r="B729" s="396"/>
      <c r="C729" s="396"/>
      <c r="D729" s="397"/>
      <c r="E729" s="398"/>
      <c r="F729" s="398"/>
      <c r="G729" s="398"/>
      <c r="H729" s="398"/>
      <c r="I729" s="398"/>
      <c r="J729" s="398"/>
      <c r="K729" s="397"/>
      <c r="L729" s="352"/>
      <c r="M729" s="352"/>
      <c r="N729" s="352"/>
      <c r="O729" s="352"/>
      <c r="P729" s="352"/>
      <c r="Q729" s="352"/>
      <c r="R729" s="352"/>
      <c r="S729" s="352"/>
      <c r="T729" s="352"/>
      <c r="U729" s="352"/>
      <c r="V729" s="352"/>
      <c r="W729" s="352"/>
      <c r="X729" s="352"/>
      <c r="Y729" s="352"/>
      <c r="Z729" s="352"/>
    </row>
    <row r="730">
      <c r="A730" s="332"/>
      <c r="B730" s="396"/>
      <c r="C730" s="396"/>
      <c r="D730" s="397"/>
      <c r="E730" s="398"/>
      <c r="F730" s="398"/>
      <c r="G730" s="398"/>
      <c r="H730" s="398"/>
      <c r="I730" s="398"/>
      <c r="J730" s="398"/>
      <c r="K730" s="397"/>
      <c r="L730" s="352"/>
      <c r="M730" s="352"/>
      <c r="N730" s="352"/>
      <c r="O730" s="352"/>
      <c r="P730" s="352"/>
      <c r="Q730" s="352"/>
      <c r="R730" s="352"/>
      <c r="S730" s="352"/>
      <c r="T730" s="352"/>
      <c r="U730" s="352"/>
      <c r="V730" s="352"/>
      <c r="W730" s="352"/>
      <c r="X730" s="352"/>
      <c r="Y730" s="352"/>
      <c r="Z730" s="352"/>
    </row>
    <row r="731">
      <c r="A731" s="332"/>
      <c r="B731" s="396"/>
      <c r="C731" s="396"/>
      <c r="D731" s="397"/>
      <c r="E731" s="398"/>
      <c r="F731" s="398"/>
      <c r="G731" s="398"/>
      <c r="H731" s="398"/>
      <c r="I731" s="398"/>
      <c r="J731" s="398"/>
      <c r="K731" s="397"/>
      <c r="L731" s="352"/>
      <c r="M731" s="352"/>
      <c r="N731" s="352"/>
      <c r="O731" s="352"/>
      <c r="P731" s="352"/>
      <c r="Q731" s="352"/>
      <c r="R731" s="352"/>
      <c r="S731" s="352"/>
      <c r="T731" s="352"/>
      <c r="U731" s="352"/>
      <c r="V731" s="352"/>
      <c r="W731" s="352"/>
      <c r="X731" s="352"/>
      <c r="Y731" s="352"/>
      <c r="Z731" s="352"/>
    </row>
    <row r="732">
      <c r="A732" s="332"/>
      <c r="B732" s="396"/>
      <c r="C732" s="396"/>
      <c r="D732" s="397"/>
      <c r="E732" s="398"/>
      <c r="F732" s="398"/>
      <c r="G732" s="398"/>
      <c r="H732" s="398"/>
      <c r="I732" s="398"/>
      <c r="J732" s="398"/>
      <c r="K732" s="397"/>
      <c r="L732" s="352"/>
      <c r="M732" s="352"/>
      <c r="N732" s="352"/>
      <c r="O732" s="352"/>
      <c r="P732" s="352"/>
      <c r="Q732" s="352"/>
      <c r="R732" s="352"/>
      <c r="S732" s="352"/>
      <c r="T732" s="352"/>
      <c r="U732" s="352"/>
      <c r="V732" s="352"/>
      <c r="W732" s="352"/>
      <c r="X732" s="352"/>
      <c r="Y732" s="352"/>
      <c r="Z732" s="352"/>
    </row>
    <row r="733">
      <c r="A733" s="332"/>
      <c r="B733" s="396"/>
      <c r="C733" s="396"/>
      <c r="D733" s="397"/>
      <c r="E733" s="398"/>
      <c r="F733" s="398"/>
      <c r="G733" s="398"/>
      <c r="H733" s="398"/>
      <c r="I733" s="398"/>
      <c r="J733" s="398"/>
      <c r="K733" s="397"/>
      <c r="L733" s="352"/>
      <c r="M733" s="352"/>
      <c r="N733" s="352"/>
      <c r="O733" s="352"/>
      <c r="P733" s="352"/>
      <c r="Q733" s="352"/>
      <c r="R733" s="352"/>
      <c r="S733" s="352"/>
      <c r="T733" s="352"/>
      <c r="U733" s="352"/>
      <c r="V733" s="352"/>
      <c r="W733" s="352"/>
      <c r="X733" s="352"/>
      <c r="Y733" s="352"/>
      <c r="Z733" s="352"/>
    </row>
    <row r="734">
      <c r="A734" s="332"/>
      <c r="B734" s="396"/>
      <c r="C734" s="396"/>
      <c r="D734" s="397"/>
      <c r="E734" s="398"/>
      <c r="F734" s="398"/>
      <c r="G734" s="398"/>
      <c r="H734" s="398"/>
      <c r="I734" s="398"/>
      <c r="J734" s="398"/>
      <c r="K734" s="397"/>
      <c r="L734" s="352"/>
      <c r="M734" s="352"/>
      <c r="N734" s="352"/>
      <c r="O734" s="352"/>
      <c r="P734" s="352"/>
      <c r="Q734" s="352"/>
      <c r="R734" s="352"/>
      <c r="S734" s="352"/>
      <c r="T734" s="352"/>
      <c r="U734" s="352"/>
      <c r="V734" s="352"/>
      <c r="W734" s="352"/>
      <c r="X734" s="352"/>
      <c r="Y734" s="352"/>
      <c r="Z734" s="352"/>
    </row>
    <row r="735">
      <c r="A735" s="332"/>
      <c r="B735" s="396"/>
      <c r="C735" s="396"/>
      <c r="D735" s="397"/>
      <c r="E735" s="398"/>
      <c r="F735" s="398"/>
      <c r="G735" s="398"/>
      <c r="H735" s="398"/>
      <c r="I735" s="398"/>
      <c r="J735" s="398"/>
      <c r="K735" s="397"/>
      <c r="L735" s="352"/>
      <c r="M735" s="352"/>
      <c r="N735" s="352"/>
      <c r="O735" s="352"/>
      <c r="P735" s="352"/>
      <c r="Q735" s="352"/>
      <c r="R735" s="352"/>
      <c r="S735" s="352"/>
      <c r="T735" s="352"/>
      <c r="U735" s="352"/>
      <c r="V735" s="352"/>
      <c r="W735" s="352"/>
      <c r="X735" s="352"/>
      <c r="Y735" s="352"/>
      <c r="Z735" s="352"/>
    </row>
    <row r="736">
      <c r="A736" s="332"/>
      <c r="B736" s="396"/>
      <c r="C736" s="396"/>
      <c r="D736" s="397"/>
      <c r="E736" s="398"/>
      <c r="F736" s="398"/>
      <c r="G736" s="398"/>
      <c r="H736" s="398"/>
      <c r="I736" s="398"/>
      <c r="J736" s="398"/>
      <c r="K736" s="397"/>
      <c r="L736" s="352"/>
      <c r="M736" s="352"/>
      <c r="N736" s="352"/>
      <c r="O736" s="352"/>
      <c r="P736" s="352"/>
      <c r="Q736" s="352"/>
      <c r="R736" s="352"/>
      <c r="S736" s="352"/>
      <c r="T736" s="352"/>
      <c r="U736" s="352"/>
      <c r="V736" s="352"/>
      <c r="W736" s="352"/>
      <c r="X736" s="352"/>
      <c r="Y736" s="352"/>
      <c r="Z736" s="352"/>
    </row>
    <row r="737">
      <c r="A737" s="332"/>
      <c r="B737" s="396"/>
      <c r="C737" s="396"/>
      <c r="D737" s="397"/>
      <c r="E737" s="398"/>
      <c r="F737" s="398"/>
      <c r="G737" s="398"/>
      <c r="H737" s="398"/>
      <c r="I737" s="398"/>
      <c r="J737" s="398"/>
      <c r="K737" s="397"/>
      <c r="L737" s="352"/>
      <c r="M737" s="352"/>
      <c r="N737" s="352"/>
      <c r="O737" s="352"/>
      <c r="P737" s="352"/>
      <c r="Q737" s="352"/>
      <c r="R737" s="352"/>
      <c r="S737" s="352"/>
      <c r="T737" s="352"/>
      <c r="U737" s="352"/>
      <c r="V737" s="352"/>
      <c r="W737" s="352"/>
      <c r="X737" s="352"/>
      <c r="Y737" s="352"/>
      <c r="Z737" s="352"/>
    </row>
    <row r="738">
      <c r="A738" s="332"/>
      <c r="B738" s="396"/>
      <c r="C738" s="396"/>
      <c r="D738" s="397"/>
      <c r="E738" s="398"/>
      <c r="F738" s="398"/>
      <c r="G738" s="398"/>
      <c r="H738" s="398"/>
      <c r="I738" s="398"/>
      <c r="J738" s="398"/>
      <c r="K738" s="397"/>
      <c r="L738" s="352"/>
      <c r="M738" s="352"/>
      <c r="N738" s="352"/>
      <c r="O738" s="352"/>
      <c r="P738" s="352"/>
      <c r="Q738" s="352"/>
      <c r="R738" s="352"/>
      <c r="S738" s="352"/>
      <c r="T738" s="352"/>
      <c r="U738" s="352"/>
      <c r="V738" s="352"/>
      <c r="W738" s="352"/>
      <c r="X738" s="352"/>
      <c r="Y738" s="352"/>
      <c r="Z738" s="352"/>
    </row>
    <row r="739">
      <c r="A739" s="332"/>
      <c r="B739" s="396"/>
      <c r="C739" s="396"/>
      <c r="D739" s="397"/>
      <c r="E739" s="398"/>
      <c r="F739" s="398"/>
      <c r="G739" s="398"/>
      <c r="H739" s="398"/>
      <c r="I739" s="398"/>
      <c r="J739" s="398"/>
      <c r="K739" s="397"/>
      <c r="L739" s="352"/>
      <c r="M739" s="352"/>
      <c r="N739" s="352"/>
      <c r="O739" s="352"/>
      <c r="P739" s="352"/>
      <c r="Q739" s="352"/>
      <c r="R739" s="352"/>
      <c r="S739" s="352"/>
      <c r="T739" s="352"/>
      <c r="U739" s="352"/>
      <c r="V739" s="352"/>
      <c r="W739" s="352"/>
      <c r="X739" s="352"/>
      <c r="Y739" s="352"/>
      <c r="Z739" s="352"/>
    </row>
    <row r="740">
      <c r="A740" s="332"/>
      <c r="B740" s="396"/>
      <c r="C740" s="396"/>
      <c r="D740" s="397"/>
      <c r="E740" s="398"/>
      <c r="F740" s="398"/>
      <c r="G740" s="398"/>
      <c r="H740" s="398"/>
      <c r="I740" s="398"/>
      <c r="J740" s="398"/>
      <c r="K740" s="397"/>
      <c r="L740" s="352"/>
      <c r="M740" s="352"/>
      <c r="N740" s="352"/>
      <c r="O740" s="352"/>
      <c r="P740" s="352"/>
      <c r="Q740" s="352"/>
      <c r="R740" s="352"/>
      <c r="S740" s="352"/>
      <c r="T740" s="352"/>
      <c r="U740" s="352"/>
      <c r="V740" s="352"/>
      <c r="W740" s="352"/>
      <c r="X740" s="352"/>
      <c r="Y740" s="352"/>
      <c r="Z740" s="352"/>
    </row>
    <row r="741">
      <c r="A741" s="332"/>
      <c r="B741" s="396"/>
      <c r="C741" s="396"/>
      <c r="D741" s="397"/>
      <c r="E741" s="398"/>
      <c r="F741" s="398"/>
      <c r="G741" s="398"/>
      <c r="H741" s="398"/>
      <c r="I741" s="398"/>
      <c r="J741" s="398"/>
      <c r="K741" s="397"/>
      <c r="L741" s="352"/>
      <c r="M741" s="352"/>
      <c r="N741" s="352"/>
      <c r="O741" s="352"/>
      <c r="P741" s="352"/>
      <c r="Q741" s="352"/>
      <c r="R741" s="352"/>
      <c r="S741" s="352"/>
      <c r="T741" s="352"/>
      <c r="U741" s="352"/>
      <c r="V741" s="352"/>
      <c r="W741" s="352"/>
      <c r="X741" s="352"/>
      <c r="Y741" s="352"/>
      <c r="Z741" s="352"/>
    </row>
    <row r="742">
      <c r="A742" s="332"/>
      <c r="B742" s="396"/>
      <c r="C742" s="396"/>
      <c r="D742" s="397"/>
      <c r="E742" s="398"/>
      <c r="F742" s="398"/>
      <c r="G742" s="398"/>
      <c r="H742" s="398"/>
      <c r="I742" s="398"/>
      <c r="J742" s="398"/>
      <c r="K742" s="397"/>
      <c r="L742" s="352"/>
      <c r="M742" s="352"/>
      <c r="N742" s="352"/>
      <c r="O742" s="352"/>
      <c r="P742" s="352"/>
      <c r="Q742" s="352"/>
      <c r="R742" s="352"/>
      <c r="S742" s="352"/>
      <c r="T742" s="352"/>
      <c r="U742" s="352"/>
      <c r="V742" s="352"/>
      <c r="W742" s="352"/>
      <c r="X742" s="352"/>
      <c r="Y742" s="352"/>
      <c r="Z742" s="352"/>
    </row>
    <row r="743">
      <c r="A743" s="332"/>
      <c r="B743" s="396"/>
      <c r="C743" s="396"/>
      <c r="D743" s="397"/>
      <c r="E743" s="398"/>
      <c r="F743" s="398"/>
      <c r="G743" s="398"/>
      <c r="H743" s="398"/>
      <c r="I743" s="398"/>
      <c r="J743" s="398"/>
      <c r="K743" s="397"/>
      <c r="L743" s="352"/>
      <c r="M743" s="352"/>
      <c r="N743" s="352"/>
      <c r="O743" s="352"/>
      <c r="P743" s="352"/>
      <c r="Q743" s="352"/>
      <c r="R743" s="352"/>
      <c r="S743" s="352"/>
      <c r="T743" s="352"/>
      <c r="U743" s="352"/>
      <c r="V743" s="352"/>
      <c r="W743" s="352"/>
      <c r="X743" s="352"/>
      <c r="Y743" s="352"/>
      <c r="Z743" s="352"/>
    </row>
    <row r="744">
      <c r="A744" s="332"/>
      <c r="B744" s="396"/>
      <c r="C744" s="396"/>
      <c r="D744" s="397"/>
      <c r="E744" s="398"/>
      <c r="F744" s="398"/>
      <c r="G744" s="398"/>
      <c r="H744" s="398"/>
      <c r="I744" s="398"/>
      <c r="J744" s="398"/>
      <c r="K744" s="397"/>
      <c r="L744" s="352"/>
      <c r="M744" s="352"/>
      <c r="N744" s="352"/>
      <c r="O744" s="352"/>
      <c r="P744" s="352"/>
      <c r="Q744" s="352"/>
      <c r="R744" s="352"/>
      <c r="S744" s="352"/>
      <c r="T744" s="352"/>
      <c r="U744" s="352"/>
      <c r="V744" s="352"/>
      <c r="W744" s="352"/>
      <c r="X744" s="352"/>
      <c r="Y744" s="352"/>
      <c r="Z744" s="352"/>
    </row>
    <row r="745">
      <c r="A745" s="332"/>
      <c r="B745" s="396"/>
      <c r="C745" s="396"/>
      <c r="D745" s="397"/>
      <c r="E745" s="398"/>
      <c r="F745" s="398"/>
      <c r="G745" s="398"/>
      <c r="H745" s="398"/>
      <c r="I745" s="398"/>
      <c r="J745" s="398"/>
      <c r="K745" s="397"/>
      <c r="L745" s="352"/>
      <c r="M745" s="352"/>
      <c r="N745" s="352"/>
      <c r="O745" s="352"/>
      <c r="P745" s="352"/>
      <c r="Q745" s="352"/>
      <c r="R745" s="352"/>
      <c r="S745" s="352"/>
      <c r="T745" s="352"/>
      <c r="U745" s="352"/>
      <c r="V745" s="352"/>
      <c r="W745" s="352"/>
      <c r="X745" s="352"/>
      <c r="Y745" s="352"/>
      <c r="Z745" s="352"/>
    </row>
    <row r="746">
      <c r="A746" s="332"/>
      <c r="B746" s="396"/>
      <c r="C746" s="396"/>
      <c r="D746" s="397"/>
      <c r="E746" s="398"/>
      <c r="F746" s="398"/>
      <c r="G746" s="398"/>
      <c r="H746" s="398"/>
      <c r="I746" s="398"/>
      <c r="J746" s="398"/>
      <c r="K746" s="397"/>
      <c r="L746" s="352"/>
      <c r="M746" s="352"/>
      <c r="N746" s="352"/>
      <c r="O746" s="352"/>
      <c r="P746" s="352"/>
      <c r="Q746" s="352"/>
      <c r="R746" s="352"/>
      <c r="S746" s="352"/>
      <c r="T746" s="352"/>
      <c r="U746" s="352"/>
      <c r="V746" s="352"/>
      <c r="W746" s="352"/>
      <c r="X746" s="352"/>
      <c r="Y746" s="352"/>
      <c r="Z746" s="352"/>
    </row>
    <row r="747">
      <c r="A747" s="332"/>
      <c r="B747" s="396"/>
      <c r="C747" s="396"/>
      <c r="D747" s="397"/>
      <c r="E747" s="398"/>
      <c r="F747" s="398"/>
      <c r="G747" s="398"/>
      <c r="H747" s="398"/>
      <c r="I747" s="398"/>
      <c r="J747" s="398"/>
      <c r="K747" s="397"/>
      <c r="L747" s="352"/>
      <c r="M747" s="352"/>
      <c r="N747" s="352"/>
      <c r="O747" s="352"/>
      <c r="P747" s="352"/>
      <c r="Q747" s="352"/>
      <c r="R747" s="352"/>
      <c r="S747" s="352"/>
      <c r="T747" s="352"/>
      <c r="U747" s="352"/>
      <c r="V747" s="352"/>
      <c r="W747" s="352"/>
      <c r="X747" s="352"/>
      <c r="Y747" s="352"/>
      <c r="Z747" s="352"/>
    </row>
    <row r="748">
      <c r="A748" s="332"/>
      <c r="B748" s="396"/>
      <c r="C748" s="396"/>
      <c r="D748" s="397"/>
      <c r="E748" s="398"/>
      <c r="F748" s="398"/>
      <c r="G748" s="398"/>
      <c r="H748" s="398"/>
      <c r="I748" s="398"/>
      <c r="J748" s="398"/>
      <c r="K748" s="397"/>
      <c r="L748" s="352"/>
      <c r="M748" s="352"/>
      <c r="N748" s="352"/>
      <c r="O748" s="352"/>
      <c r="P748" s="352"/>
      <c r="Q748" s="352"/>
      <c r="R748" s="352"/>
      <c r="S748" s="352"/>
      <c r="T748" s="352"/>
      <c r="U748" s="352"/>
      <c r="V748" s="352"/>
      <c r="W748" s="352"/>
      <c r="X748" s="352"/>
      <c r="Y748" s="352"/>
      <c r="Z748" s="352"/>
    </row>
    <row r="749">
      <c r="A749" s="332"/>
      <c r="B749" s="396"/>
      <c r="C749" s="396"/>
      <c r="D749" s="397"/>
      <c r="E749" s="398"/>
      <c r="F749" s="398"/>
      <c r="G749" s="398"/>
      <c r="H749" s="398"/>
      <c r="I749" s="398"/>
      <c r="J749" s="398"/>
      <c r="K749" s="397"/>
      <c r="L749" s="352"/>
      <c r="M749" s="352"/>
      <c r="N749" s="352"/>
      <c r="O749" s="352"/>
      <c r="P749" s="352"/>
      <c r="Q749" s="352"/>
      <c r="R749" s="352"/>
      <c r="S749" s="352"/>
      <c r="T749" s="352"/>
      <c r="U749" s="352"/>
      <c r="V749" s="352"/>
      <c r="W749" s="352"/>
      <c r="X749" s="352"/>
      <c r="Y749" s="352"/>
      <c r="Z749" s="352"/>
    </row>
    <row r="750">
      <c r="A750" s="332"/>
      <c r="B750" s="396"/>
      <c r="C750" s="396"/>
      <c r="D750" s="397"/>
      <c r="E750" s="398"/>
      <c r="F750" s="398"/>
      <c r="G750" s="398"/>
      <c r="H750" s="398"/>
      <c r="I750" s="398"/>
      <c r="J750" s="398"/>
      <c r="K750" s="397"/>
      <c r="L750" s="352"/>
      <c r="M750" s="352"/>
      <c r="N750" s="352"/>
      <c r="O750" s="352"/>
      <c r="P750" s="352"/>
      <c r="Q750" s="352"/>
      <c r="R750" s="352"/>
      <c r="S750" s="352"/>
      <c r="T750" s="352"/>
      <c r="U750" s="352"/>
      <c r="V750" s="352"/>
      <c r="W750" s="352"/>
      <c r="X750" s="352"/>
      <c r="Y750" s="352"/>
      <c r="Z750" s="352"/>
    </row>
    <row r="751">
      <c r="A751" s="332"/>
      <c r="B751" s="396"/>
      <c r="C751" s="396"/>
      <c r="D751" s="397"/>
      <c r="E751" s="398"/>
      <c r="F751" s="398"/>
      <c r="G751" s="398"/>
      <c r="H751" s="398"/>
      <c r="I751" s="398"/>
      <c r="J751" s="398"/>
      <c r="K751" s="397"/>
      <c r="L751" s="352"/>
      <c r="M751" s="352"/>
      <c r="N751" s="352"/>
      <c r="O751" s="352"/>
      <c r="P751" s="352"/>
      <c r="Q751" s="352"/>
      <c r="R751" s="352"/>
      <c r="S751" s="352"/>
      <c r="T751" s="352"/>
      <c r="U751" s="352"/>
      <c r="V751" s="352"/>
      <c r="W751" s="352"/>
      <c r="X751" s="352"/>
      <c r="Y751" s="352"/>
      <c r="Z751" s="352"/>
    </row>
    <row r="752">
      <c r="A752" s="332"/>
      <c r="B752" s="396"/>
      <c r="C752" s="396"/>
      <c r="D752" s="397"/>
      <c r="E752" s="398"/>
      <c r="F752" s="398"/>
      <c r="G752" s="398"/>
      <c r="H752" s="398"/>
      <c r="I752" s="398"/>
      <c r="J752" s="398"/>
      <c r="K752" s="397"/>
      <c r="L752" s="352"/>
      <c r="M752" s="352"/>
      <c r="N752" s="352"/>
      <c r="O752" s="352"/>
      <c r="P752" s="352"/>
      <c r="Q752" s="352"/>
      <c r="R752" s="352"/>
      <c r="S752" s="352"/>
      <c r="T752" s="352"/>
      <c r="U752" s="352"/>
      <c r="V752" s="352"/>
      <c r="W752" s="352"/>
      <c r="X752" s="352"/>
      <c r="Y752" s="352"/>
      <c r="Z752" s="352"/>
    </row>
    <row r="753">
      <c r="A753" s="332"/>
      <c r="B753" s="396"/>
      <c r="C753" s="396"/>
      <c r="D753" s="397"/>
      <c r="E753" s="398"/>
      <c r="F753" s="398"/>
      <c r="G753" s="398"/>
      <c r="H753" s="398"/>
      <c r="I753" s="398"/>
      <c r="J753" s="398"/>
      <c r="K753" s="397"/>
      <c r="L753" s="352"/>
      <c r="M753" s="352"/>
      <c r="N753" s="352"/>
      <c r="O753" s="352"/>
      <c r="P753" s="352"/>
      <c r="Q753" s="352"/>
      <c r="R753" s="352"/>
      <c r="S753" s="352"/>
      <c r="T753" s="352"/>
      <c r="U753" s="352"/>
      <c r="V753" s="352"/>
      <c r="W753" s="352"/>
      <c r="X753" s="352"/>
      <c r="Y753" s="352"/>
      <c r="Z753" s="352"/>
    </row>
    <row r="754">
      <c r="A754" s="332"/>
      <c r="B754" s="396"/>
      <c r="C754" s="396"/>
      <c r="D754" s="397"/>
      <c r="E754" s="398"/>
      <c r="F754" s="398"/>
      <c r="G754" s="398"/>
      <c r="H754" s="398"/>
      <c r="I754" s="398"/>
      <c r="J754" s="398"/>
      <c r="K754" s="397"/>
      <c r="L754" s="352"/>
      <c r="M754" s="352"/>
      <c r="N754" s="352"/>
      <c r="O754" s="352"/>
      <c r="P754" s="352"/>
      <c r="Q754" s="352"/>
      <c r="R754" s="352"/>
      <c r="S754" s="352"/>
      <c r="T754" s="352"/>
      <c r="U754" s="352"/>
      <c r="V754" s="352"/>
      <c r="W754" s="352"/>
      <c r="X754" s="352"/>
      <c r="Y754" s="352"/>
      <c r="Z754" s="352"/>
    </row>
    <row r="755">
      <c r="A755" s="332"/>
      <c r="B755" s="396"/>
      <c r="C755" s="396"/>
      <c r="D755" s="397"/>
      <c r="E755" s="398"/>
      <c r="F755" s="398"/>
      <c r="G755" s="398"/>
      <c r="H755" s="398"/>
      <c r="I755" s="398"/>
      <c r="J755" s="398"/>
      <c r="K755" s="397"/>
      <c r="L755" s="352"/>
      <c r="M755" s="352"/>
      <c r="N755" s="352"/>
      <c r="O755" s="352"/>
      <c r="P755" s="352"/>
      <c r="Q755" s="352"/>
      <c r="R755" s="352"/>
      <c r="S755" s="352"/>
      <c r="T755" s="352"/>
      <c r="U755" s="352"/>
      <c r="V755" s="352"/>
      <c r="W755" s="352"/>
      <c r="X755" s="352"/>
      <c r="Y755" s="352"/>
      <c r="Z755" s="352"/>
    </row>
    <row r="756">
      <c r="A756" s="332"/>
      <c r="B756" s="396"/>
      <c r="C756" s="396"/>
      <c r="D756" s="397"/>
      <c r="E756" s="398"/>
      <c r="F756" s="398"/>
      <c r="G756" s="398"/>
      <c r="H756" s="398"/>
      <c r="I756" s="398"/>
      <c r="J756" s="398"/>
      <c r="K756" s="397"/>
      <c r="L756" s="352"/>
      <c r="M756" s="352"/>
      <c r="N756" s="352"/>
      <c r="O756" s="352"/>
      <c r="P756" s="352"/>
      <c r="Q756" s="352"/>
      <c r="R756" s="352"/>
      <c r="S756" s="352"/>
      <c r="T756" s="352"/>
      <c r="U756" s="352"/>
      <c r="V756" s="352"/>
      <c r="W756" s="352"/>
      <c r="X756" s="352"/>
      <c r="Y756" s="352"/>
      <c r="Z756" s="352"/>
    </row>
    <row r="757">
      <c r="A757" s="332"/>
      <c r="B757" s="396"/>
      <c r="C757" s="396"/>
      <c r="D757" s="397"/>
      <c r="E757" s="398"/>
      <c r="F757" s="398"/>
      <c r="G757" s="398"/>
      <c r="H757" s="398"/>
      <c r="I757" s="398"/>
      <c r="J757" s="398"/>
      <c r="K757" s="397"/>
      <c r="L757" s="352"/>
      <c r="M757" s="352"/>
      <c r="N757" s="352"/>
      <c r="O757" s="352"/>
      <c r="P757" s="352"/>
      <c r="Q757" s="352"/>
      <c r="R757" s="352"/>
      <c r="S757" s="352"/>
      <c r="T757" s="352"/>
      <c r="U757" s="352"/>
      <c r="V757" s="352"/>
      <c r="W757" s="352"/>
      <c r="X757" s="352"/>
      <c r="Y757" s="352"/>
      <c r="Z757" s="352"/>
    </row>
    <row r="758">
      <c r="A758" s="332"/>
      <c r="B758" s="396"/>
      <c r="C758" s="396"/>
      <c r="D758" s="397"/>
      <c r="E758" s="398"/>
      <c r="F758" s="398"/>
      <c r="G758" s="398"/>
      <c r="H758" s="398"/>
      <c r="I758" s="398"/>
      <c r="J758" s="398"/>
      <c r="K758" s="397"/>
      <c r="L758" s="352"/>
      <c r="M758" s="352"/>
      <c r="N758" s="352"/>
      <c r="O758" s="352"/>
      <c r="P758" s="352"/>
      <c r="Q758" s="352"/>
      <c r="R758" s="352"/>
      <c r="S758" s="352"/>
      <c r="T758" s="352"/>
      <c r="U758" s="352"/>
      <c r="V758" s="352"/>
      <c r="W758" s="352"/>
      <c r="X758" s="352"/>
      <c r="Y758" s="352"/>
      <c r="Z758" s="352"/>
    </row>
    <row r="759">
      <c r="A759" s="332"/>
      <c r="B759" s="396"/>
      <c r="C759" s="396"/>
      <c r="D759" s="397"/>
      <c r="E759" s="398"/>
      <c r="F759" s="398"/>
      <c r="G759" s="398"/>
      <c r="H759" s="398"/>
      <c r="I759" s="398"/>
      <c r="J759" s="398"/>
      <c r="K759" s="397"/>
      <c r="L759" s="352"/>
      <c r="M759" s="352"/>
      <c r="N759" s="352"/>
      <c r="O759" s="352"/>
      <c r="P759" s="352"/>
      <c r="Q759" s="352"/>
      <c r="R759" s="352"/>
      <c r="S759" s="352"/>
      <c r="T759" s="352"/>
      <c r="U759" s="352"/>
      <c r="V759" s="352"/>
      <c r="W759" s="352"/>
      <c r="X759" s="352"/>
      <c r="Y759" s="352"/>
      <c r="Z759" s="352"/>
    </row>
    <row r="760">
      <c r="A760" s="332"/>
      <c r="B760" s="396"/>
      <c r="C760" s="396"/>
      <c r="D760" s="397"/>
      <c r="E760" s="398"/>
      <c r="F760" s="398"/>
      <c r="G760" s="398"/>
      <c r="H760" s="398"/>
      <c r="I760" s="398"/>
      <c r="J760" s="398"/>
      <c r="K760" s="397"/>
      <c r="L760" s="352"/>
      <c r="M760" s="352"/>
      <c r="N760" s="352"/>
      <c r="O760" s="352"/>
      <c r="P760" s="352"/>
      <c r="Q760" s="352"/>
      <c r="R760" s="352"/>
      <c r="S760" s="352"/>
      <c r="T760" s="352"/>
      <c r="U760" s="352"/>
      <c r="V760" s="352"/>
      <c r="W760" s="352"/>
      <c r="X760" s="352"/>
      <c r="Y760" s="352"/>
      <c r="Z760" s="352"/>
    </row>
    <row r="761">
      <c r="A761" s="332"/>
      <c r="B761" s="396"/>
      <c r="C761" s="396"/>
      <c r="D761" s="397"/>
      <c r="E761" s="398"/>
      <c r="F761" s="398"/>
      <c r="G761" s="398"/>
      <c r="H761" s="398"/>
      <c r="I761" s="398"/>
      <c r="J761" s="398"/>
      <c r="K761" s="397"/>
      <c r="L761" s="352"/>
      <c r="M761" s="352"/>
      <c r="N761" s="352"/>
      <c r="O761" s="352"/>
      <c r="P761" s="352"/>
      <c r="Q761" s="352"/>
      <c r="R761" s="352"/>
      <c r="S761" s="352"/>
      <c r="T761" s="352"/>
      <c r="U761" s="352"/>
      <c r="V761" s="352"/>
      <c r="W761" s="352"/>
      <c r="X761" s="352"/>
      <c r="Y761" s="352"/>
      <c r="Z761" s="352"/>
    </row>
    <row r="762">
      <c r="A762" s="332"/>
      <c r="B762" s="396"/>
      <c r="C762" s="396"/>
      <c r="D762" s="397"/>
      <c r="E762" s="398"/>
      <c r="F762" s="398"/>
      <c r="G762" s="398"/>
      <c r="H762" s="398"/>
      <c r="I762" s="398"/>
      <c r="J762" s="398"/>
      <c r="K762" s="397"/>
      <c r="L762" s="352"/>
      <c r="M762" s="352"/>
      <c r="N762" s="352"/>
      <c r="O762" s="352"/>
      <c r="P762" s="352"/>
      <c r="Q762" s="352"/>
      <c r="R762" s="352"/>
      <c r="S762" s="352"/>
      <c r="T762" s="352"/>
      <c r="U762" s="352"/>
      <c r="V762" s="352"/>
      <c r="W762" s="352"/>
      <c r="X762" s="352"/>
      <c r="Y762" s="352"/>
      <c r="Z762" s="352"/>
    </row>
    <row r="763">
      <c r="A763" s="332"/>
      <c r="B763" s="396"/>
      <c r="C763" s="396"/>
      <c r="D763" s="397"/>
      <c r="E763" s="398"/>
      <c r="F763" s="398"/>
      <c r="G763" s="398"/>
      <c r="H763" s="398"/>
      <c r="I763" s="398"/>
      <c r="J763" s="398"/>
      <c r="K763" s="397"/>
      <c r="L763" s="352"/>
      <c r="M763" s="352"/>
      <c r="N763" s="352"/>
      <c r="O763" s="352"/>
      <c r="P763" s="352"/>
      <c r="Q763" s="352"/>
      <c r="R763" s="352"/>
      <c r="S763" s="352"/>
      <c r="T763" s="352"/>
      <c r="U763" s="352"/>
      <c r="V763" s="352"/>
      <c r="W763" s="352"/>
      <c r="X763" s="352"/>
      <c r="Y763" s="352"/>
      <c r="Z763" s="352"/>
    </row>
    <row r="764">
      <c r="A764" s="332"/>
      <c r="B764" s="396"/>
      <c r="C764" s="396"/>
      <c r="D764" s="397"/>
      <c r="E764" s="398"/>
      <c r="F764" s="398"/>
      <c r="G764" s="398"/>
      <c r="H764" s="398"/>
      <c r="I764" s="398"/>
      <c r="J764" s="398"/>
      <c r="K764" s="397"/>
      <c r="L764" s="352"/>
      <c r="M764" s="352"/>
      <c r="N764" s="352"/>
      <c r="O764" s="352"/>
      <c r="P764" s="352"/>
      <c r="Q764" s="352"/>
      <c r="R764" s="352"/>
      <c r="S764" s="352"/>
      <c r="T764" s="352"/>
      <c r="U764" s="352"/>
      <c r="V764" s="352"/>
      <c r="W764" s="352"/>
      <c r="X764" s="352"/>
      <c r="Y764" s="352"/>
      <c r="Z764" s="352"/>
    </row>
    <row r="765">
      <c r="A765" s="332"/>
      <c r="B765" s="396"/>
      <c r="C765" s="396"/>
      <c r="D765" s="397"/>
      <c r="E765" s="398"/>
      <c r="F765" s="398"/>
      <c r="G765" s="398"/>
      <c r="H765" s="398"/>
      <c r="I765" s="398"/>
      <c r="J765" s="398"/>
      <c r="K765" s="397"/>
      <c r="L765" s="352"/>
      <c r="M765" s="352"/>
      <c r="N765" s="352"/>
      <c r="O765" s="352"/>
      <c r="P765" s="352"/>
      <c r="Q765" s="352"/>
      <c r="R765" s="352"/>
      <c r="S765" s="352"/>
      <c r="T765" s="352"/>
      <c r="U765" s="352"/>
      <c r="V765" s="352"/>
      <c r="W765" s="352"/>
      <c r="X765" s="352"/>
      <c r="Y765" s="352"/>
      <c r="Z765" s="352"/>
    </row>
    <row r="766">
      <c r="A766" s="332"/>
      <c r="B766" s="396"/>
      <c r="C766" s="396"/>
      <c r="D766" s="397"/>
      <c r="E766" s="398"/>
      <c r="F766" s="398"/>
      <c r="G766" s="398"/>
      <c r="H766" s="398"/>
      <c r="I766" s="398"/>
      <c r="J766" s="398"/>
      <c r="K766" s="397"/>
      <c r="L766" s="352"/>
      <c r="M766" s="352"/>
      <c r="N766" s="352"/>
      <c r="O766" s="352"/>
      <c r="P766" s="352"/>
      <c r="Q766" s="352"/>
      <c r="R766" s="352"/>
      <c r="S766" s="352"/>
      <c r="T766" s="352"/>
      <c r="U766" s="352"/>
      <c r="V766" s="352"/>
      <c r="W766" s="352"/>
      <c r="X766" s="352"/>
      <c r="Y766" s="352"/>
      <c r="Z766" s="352"/>
    </row>
    <row r="767">
      <c r="A767" s="332"/>
      <c r="B767" s="396"/>
      <c r="C767" s="396"/>
      <c r="D767" s="397"/>
      <c r="E767" s="398"/>
      <c r="F767" s="398"/>
      <c r="G767" s="398"/>
      <c r="H767" s="398"/>
      <c r="I767" s="398"/>
      <c r="J767" s="398"/>
      <c r="K767" s="397"/>
      <c r="L767" s="352"/>
      <c r="M767" s="352"/>
      <c r="N767" s="352"/>
      <c r="O767" s="352"/>
      <c r="P767" s="352"/>
      <c r="Q767" s="352"/>
      <c r="R767" s="352"/>
      <c r="S767" s="352"/>
      <c r="T767" s="352"/>
      <c r="U767" s="352"/>
      <c r="V767" s="352"/>
      <c r="W767" s="352"/>
      <c r="X767" s="352"/>
      <c r="Y767" s="352"/>
      <c r="Z767" s="352"/>
    </row>
    <row r="768">
      <c r="A768" s="332"/>
      <c r="B768" s="396"/>
      <c r="C768" s="396"/>
      <c r="D768" s="397"/>
      <c r="E768" s="398"/>
      <c r="F768" s="398"/>
      <c r="G768" s="398"/>
      <c r="H768" s="398"/>
      <c r="I768" s="398"/>
      <c r="J768" s="398"/>
      <c r="K768" s="397"/>
      <c r="L768" s="352"/>
      <c r="M768" s="352"/>
      <c r="N768" s="352"/>
      <c r="O768" s="352"/>
      <c r="P768" s="352"/>
      <c r="Q768" s="352"/>
      <c r="R768" s="352"/>
      <c r="S768" s="352"/>
      <c r="T768" s="352"/>
      <c r="U768" s="352"/>
      <c r="V768" s="352"/>
      <c r="W768" s="352"/>
      <c r="X768" s="352"/>
      <c r="Y768" s="352"/>
      <c r="Z768" s="352"/>
    </row>
    <row r="769">
      <c r="A769" s="332"/>
      <c r="B769" s="396"/>
      <c r="C769" s="396"/>
      <c r="D769" s="397"/>
      <c r="E769" s="398"/>
      <c r="F769" s="398"/>
      <c r="G769" s="398"/>
      <c r="H769" s="398"/>
      <c r="I769" s="398"/>
      <c r="J769" s="398"/>
      <c r="K769" s="397"/>
      <c r="L769" s="352"/>
      <c r="M769" s="352"/>
      <c r="N769" s="352"/>
      <c r="O769" s="352"/>
      <c r="P769" s="352"/>
      <c r="Q769" s="352"/>
      <c r="R769" s="352"/>
      <c r="S769" s="352"/>
      <c r="T769" s="352"/>
      <c r="U769" s="352"/>
      <c r="V769" s="352"/>
      <c r="W769" s="352"/>
      <c r="X769" s="352"/>
      <c r="Y769" s="352"/>
      <c r="Z769" s="352"/>
    </row>
    <row r="770">
      <c r="A770" s="332"/>
      <c r="B770" s="396"/>
      <c r="C770" s="396"/>
      <c r="D770" s="397"/>
      <c r="E770" s="398"/>
      <c r="F770" s="398"/>
      <c r="G770" s="398"/>
      <c r="H770" s="398"/>
      <c r="I770" s="398"/>
      <c r="J770" s="398"/>
      <c r="K770" s="397"/>
      <c r="L770" s="352"/>
      <c r="M770" s="352"/>
      <c r="N770" s="352"/>
      <c r="O770" s="352"/>
      <c r="P770" s="352"/>
      <c r="Q770" s="352"/>
      <c r="R770" s="352"/>
      <c r="S770" s="352"/>
      <c r="T770" s="352"/>
      <c r="U770" s="352"/>
      <c r="V770" s="352"/>
      <c r="W770" s="352"/>
      <c r="X770" s="352"/>
      <c r="Y770" s="352"/>
      <c r="Z770" s="352"/>
    </row>
    <row r="771">
      <c r="A771" s="332"/>
      <c r="B771" s="396"/>
      <c r="C771" s="396"/>
      <c r="D771" s="397"/>
      <c r="E771" s="398"/>
      <c r="F771" s="398"/>
      <c r="G771" s="398"/>
      <c r="H771" s="398"/>
      <c r="I771" s="398"/>
      <c r="J771" s="398"/>
      <c r="K771" s="397"/>
      <c r="L771" s="352"/>
      <c r="M771" s="352"/>
      <c r="N771" s="352"/>
      <c r="O771" s="352"/>
      <c r="P771" s="352"/>
      <c r="Q771" s="352"/>
      <c r="R771" s="352"/>
      <c r="S771" s="352"/>
      <c r="T771" s="352"/>
      <c r="U771" s="352"/>
      <c r="V771" s="352"/>
      <c r="W771" s="352"/>
      <c r="X771" s="352"/>
      <c r="Y771" s="352"/>
      <c r="Z771" s="352"/>
    </row>
    <row r="772">
      <c r="A772" s="332"/>
      <c r="B772" s="396"/>
      <c r="C772" s="396"/>
      <c r="D772" s="397"/>
      <c r="E772" s="398"/>
      <c r="F772" s="398"/>
      <c r="G772" s="398"/>
      <c r="H772" s="398"/>
      <c r="I772" s="398"/>
      <c r="J772" s="398"/>
      <c r="K772" s="397"/>
      <c r="L772" s="352"/>
      <c r="M772" s="352"/>
      <c r="N772" s="352"/>
      <c r="O772" s="352"/>
      <c r="P772" s="352"/>
      <c r="Q772" s="352"/>
      <c r="R772" s="352"/>
      <c r="S772" s="352"/>
      <c r="T772" s="352"/>
      <c r="U772" s="352"/>
      <c r="V772" s="352"/>
      <c r="W772" s="352"/>
      <c r="X772" s="352"/>
      <c r="Y772" s="352"/>
      <c r="Z772" s="352"/>
    </row>
    <row r="773">
      <c r="A773" s="332"/>
      <c r="B773" s="396"/>
      <c r="C773" s="396"/>
      <c r="D773" s="397"/>
      <c r="E773" s="398"/>
      <c r="F773" s="398"/>
      <c r="G773" s="398"/>
      <c r="H773" s="398"/>
      <c r="I773" s="398"/>
      <c r="J773" s="398"/>
      <c r="K773" s="397"/>
      <c r="L773" s="352"/>
      <c r="M773" s="352"/>
      <c r="N773" s="352"/>
      <c r="O773" s="352"/>
      <c r="P773" s="352"/>
      <c r="Q773" s="352"/>
      <c r="R773" s="352"/>
      <c r="S773" s="352"/>
      <c r="T773" s="352"/>
      <c r="U773" s="352"/>
      <c r="V773" s="352"/>
      <c r="W773" s="352"/>
      <c r="X773" s="352"/>
      <c r="Y773" s="352"/>
      <c r="Z773" s="352"/>
    </row>
    <row r="774">
      <c r="A774" s="332"/>
      <c r="B774" s="396"/>
      <c r="C774" s="396"/>
      <c r="D774" s="397"/>
      <c r="E774" s="398"/>
      <c r="F774" s="398"/>
      <c r="G774" s="398"/>
      <c r="H774" s="398"/>
      <c r="I774" s="398"/>
      <c r="J774" s="398"/>
      <c r="K774" s="397"/>
      <c r="L774" s="352"/>
      <c r="M774" s="352"/>
      <c r="N774" s="352"/>
      <c r="O774" s="352"/>
      <c r="P774" s="352"/>
      <c r="Q774" s="352"/>
      <c r="R774" s="352"/>
      <c r="S774" s="352"/>
      <c r="T774" s="352"/>
      <c r="U774" s="352"/>
      <c r="V774" s="352"/>
      <c r="W774" s="352"/>
      <c r="X774" s="352"/>
      <c r="Y774" s="352"/>
      <c r="Z774" s="352"/>
    </row>
    <row r="775">
      <c r="A775" s="332"/>
      <c r="B775" s="396"/>
      <c r="C775" s="396"/>
      <c r="D775" s="397"/>
      <c r="E775" s="398"/>
      <c r="F775" s="398"/>
      <c r="G775" s="398"/>
      <c r="H775" s="398"/>
      <c r="I775" s="398"/>
      <c r="J775" s="398"/>
      <c r="K775" s="397"/>
      <c r="L775" s="352"/>
      <c r="M775" s="352"/>
      <c r="N775" s="352"/>
      <c r="O775" s="352"/>
      <c r="P775" s="352"/>
      <c r="Q775" s="352"/>
      <c r="R775" s="352"/>
      <c r="S775" s="352"/>
      <c r="T775" s="352"/>
      <c r="U775" s="352"/>
      <c r="V775" s="352"/>
      <c r="W775" s="352"/>
      <c r="X775" s="352"/>
      <c r="Y775" s="352"/>
      <c r="Z775" s="352"/>
    </row>
    <row r="776">
      <c r="A776" s="332"/>
      <c r="B776" s="396"/>
      <c r="C776" s="396"/>
      <c r="D776" s="397"/>
      <c r="E776" s="398"/>
      <c r="F776" s="398"/>
      <c r="G776" s="398"/>
      <c r="H776" s="398"/>
      <c r="I776" s="398"/>
      <c r="J776" s="398"/>
      <c r="K776" s="397"/>
      <c r="L776" s="352"/>
      <c r="M776" s="352"/>
      <c r="N776" s="352"/>
      <c r="O776" s="352"/>
      <c r="P776" s="352"/>
      <c r="Q776" s="352"/>
      <c r="R776" s="352"/>
      <c r="S776" s="352"/>
      <c r="T776" s="352"/>
      <c r="U776" s="352"/>
      <c r="V776" s="352"/>
      <c r="W776" s="352"/>
      <c r="X776" s="352"/>
      <c r="Y776" s="352"/>
      <c r="Z776" s="352"/>
    </row>
    <row r="777">
      <c r="A777" s="332"/>
      <c r="B777" s="396"/>
      <c r="C777" s="396"/>
      <c r="D777" s="397"/>
      <c r="E777" s="398"/>
      <c r="F777" s="398"/>
      <c r="G777" s="398"/>
      <c r="H777" s="398"/>
      <c r="I777" s="398"/>
      <c r="J777" s="398"/>
      <c r="K777" s="397"/>
      <c r="L777" s="352"/>
      <c r="M777" s="352"/>
      <c r="N777" s="352"/>
      <c r="O777" s="352"/>
      <c r="P777" s="352"/>
      <c r="Q777" s="352"/>
      <c r="R777" s="352"/>
      <c r="S777" s="352"/>
      <c r="T777" s="352"/>
      <c r="U777" s="352"/>
      <c r="V777" s="352"/>
      <c r="W777" s="352"/>
      <c r="X777" s="352"/>
      <c r="Y777" s="352"/>
      <c r="Z777" s="352"/>
    </row>
    <row r="778">
      <c r="A778" s="332"/>
      <c r="B778" s="396"/>
      <c r="C778" s="396"/>
      <c r="D778" s="397"/>
      <c r="E778" s="398"/>
      <c r="F778" s="398"/>
      <c r="G778" s="398"/>
      <c r="H778" s="398"/>
      <c r="I778" s="398"/>
      <c r="J778" s="398"/>
      <c r="K778" s="397"/>
      <c r="L778" s="352"/>
      <c r="M778" s="352"/>
      <c r="N778" s="352"/>
      <c r="O778" s="352"/>
      <c r="P778" s="352"/>
      <c r="Q778" s="352"/>
      <c r="R778" s="352"/>
      <c r="S778" s="352"/>
      <c r="T778" s="352"/>
      <c r="U778" s="352"/>
      <c r="V778" s="352"/>
      <c r="W778" s="352"/>
      <c r="X778" s="352"/>
      <c r="Y778" s="352"/>
      <c r="Z778" s="352"/>
    </row>
    <row r="779">
      <c r="A779" s="332"/>
      <c r="B779" s="396"/>
      <c r="C779" s="396"/>
      <c r="D779" s="397"/>
      <c r="E779" s="398"/>
      <c r="F779" s="398"/>
      <c r="G779" s="398"/>
      <c r="H779" s="398"/>
      <c r="I779" s="398"/>
      <c r="J779" s="398"/>
      <c r="K779" s="397"/>
      <c r="L779" s="352"/>
      <c r="M779" s="352"/>
      <c r="N779" s="352"/>
      <c r="O779" s="352"/>
      <c r="P779" s="352"/>
      <c r="Q779" s="352"/>
      <c r="R779" s="352"/>
      <c r="S779" s="352"/>
      <c r="T779" s="352"/>
      <c r="U779" s="352"/>
      <c r="V779" s="352"/>
      <c r="W779" s="352"/>
      <c r="X779" s="352"/>
      <c r="Y779" s="352"/>
      <c r="Z779" s="352"/>
    </row>
    <row r="780">
      <c r="A780" s="332"/>
      <c r="B780" s="396"/>
      <c r="C780" s="396"/>
      <c r="D780" s="397"/>
      <c r="E780" s="398"/>
      <c r="F780" s="398"/>
      <c r="G780" s="398"/>
      <c r="H780" s="398"/>
      <c r="I780" s="398"/>
      <c r="J780" s="398"/>
      <c r="K780" s="397"/>
      <c r="L780" s="352"/>
      <c r="M780" s="352"/>
      <c r="N780" s="352"/>
      <c r="O780" s="352"/>
      <c r="P780" s="352"/>
      <c r="Q780" s="352"/>
      <c r="R780" s="352"/>
      <c r="S780" s="352"/>
      <c r="T780" s="352"/>
      <c r="U780" s="352"/>
      <c r="V780" s="352"/>
      <c r="W780" s="352"/>
      <c r="X780" s="352"/>
      <c r="Y780" s="352"/>
      <c r="Z780" s="352"/>
    </row>
    <row r="781">
      <c r="A781" s="332"/>
      <c r="B781" s="396"/>
      <c r="C781" s="396"/>
      <c r="D781" s="397"/>
      <c r="E781" s="398"/>
      <c r="F781" s="398"/>
      <c r="G781" s="398"/>
      <c r="H781" s="398"/>
      <c r="I781" s="398"/>
      <c r="J781" s="398"/>
      <c r="K781" s="397"/>
      <c r="L781" s="352"/>
      <c r="M781" s="352"/>
      <c r="N781" s="352"/>
      <c r="O781" s="352"/>
      <c r="P781" s="352"/>
      <c r="Q781" s="352"/>
      <c r="R781" s="352"/>
      <c r="S781" s="352"/>
      <c r="T781" s="352"/>
      <c r="U781" s="352"/>
      <c r="V781" s="352"/>
      <c r="W781" s="352"/>
      <c r="X781" s="352"/>
      <c r="Y781" s="352"/>
      <c r="Z781" s="352"/>
    </row>
    <row r="782">
      <c r="A782" s="332"/>
      <c r="B782" s="396"/>
      <c r="C782" s="396"/>
      <c r="D782" s="397"/>
      <c r="E782" s="398"/>
      <c r="F782" s="398"/>
      <c r="G782" s="398"/>
      <c r="H782" s="398"/>
      <c r="I782" s="398"/>
      <c r="J782" s="398"/>
      <c r="K782" s="397"/>
      <c r="L782" s="352"/>
      <c r="M782" s="352"/>
      <c r="N782" s="352"/>
      <c r="O782" s="352"/>
      <c r="P782" s="352"/>
      <c r="Q782" s="352"/>
      <c r="R782" s="352"/>
      <c r="S782" s="352"/>
      <c r="T782" s="352"/>
      <c r="U782" s="352"/>
      <c r="V782" s="352"/>
      <c r="W782" s="352"/>
      <c r="X782" s="352"/>
      <c r="Y782" s="352"/>
      <c r="Z782" s="352"/>
    </row>
    <row r="783">
      <c r="A783" s="332"/>
      <c r="B783" s="396"/>
      <c r="C783" s="396"/>
      <c r="D783" s="397"/>
      <c r="E783" s="398"/>
      <c r="F783" s="398"/>
      <c r="G783" s="398"/>
      <c r="H783" s="398"/>
      <c r="I783" s="398"/>
      <c r="J783" s="398"/>
      <c r="K783" s="397"/>
      <c r="L783" s="352"/>
      <c r="M783" s="352"/>
      <c r="N783" s="352"/>
      <c r="O783" s="352"/>
      <c r="P783" s="352"/>
      <c r="Q783" s="352"/>
      <c r="R783" s="352"/>
      <c r="S783" s="352"/>
      <c r="T783" s="352"/>
      <c r="U783" s="352"/>
      <c r="V783" s="352"/>
      <c r="W783" s="352"/>
      <c r="X783" s="352"/>
      <c r="Y783" s="352"/>
      <c r="Z783" s="352"/>
    </row>
    <row r="784">
      <c r="A784" s="332"/>
      <c r="B784" s="396"/>
      <c r="C784" s="396"/>
      <c r="D784" s="397"/>
      <c r="E784" s="398"/>
      <c r="F784" s="398"/>
      <c r="G784" s="398"/>
      <c r="H784" s="398"/>
      <c r="I784" s="398"/>
      <c r="J784" s="398"/>
      <c r="K784" s="397"/>
      <c r="L784" s="352"/>
      <c r="M784" s="352"/>
      <c r="N784" s="352"/>
      <c r="O784" s="352"/>
      <c r="P784" s="352"/>
      <c r="Q784" s="352"/>
      <c r="R784" s="352"/>
      <c r="S784" s="352"/>
      <c r="T784" s="352"/>
      <c r="U784" s="352"/>
      <c r="V784" s="352"/>
      <c r="W784" s="352"/>
      <c r="X784" s="352"/>
      <c r="Y784" s="352"/>
      <c r="Z784" s="352"/>
    </row>
    <row r="785">
      <c r="A785" s="332"/>
      <c r="B785" s="396"/>
      <c r="C785" s="396"/>
      <c r="D785" s="397"/>
      <c r="E785" s="398"/>
      <c r="F785" s="398"/>
      <c r="G785" s="398"/>
      <c r="H785" s="398"/>
      <c r="I785" s="398"/>
      <c r="J785" s="398"/>
      <c r="K785" s="397"/>
      <c r="L785" s="352"/>
      <c r="M785" s="352"/>
      <c r="N785" s="352"/>
      <c r="O785" s="352"/>
      <c r="P785" s="352"/>
      <c r="Q785" s="352"/>
      <c r="R785" s="352"/>
      <c r="S785" s="352"/>
      <c r="T785" s="352"/>
      <c r="U785" s="352"/>
      <c r="V785" s="352"/>
      <c r="W785" s="352"/>
      <c r="X785" s="352"/>
      <c r="Y785" s="352"/>
      <c r="Z785" s="352"/>
    </row>
    <row r="786">
      <c r="A786" s="332"/>
      <c r="B786" s="396"/>
      <c r="C786" s="396"/>
      <c r="D786" s="397"/>
      <c r="E786" s="398"/>
      <c r="F786" s="398"/>
      <c r="G786" s="398"/>
      <c r="H786" s="398"/>
      <c r="I786" s="398"/>
      <c r="J786" s="398"/>
      <c r="K786" s="397"/>
      <c r="L786" s="352"/>
      <c r="M786" s="352"/>
      <c r="N786" s="352"/>
      <c r="O786" s="352"/>
      <c r="P786" s="352"/>
      <c r="Q786" s="352"/>
      <c r="R786" s="352"/>
      <c r="S786" s="352"/>
      <c r="T786" s="352"/>
      <c r="U786" s="352"/>
      <c r="V786" s="352"/>
      <c r="W786" s="352"/>
      <c r="X786" s="352"/>
      <c r="Y786" s="352"/>
      <c r="Z786" s="352"/>
    </row>
    <row r="787">
      <c r="A787" s="332"/>
      <c r="B787" s="396"/>
      <c r="C787" s="396"/>
      <c r="D787" s="397"/>
      <c r="E787" s="398"/>
      <c r="F787" s="398"/>
      <c r="G787" s="398"/>
      <c r="H787" s="398"/>
      <c r="I787" s="398"/>
      <c r="J787" s="398"/>
      <c r="K787" s="397"/>
      <c r="L787" s="352"/>
      <c r="M787" s="352"/>
      <c r="N787" s="352"/>
      <c r="O787" s="352"/>
      <c r="P787" s="352"/>
      <c r="Q787" s="352"/>
      <c r="R787" s="352"/>
      <c r="S787" s="352"/>
      <c r="T787" s="352"/>
      <c r="U787" s="352"/>
      <c r="V787" s="352"/>
      <c r="W787" s="352"/>
      <c r="X787" s="352"/>
      <c r="Y787" s="352"/>
      <c r="Z787" s="352"/>
    </row>
    <row r="788">
      <c r="A788" s="332"/>
      <c r="B788" s="396"/>
      <c r="C788" s="396"/>
      <c r="D788" s="397"/>
      <c r="E788" s="398"/>
      <c r="F788" s="398"/>
      <c r="G788" s="398"/>
      <c r="H788" s="398"/>
      <c r="I788" s="398"/>
      <c r="J788" s="398"/>
      <c r="K788" s="397"/>
      <c r="L788" s="352"/>
      <c r="M788" s="352"/>
      <c r="N788" s="352"/>
      <c r="O788" s="352"/>
      <c r="P788" s="352"/>
      <c r="Q788" s="352"/>
      <c r="R788" s="352"/>
      <c r="S788" s="352"/>
      <c r="T788" s="352"/>
      <c r="U788" s="352"/>
      <c r="V788" s="352"/>
      <c r="W788" s="352"/>
      <c r="X788" s="352"/>
      <c r="Y788" s="352"/>
      <c r="Z788" s="352"/>
    </row>
    <row r="789">
      <c r="A789" s="332"/>
      <c r="B789" s="396"/>
      <c r="C789" s="396"/>
      <c r="D789" s="397"/>
      <c r="E789" s="398"/>
      <c r="F789" s="398"/>
      <c r="G789" s="398"/>
      <c r="H789" s="398"/>
      <c r="I789" s="398"/>
      <c r="J789" s="398"/>
      <c r="K789" s="397"/>
      <c r="L789" s="352"/>
      <c r="M789" s="352"/>
      <c r="N789" s="352"/>
      <c r="O789" s="352"/>
      <c r="P789" s="352"/>
      <c r="Q789" s="352"/>
      <c r="R789" s="352"/>
      <c r="S789" s="352"/>
      <c r="T789" s="352"/>
      <c r="U789" s="352"/>
      <c r="V789" s="352"/>
      <c r="W789" s="352"/>
      <c r="X789" s="352"/>
      <c r="Y789" s="352"/>
      <c r="Z789" s="352"/>
    </row>
    <row r="790">
      <c r="A790" s="332"/>
      <c r="B790" s="396"/>
      <c r="C790" s="396"/>
      <c r="D790" s="397"/>
      <c r="E790" s="398"/>
      <c r="F790" s="398"/>
      <c r="G790" s="398"/>
      <c r="H790" s="398"/>
      <c r="I790" s="398"/>
      <c r="J790" s="398"/>
      <c r="K790" s="397"/>
      <c r="L790" s="352"/>
      <c r="M790" s="352"/>
      <c r="N790" s="352"/>
      <c r="O790" s="352"/>
      <c r="P790" s="352"/>
      <c r="Q790" s="352"/>
      <c r="R790" s="352"/>
      <c r="S790" s="352"/>
      <c r="T790" s="352"/>
      <c r="U790" s="352"/>
      <c r="V790" s="352"/>
      <c r="W790" s="352"/>
      <c r="X790" s="352"/>
      <c r="Y790" s="352"/>
      <c r="Z790" s="352"/>
    </row>
    <row r="791">
      <c r="A791" s="332"/>
      <c r="B791" s="396"/>
      <c r="C791" s="396"/>
      <c r="D791" s="397"/>
      <c r="E791" s="398"/>
      <c r="F791" s="398"/>
      <c r="G791" s="398"/>
      <c r="H791" s="398"/>
      <c r="I791" s="398"/>
      <c r="J791" s="398"/>
      <c r="K791" s="397"/>
      <c r="L791" s="352"/>
      <c r="M791" s="352"/>
      <c r="N791" s="352"/>
      <c r="O791" s="352"/>
      <c r="P791" s="352"/>
      <c r="Q791" s="352"/>
      <c r="R791" s="352"/>
      <c r="S791" s="352"/>
      <c r="T791" s="352"/>
      <c r="U791" s="352"/>
      <c r="V791" s="352"/>
      <c r="W791" s="352"/>
      <c r="X791" s="352"/>
      <c r="Y791" s="352"/>
      <c r="Z791" s="352"/>
    </row>
    <row r="792">
      <c r="A792" s="332"/>
      <c r="B792" s="396"/>
      <c r="C792" s="396"/>
      <c r="D792" s="397"/>
      <c r="E792" s="398"/>
      <c r="F792" s="398"/>
      <c r="G792" s="398"/>
      <c r="H792" s="398"/>
      <c r="I792" s="398"/>
      <c r="J792" s="398"/>
      <c r="K792" s="397"/>
      <c r="L792" s="352"/>
      <c r="M792" s="352"/>
      <c r="N792" s="352"/>
      <c r="O792" s="352"/>
      <c r="P792" s="352"/>
      <c r="Q792" s="352"/>
      <c r="R792" s="352"/>
      <c r="S792" s="352"/>
      <c r="T792" s="352"/>
      <c r="U792" s="352"/>
      <c r="V792" s="352"/>
      <c r="W792" s="352"/>
      <c r="X792" s="352"/>
      <c r="Y792" s="352"/>
      <c r="Z792" s="352"/>
    </row>
    <row r="793">
      <c r="A793" s="332"/>
      <c r="B793" s="396"/>
      <c r="C793" s="396"/>
      <c r="D793" s="397"/>
      <c r="E793" s="398"/>
      <c r="F793" s="398"/>
      <c r="G793" s="398"/>
      <c r="H793" s="398"/>
      <c r="I793" s="398"/>
      <c r="J793" s="398"/>
      <c r="K793" s="397"/>
      <c r="L793" s="352"/>
      <c r="M793" s="352"/>
      <c r="N793" s="352"/>
      <c r="O793" s="352"/>
      <c r="P793" s="352"/>
      <c r="Q793" s="352"/>
      <c r="R793" s="352"/>
      <c r="S793" s="352"/>
      <c r="T793" s="352"/>
      <c r="U793" s="352"/>
      <c r="V793" s="352"/>
      <c r="W793" s="352"/>
      <c r="X793" s="352"/>
      <c r="Y793" s="352"/>
      <c r="Z793" s="352"/>
    </row>
    <row r="794">
      <c r="A794" s="332"/>
      <c r="B794" s="396"/>
      <c r="C794" s="396"/>
      <c r="D794" s="397"/>
      <c r="E794" s="398"/>
      <c r="F794" s="398"/>
      <c r="G794" s="398"/>
      <c r="H794" s="398"/>
      <c r="I794" s="398"/>
      <c r="J794" s="398"/>
      <c r="K794" s="397"/>
      <c r="L794" s="352"/>
      <c r="M794" s="352"/>
      <c r="N794" s="352"/>
      <c r="O794" s="352"/>
      <c r="P794" s="352"/>
      <c r="Q794" s="352"/>
      <c r="R794" s="352"/>
      <c r="S794" s="352"/>
      <c r="T794" s="352"/>
      <c r="U794" s="352"/>
      <c r="V794" s="352"/>
      <c r="W794" s="352"/>
      <c r="X794" s="352"/>
      <c r="Y794" s="352"/>
      <c r="Z794" s="352"/>
    </row>
    <row r="795">
      <c r="A795" s="332"/>
      <c r="B795" s="396"/>
      <c r="C795" s="396"/>
      <c r="D795" s="397"/>
      <c r="E795" s="398"/>
      <c r="F795" s="398"/>
      <c r="G795" s="398"/>
      <c r="H795" s="398"/>
      <c r="I795" s="398"/>
      <c r="J795" s="398"/>
      <c r="K795" s="397"/>
      <c r="L795" s="352"/>
      <c r="M795" s="352"/>
      <c r="N795" s="352"/>
      <c r="O795" s="352"/>
      <c r="P795" s="352"/>
      <c r="Q795" s="352"/>
      <c r="R795" s="352"/>
      <c r="S795" s="352"/>
      <c r="T795" s="352"/>
      <c r="U795" s="352"/>
      <c r="V795" s="352"/>
      <c r="W795" s="352"/>
      <c r="X795" s="352"/>
      <c r="Y795" s="352"/>
      <c r="Z795" s="352"/>
    </row>
    <row r="796">
      <c r="A796" s="332"/>
      <c r="B796" s="396"/>
      <c r="C796" s="396"/>
      <c r="D796" s="397"/>
      <c r="E796" s="398"/>
      <c r="F796" s="398"/>
      <c r="G796" s="398"/>
      <c r="H796" s="398"/>
      <c r="I796" s="398"/>
      <c r="J796" s="398"/>
      <c r="K796" s="397"/>
      <c r="L796" s="352"/>
      <c r="M796" s="352"/>
      <c r="N796" s="352"/>
      <c r="O796" s="352"/>
      <c r="P796" s="352"/>
      <c r="Q796" s="352"/>
      <c r="R796" s="352"/>
      <c r="S796" s="352"/>
      <c r="T796" s="352"/>
      <c r="U796" s="352"/>
      <c r="V796" s="352"/>
      <c r="W796" s="352"/>
      <c r="X796" s="352"/>
      <c r="Y796" s="352"/>
      <c r="Z796" s="352"/>
    </row>
    <row r="797">
      <c r="A797" s="332"/>
      <c r="B797" s="396"/>
      <c r="C797" s="396"/>
      <c r="D797" s="397"/>
      <c r="E797" s="398"/>
      <c r="F797" s="398"/>
      <c r="G797" s="398"/>
      <c r="H797" s="398"/>
      <c r="I797" s="398"/>
      <c r="J797" s="398"/>
      <c r="K797" s="397"/>
      <c r="L797" s="352"/>
      <c r="M797" s="352"/>
      <c r="N797" s="352"/>
      <c r="O797" s="352"/>
      <c r="P797" s="352"/>
      <c r="Q797" s="352"/>
      <c r="R797" s="352"/>
      <c r="S797" s="352"/>
      <c r="T797" s="352"/>
      <c r="U797" s="352"/>
      <c r="V797" s="352"/>
      <c r="W797" s="352"/>
      <c r="X797" s="352"/>
      <c r="Y797" s="352"/>
      <c r="Z797" s="352"/>
    </row>
    <row r="798">
      <c r="A798" s="332"/>
      <c r="B798" s="396"/>
      <c r="C798" s="396"/>
      <c r="D798" s="397"/>
      <c r="E798" s="398"/>
      <c r="F798" s="398"/>
      <c r="G798" s="398"/>
      <c r="H798" s="398"/>
      <c r="I798" s="398"/>
      <c r="J798" s="398"/>
      <c r="K798" s="397"/>
      <c r="L798" s="352"/>
      <c r="M798" s="352"/>
      <c r="N798" s="352"/>
      <c r="O798" s="352"/>
      <c r="P798" s="352"/>
      <c r="Q798" s="352"/>
      <c r="R798" s="352"/>
      <c r="S798" s="352"/>
      <c r="T798" s="352"/>
      <c r="U798" s="352"/>
      <c r="V798" s="352"/>
      <c r="W798" s="352"/>
      <c r="X798" s="352"/>
      <c r="Y798" s="352"/>
      <c r="Z798" s="352"/>
    </row>
    <row r="799">
      <c r="A799" s="332"/>
      <c r="B799" s="396"/>
      <c r="C799" s="396"/>
      <c r="D799" s="397"/>
      <c r="E799" s="398"/>
      <c r="F799" s="398"/>
      <c r="G799" s="398"/>
      <c r="H799" s="398"/>
      <c r="I799" s="398"/>
      <c r="J799" s="398"/>
      <c r="K799" s="397"/>
      <c r="L799" s="352"/>
      <c r="M799" s="352"/>
      <c r="N799" s="352"/>
      <c r="O799" s="352"/>
      <c r="P799" s="352"/>
      <c r="Q799" s="352"/>
      <c r="R799" s="352"/>
      <c r="S799" s="352"/>
      <c r="T799" s="352"/>
      <c r="U799" s="352"/>
      <c r="V799" s="352"/>
      <c r="W799" s="352"/>
      <c r="X799" s="352"/>
      <c r="Y799" s="352"/>
      <c r="Z799" s="352"/>
    </row>
    <row r="800">
      <c r="A800" s="332"/>
      <c r="B800" s="396"/>
      <c r="C800" s="396"/>
      <c r="D800" s="397"/>
      <c r="E800" s="398"/>
      <c r="F800" s="398"/>
      <c r="G800" s="398"/>
      <c r="H800" s="398"/>
      <c r="I800" s="398"/>
      <c r="J800" s="398"/>
      <c r="K800" s="397"/>
      <c r="L800" s="352"/>
      <c r="M800" s="352"/>
      <c r="N800" s="352"/>
      <c r="O800" s="352"/>
      <c r="P800" s="352"/>
      <c r="Q800" s="352"/>
      <c r="R800" s="352"/>
      <c r="S800" s="352"/>
      <c r="T800" s="352"/>
      <c r="U800" s="352"/>
      <c r="V800" s="352"/>
      <c r="W800" s="352"/>
      <c r="X800" s="352"/>
      <c r="Y800" s="352"/>
      <c r="Z800" s="352"/>
    </row>
    <row r="801">
      <c r="A801" s="332"/>
      <c r="B801" s="396"/>
      <c r="C801" s="396"/>
      <c r="D801" s="397"/>
      <c r="E801" s="398"/>
      <c r="F801" s="398"/>
      <c r="G801" s="398"/>
      <c r="H801" s="398"/>
      <c r="I801" s="398"/>
      <c r="J801" s="398"/>
      <c r="K801" s="397"/>
      <c r="L801" s="352"/>
      <c r="M801" s="352"/>
      <c r="N801" s="352"/>
      <c r="O801" s="352"/>
      <c r="P801" s="352"/>
      <c r="Q801" s="352"/>
      <c r="R801" s="352"/>
      <c r="S801" s="352"/>
      <c r="T801" s="352"/>
      <c r="U801" s="352"/>
      <c r="V801" s="352"/>
      <c r="W801" s="352"/>
      <c r="X801" s="352"/>
      <c r="Y801" s="352"/>
      <c r="Z801" s="352"/>
    </row>
    <row r="802">
      <c r="A802" s="332"/>
      <c r="B802" s="396"/>
      <c r="C802" s="396"/>
      <c r="D802" s="397"/>
      <c r="E802" s="398"/>
      <c r="F802" s="398"/>
      <c r="G802" s="398"/>
      <c r="H802" s="398"/>
      <c r="I802" s="398"/>
      <c r="J802" s="398"/>
      <c r="K802" s="397"/>
      <c r="L802" s="352"/>
      <c r="M802" s="352"/>
      <c r="N802" s="352"/>
      <c r="O802" s="352"/>
      <c r="P802" s="352"/>
      <c r="Q802" s="352"/>
      <c r="R802" s="352"/>
      <c r="S802" s="352"/>
      <c r="T802" s="352"/>
      <c r="U802" s="352"/>
      <c r="V802" s="352"/>
      <c r="W802" s="352"/>
      <c r="X802" s="352"/>
      <c r="Y802" s="352"/>
      <c r="Z802" s="352"/>
    </row>
    <row r="803">
      <c r="A803" s="332"/>
      <c r="B803" s="396"/>
      <c r="C803" s="396"/>
      <c r="D803" s="397"/>
      <c r="E803" s="398"/>
      <c r="F803" s="398"/>
      <c r="G803" s="398"/>
      <c r="H803" s="398"/>
      <c r="I803" s="398"/>
      <c r="J803" s="398"/>
      <c r="K803" s="397"/>
      <c r="L803" s="352"/>
      <c r="M803" s="352"/>
      <c r="N803" s="352"/>
      <c r="O803" s="352"/>
      <c r="P803" s="352"/>
      <c r="Q803" s="352"/>
      <c r="R803" s="352"/>
      <c r="S803" s="352"/>
      <c r="T803" s="352"/>
      <c r="U803" s="352"/>
      <c r="V803" s="352"/>
      <c r="W803" s="352"/>
      <c r="X803" s="352"/>
      <c r="Y803" s="352"/>
      <c r="Z803" s="352"/>
    </row>
    <row r="804">
      <c r="A804" s="332"/>
      <c r="B804" s="396"/>
      <c r="C804" s="396"/>
      <c r="D804" s="397"/>
      <c r="E804" s="398"/>
      <c r="F804" s="398"/>
      <c r="G804" s="398"/>
      <c r="H804" s="398"/>
      <c r="I804" s="398"/>
      <c r="J804" s="398"/>
      <c r="K804" s="397"/>
      <c r="L804" s="352"/>
      <c r="M804" s="352"/>
      <c r="N804" s="352"/>
      <c r="O804" s="352"/>
      <c r="P804" s="352"/>
      <c r="Q804" s="352"/>
      <c r="R804" s="352"/>
      <c r="S804" s="352"/>
      <c r="T804" s="352"/>
      <c r="U804" s="352"/>
      <c r="V804" s="352"/>
      <c r="W804" s="352"/>
      <c r="X804" s="352"/>
      <c r="Y804" s="352"/>
      <c r="Z804" s="352"/>
    </row>
    <row r="805">
      <c r="A805" s="332"/>
      <c r="B805" s="396"/>
      <c r="C805" s="396"/>
      <c r="D805" s="397"/>
      <c r="E805" s="398"/>
      <c r="F805" s="398"/>
      <c r="G805" s="398"/>
      <c r="H805" s="398"/>
      <c r="I805" s="398"/>
      <c r="J805" s="398"/>
      <c r="K805" s="397"/>
      <c r="L805" s="352"/>
      <c r="M805" s="352"/>
      <c r="N805" s="352"/>
      <c r="O805" s="352"/>
      <c r="P805" s="352"/>
      <c r="Q805" s="352"/>
      <c r="R805" s="352"/>
      <c r="S805" s="352"/>
      <c r="T805" s="352"/>
      <c r="U805" s="352"/>
      <c r="V805" s="352"/>
      <c r="W805" s="352"/>
      <c r="X805" s="352"/>
      <c r="Y805" s="352"/>
      <c r="Z805" s="352"/>
    </row>
    <row r="806">
      <c r="A806" s="332"/>
      <c r="B806" s="396"/>
      <c r="C806" s="396"/>
      <c r="D806" s="397"/>
      <c r="E806" s="398"/>
      <c r="F806" s="398"/>
      <c r="G806" s="398"/>
      <c r="H806" s="398"/>
      <c r="I806" s="398"/>
      <c r="J806" s="398"/>
      <c r="K806" s="397"/>
      <c r="L806" s="352"/>
      <c r="M806" s="352"/>
      <c r="N806" s="352"/>
      <c r="O806" s="352"/>
      <c r="P806" s="352"/>
      <c r="Q806" s="352"/>
      <c r="R806" s="352"/>
      <c r="S806" s="352"/>
      <c r="T806" s="352"/>
      <c r="U806" s="352"/>
      <c r="V806" s="352"/>
      <c r="W806" s="352"/>
      <c r="X806" s="352"/>
      <c r="Y806" s="352"/>
      <c r="Z806" s="352"/>
    </row>
    <row r="807">
      <c r="A807" s="332"/>
      <c r="B807" s="396"/>
      <c r="C807" s="396"/>
      <c r="D807" s="397"/>
      <c r="E807" s="398"/>
      <c r="F807" s="398"/>
      <c r="G807" s="398"/>
      <c r="H807" s="398"/>
      <c r="I807" s="398"/>
      <c r="J807" s="398"/>
      <c r="K807" s="397"/>
      <c r="L807" s="352"/>
      <c r="M807" s="352"/>
      <c r="N807" s="352"/>
      <c r="O807" s="352"/>
      <c r="P807" s="352"/>
      <c r="Q807" s="352"/>
      <c r="R807" s="352"/>
      <c r="S807" s="352"/>
      <c r="T807" s="352"/>
      <c r="U807" s="352"/>
      <c r="V807" s="352"/>
      <c r="W807" s="352"/>
      <c r="X807" s="352"/>
      <c r="Y807" s="352"/>
      <c r="Z807" s="352"/>
    </row>
    <row r="808">
      <c r="A808" s="332"/>
      <c r="B808" s="396"/>
      <c r="C808" s="396"/>
      <c r="D808" s="397"/>
      <c r="E808" s="398"/>
      <c r="F808" s="398"/>
      <c r="G808" s="398"/>
      <c r="H808" s="398"/>
      <c r="I808" s="398"/>
      <c r="J808" s="398"/>
      <c r="K808" s="397"/>
      <c r="L808" s="352"/>
      <c r="M808" s="352"/>
      <c r="N808" s="352"/>
      <c r="O808" s="352"/>
      <c r="P808" s="352"/>
      <c r="Q808" s="352"/>
      <c r="R808" s="352"/>
      <c r="S808" s="352"/>
      <c r="T808" s="352"/>
      <c r="U808" s="352"/>
      <c r="V808" s="352"/>
      <c r="W808" s="352"/>
      <c r="X808" s="352"/>
      <c r="Y808" s="352"/>
      <c r="Z808" s="352"/>
    </row>
    <row r="809">
      <c r="A809" s="332"/>
      <c r="B809" s="396"/>
      <c r="C809" s="396"/>
      <c r="D809" s="397"/>
      <c r="E809" s="398"/>
      <c r="F809" s="398"/>
      <c r="G809" s="398"/>
      <c r="H809" s="398"/>
      <c r="I809" s="398"/>
      <c r="J809" s="398"/>
      <c r="K809" s="397"/>
      <c r="L809" s="352"/>
      <c r="M809" s="352"/>
      <c r="N809" s="352"/>
      <c r="O809" s="352"/>
      <c r="P809" s="352"/>
      <c r="Q809" s="352"/>
      <c r="R809" s="352"/>
      <c r="S809" s="352"/>
      <c r="T809" s="352"/>
      <c r="U809" s="352"/>
      <c r="V809" s="352"/>
      <c r="W809" s="352"/>
      <c r="X809" s="352"/>
      <c r="Y809" s="352"/>
      <c r="Z809" s="352"/>
    </row>
    <row r="810">
      <c r="A810" s="332"/>
      <c r="B810" s="396"/>
      <c r="C810" s="396"/>
      <c r="D810" s="397"/>
      <c r="E810" s="398"/>
      <c r="F810" s="398"/>
      <c r="G810" s="398"/>
      <c r="H810" s="398"/>
      <c r="I810" s="398"/>
      <c r="J810" s="398"/>
      <c r="K810" s="397"/>
      <c r="L810" s="352"/>
      <c r="M810" s="352"/>
      <c r="N810" s="352"/>
      <c r="O810" s="352"/>
      <c r="P810" s="352"/>
      <c r="Q810" s="352"/>
      <c r="R810" s="352"/>
      <c r="S810" s="352"/>
      <c r="T810" s="352"/>
      <c r="U810" s="352"/>
      <c r="V810" s="352"/>
      <c r="W810" s="352"/>
      <c r="X810" s="352"/>
      <c r="Y810" s="352"/>
      <c r="Z810" s="352"/>
    </row>
    <row r="811">
      <c r="A811" s="332"/>
      <c r="B811" s="396"/>
      <c r="C811" s="396"/>
      <c r="D811" s="397"/>
      <c r="E811" s="398"/>
      <c r="F811" s="398"/>
      <c r="G811" s="398"/>
      <c r="H811" s="398"/>
      <c r="I811" s="398"/>
      <c r="J811" s="398"/>
      <c r="K811" s="397"/>
      <c r="L811" s="352"/>
      <c r="M811" s="352"/>
      <c r="N811" s="352"/>
      <c r="O811" s="352"/>
      <c r="P811" s="352"/>
      <c r="Q811" s="352"/>
      <c r="R811" s="352"/>
      <c r="S811" s="352"/>
      <c r="T811" s="352"/>
      <c r="U811" s="352"/>
      <c r="V811" s="352"/>
      <c r="W811" s="352"/>
      <c r="X811" s="352"/>
      <c r="Y811" s="352"/>
      <c r="Z811" s="352"/>
    </row>
    <row r="812">
      <c r="A812" s="332"/>
      <c r="B812" s="396"/>
      <c r="C812" s="396"/>
      <c r="D812" s="397"/>
      <c r="E812" s="398"/>
      <c r="F812" s="398"/>
      <c r="G812" s="398"/>
      <c r="H812" s="398"/>
      <c r="I812" s="398"/>
      <c r="J812" s="398"/>
      <c r="K812" s="397"/>
      <c r="L812" s="352"/>
      <c r="M812" s="352"/>
      <c r="N812" s="352"/>
      <c r="O812" s="352"/>
      <c r="P812" s="352"/>
      <c r="Q812" s="352"/>
      <c r="R812" s="352"/>
      <c r="S812" s="352"/>
      <c r="T812" s="352"/>
      <c r="U812" s="352"/>
      <c r="V812" s="352"/>
      <c r="W812" s="352"/>
      <c r="X812" s="352"/>
      <c r="Y812" s="352"/>
      <c r="Z812" s="352"/>
    </row>
    <row r="813">
      <c r="A813" s="332"/>
      <c r="B813" s="396"/>
      <c r="C813" s="396"/>
      <c r="D813" s="397"/>
      <c r="E813" s="398"/>
      <c r="F813" s="398"/>
      <c r="G813" s="398"/>
      <c r="H813" s="398"/>
      <c r="I813" s="398"/>
      <c r="J813" s="398"/>
      <c r="K813" s="397"/>
      <c r="L813" s="352"/>
      <c r="M813" s="352"/>
      <c r="N813" s="352"/>
      <c r="O813" s="352"/>
      <c r="P813" s="352"/>
      <c r="Q813" s="352"/>
      <c r="R813" s="352"/>
      <c r="S813" s="352"/>
      <c r="T813" s="352"/>
      <c r="U813" s="352"/>
      <c r="V813" s="352"/>
      <c r="W813" s="352"/>
      <c r="X813" s="352"/>
      <c r="Y813" s="352"/>
      <c r="Z813" s="352"/>
    </row>
    <row r="814">
      <c r="A814" s="332"/>
      <c r="B814" s="396"/>
      <c r="C814" s="396"/>
      <c r="D814" s="397"/>
      <c r="E814" s="398"/>
      <c r="F814" s="398"/>
      <c r="G814" s="398"/>
      <c r="H814" s="398"/>
      <c r="I814" s="398"/>
      <c r="J814" s="398"/>
      <c r="K814" s="397"/>
      <c r="L814" s="352"/>
      <c r="M814" s="352"/>
      <c r="N814" s="352"/>
      <c r="O814" s="352"/>
      <c r="P814" s="352"/>
      <c r="Q814" s="352"/>
      <c r="R814" s="352"/>
      <c r="S814" s="352"/>
      <c r="T814" s="352"/>
      <c r="U814" s="352"/>
      <c r="V814" s="352"/>
      <c r="W814" s="352"/>
      <c r="X814" s="352"/>
      <c r="Y814" s="352"/>
      <c r="Z814" s="352"/>
    </row>
    <row r="815">
      <c r="A815" s="332"/>
      <c r="B815" s="396"/>
      <c r="C815" s="396"/>
      <c r="D815" s="397"/>
      <c r="E815" s="398"/>
      <c r="F815" s="398"/>
      <c r="G815" s="398"/>
      <c r="H815" s="398"/>
      <c r="I815" s="398"/>
      <c r="J815" s="398"/>
      <c r="K815" s="397"/>
      <c r="L815" s="352"/>
      <c r="M815" s="352"/>
      <c r="N815" s="352"/>
      <c r="O815" s="352"/>
      <c r="P815" s="352"/>
      <c r="Q815" s="352"/>
      <c r="R815" s="352"/>
      <c r="S815" s="352"/>
      <c r="T815" s="352"/>
      <c r="U815" s="352"/>
      <c r="V815" s="352"/>
      <c r="W815" s="352"/>
      <c r="X815" s="352"/>
      <c r="Y815" s="352"/>
      <c r="Z815" s="352"/>
    </row>
    <row r="816">
      <c r="A816" s="332"/>
      <c r="B816" s="396"/>
      <c r="C816" s="396"/>
      <c r="D816" s="397"/>
      <c r="E816" s="398"/>
      <c r="F816" s="398"/>
      <c r="G816" s="398"/>
      <c r="H816" s="398"/>
      <c r="I816" s="398"/>
      <c r="J816" s="398"/>
      <c r="K816" s="397"/>
      <c r="L816" s="352"/>
      <c r="M816" s="352"/>
      <c r="N816" s="352"/>
      <c r="O816" s="352"/>
      <c r="P816" s="352"/>
      <c r="Q816" s="352"/>
      <c r="R816" s="352"/>
      <c r="S816" s="352"/>
      <c r="T816" s="352"/>
      <c r="U816" s="352"/>
      <c r="V816" s="352"/>
      <c r="W816" s="352"/>
      <c r="X816" s="352"/>
      <c r="Y816" s="352"/>
      <c r="Z816" s="352"/>
    </row>
    <row r="817">
      <c r="A817" s="332"/>
      <c r="B817" s="396"/>
      <c r="C817" s="396"/>
      <c r="D817" s="397"/>
      <c r="E817" s="398"/>
      <c r="F817" s="398"/>
      <c r="G817" s="398"/>
      <c r="H817" s="398"/>
      <c r="I817" s="398"/>
      <c r="J817" s="398"/>
      <c r="K817" s="397"/>
      <c r="L817" s="352"/>
      <c r="M817" s="352"/>
      <c r="N817" s="352"/>
      <c r="O817" s="352"/>
      <c r="P817" s="352"/>
      <c r="Q817" s="352"/>
      <c r="R817" s="352"/>
      <c r="S817" s="352"/>
      <c r="T817" s="352"/>
      <c r="U817" s="352"/>
      <c r="V817" s="352"/>
      <c r="W817" s="352"/>
      <c r="X817" s="352"/>
      <c r="Y817" s="352"/>
      <c r="Z817" s="352"/>
    </row>
    <row r="818">
      <c r="A818" s="332"/>
      <c r="B818" s="396"/>
      <c r="C818" s="396"/>
      <c r="D818" s="397"/>
      <c r="E818" s="398"/>
      <c r="F818" s="398"/>
      <c r="G818" s="398"/>
      <c r="H818" s="398"/>
      <c r="I818" s="398"/>
      <c r="J818" s="398"/>
      <c r="K818" s="397"/>
      <c r="L818" s="352"/>
      <c r="M818" s="352"/>
      <c r="N818" s="352"/>
      <c r="O818" s="352"/>
      <c r="P818" s="352"/>
      <c r="Q818" s="352"/>
      <c r="R818" s="352"/>
      <c r="S818" s="352"/>
      <c r="T818" s="352"/>
      <c r="U818" s="352"/>
      <c r="V818" s="352"/>
      <c r="W818" s="352"/>
      <c r="X818" s="352"/>
      <c r="Y818" s="352"/>
      <c r="Z818" s="352"/>
    </row>
    <row r="819">
      <c r="A819" s="332"/>
      <c r="B819" s="396"/>
      <c r="C819" s="396"/>
      <c r="D819" s="397"/>
      <c r="E819" s="398"/>
      <c r="F819" s="398"/>
      <c r="G819" s="398"/>
      <c r="H819" s="398"/>
      <c r="I819" s="398"/>
      <c r="J819" s="398"/>
      <c r="K819" s="397"/>
      <c r="L819" s="352"/>
      <c r="M819" s="352"/>
      <c r="N819" s="352"/>
      <c r="O819" s="352"/>
      <c r="P819" s="352"/>
      <c r="Q819" s="352"/>
      <c r="R819" s="352"/>
      <c r="S819" s="352"/>
      <c r="T819" s="352"/>
      <c r="U819" s="352"/>
      <c r="V819" s="352"/>
      <c r="W819" s="352"/>
      <c r="X819" s="352"/>
      <c r="Y819" s="352"/>
      <c r="Z819" s="352"/>
    </row>
    <row r="820">
      <c r="A820" s="332"/>
      <c r="B820" s="396"/>
      <c r="C820" s="396"/>
      <c r="D820" s="397"/>
      <c r="E820" s="398"/>
      <c r="F820" s="398"/>
      <c r="G820" s="398"/>
      <c r="H820" s="398"/>
      <c r="I820" s="398"/>
      <c r="J820" s="398"/>
      <c r="K820" s="397"/>
      <c r="L820" s="352"/>
      <c r="M820" s="352"/>
      <c r="N820" s="352"/>
      <c r="O820" s="352"/>
      <c r="P820" s="352"/>
      <c r="Q820" s="352"/>
      <c r="R820" s="352"/>
      <c r="S820" s="352"/>
      <c r="T820" s="352"/>
      <c r="U820" s="352"/>
      <c r="V820" s="352"/>
      <c r="W820" s="352"/>
      <c r="X820" s="352"/>
      <c r="Y820" s="352"/>
      <c r="Z820" s="352"/>
    </row>
    <row r="821">
      <c r="A821" s="332"/>
      <c r="B821" s="396"/>
      <c r="C821" s="396"/>
      <c r="D821" s="397"/>
      <c r="E821" s="398"/>
      <c r="F821" s="398"/>
      <c r="G821" s="398"/>
      <c r="H821" s="398"/>
      <c r="I821" s="398"/>
      <c r="J821" s="398"/>
      <c r="K821" s="397"/>
      <c r="L821" s="352"/>
      <c r="M821" s="352"/>
      <c r="N821" s="352"/>
      <c r="O821" s="352"/>
      <c r="P821" s="352"/>
      <c r="Q821" s="352"/>
      <c r="R821" s="352"/>
      <c r="S821" s="352"/>
      <c r="T821" s="352"/>
      <c r="U821" s="352"/>
      <c r="V821" s="352"/>
      <c r="W821" s="352"/>
      <c r="X821" s="352"/>
      <c r="Y821" s="352"/>
      <c r="Z821" s="352"/>
    </row>
    <row r="822">
      <c r="A822" s="332"/>
      <c r="B822" s="396"/>
      <c r="C822" s="396"/>
      <c r="D822" s="397"/>
      <c r="E822" s="398"/>
      <c r="F822" s="398"/>
      <c r="G822" s="398"/>
      <c r="H822" s="398"/>
      <c r="I822" s="398"/>
      <c r="J822" s="398"/>
      <c r="K822" s="397"/>
      <c r="L822" s="352"/>
      <c r="M822" s="352"/>
      <c r="N822" s="352"/>
      <c r="O822" s="352"/>
      <c r="P822" s="352"/>
      <c r="Q822" s="352"/>
      <c r="R822" s="352"/>
      <c r="S822" s="352"/>
      <c r="T822" s="352"/>
      <c r="U822" s="352"/>
      <c r="V822" s="352"/>
      <c r="W822" s="352"/>
      <c r="X822" s="352"/>
      <c r="Y822" s="352"/>
      <c r="Z822" s="352"/>
    </row>
    <row r="823">
      <c r="A823" s="332"/>
      <c r="B823" s="396"/>
      <c r="C823" s="396"/>
      <c r="D823" s="397"/>
      <c r="E823" s="398"/>
      <c r="F823" s="398"/>
      <c r="G823" s="398"/>
      <c r="H823" s="398"/>
      <c r="I823" s="398"/>
      <c r="J823" s="398"/>
      <c r="K823" s="397"/>
      <c r="L823" s="352"/>
      <c r="M823" s="352"/>
      <c r="N823" s="352"/>
      <c r="O823" s="352"/>
      <c r="P823" s="352"/>
      <c r="Q823" s="352"/>
      <c r="R823" s="352"/>
      <c r="S823" s="352"/>
      <c r="T823" s="352"/>
      <c r="U823" s="352"/>
      <c r="V823" s="352"/>
      <c r="W823" s="352"/>
      <c r="X823" s="352"/>
      <c r="Y823" s="352"/>
      <c r="Z823" s="352"/>
    </row>
    <row r="824">
      <c r="A824" s="332"/>
      <c r="B824" s="396"/>
      <c r="C824" s="396"/>
      <c r="D824" s="397"/>
      <c r="E824" s="398"/>
      <c r="F824" s="398"/>
      <c r="G824" s="398"/>
      <c r="H824" s="398"/>
      <c r="I824" s="398"/>
      <c r="J824" s="398"/>
      <c r="K824" s="397"/>
      <c r="L824" s="352"/>
      <c r="M824" s="352"/>
      <c r="N824" s="352"/>
      <c r="O824" s="352"/>
      <c r="P824" s="352"/>
      <c r="Q824" s="352"/>
      <c r="R824" s="352"/>
      <c r="S824" s="352"/>
      <c r="T824" s="352"/>
      <c r="U824" s="352"/>
      <c r="V824" s="352"/>
      <c r="W824" s="352"/>
      <c r="X824" s="352"/>
      <c r="Y824" s="352"/>
      <c r="Z824" s="352"/>
    </row>
    <row r="825">
      <c r="A825" s="332"/>
      <c r="B825" s="396"/>
      <c r="C825" s="396"/>
      <c r="D825" s="397"/>
      <c r="E825" s="398"/>
      <c r="F825" s="398"/>
      <c r="G825" s="398"/>
      <c r="H825" s="398"/>
      <c r="I825" s="398"/>
      <c r="J825" s="398"/>
      <c r="K825" s="397"/>
      <c r="L825" s="352"/>
      <c r="M825" s="352"/>
      <c r="N825" s="352"/>
      <c r="O825" s="352"/>
      <c r="P825" s="352"/>
      <c r="Q825" s="352"/>
      <c r="R825" s="352"/>
      <c r="S825" s="352"/>
      <c r="T825" s="352"/>
      <c r="U825" s="352"/>
      <c r="V825" s="352"/>
      <c r="W825" s="352"/>
      <c r="X825" s="352"/>
      <c r="Y825" s="352"/>
      <c r="Z825" s="352"/>
    </row>
    <row r="826">
      <c r="A826" s="332"/>
      <c r="B826" s="396"/>
      <c r="C826" s="396"/>
      <c r="D826" s="397"/>
      <c r="E826" s="398"/>
      <c r="F826" s="398"/>
      <c r="G826" s="398"/>
      <c r="H826" s="398"/>
      <c r="I826" s="398"/>
      <c r="J826" s="398"/>
      <c r="K826" s="397"/>
      <c r="L826" s="352"/>
      <c r="M826" s="352"/>
      <c r="N826" s="352"/>
      <c r="O826" s="352"/>
      <c r="P826" s="352"/>
      <c r="Q826" s="352"/>
      <c r="R826" s="352"/>
      <c r="S826" s="352"/>
      <c r="T826" s="352"/>
      <c r="U826" s="352"/>
      <c r="V826" s="352"/>
      <c r="W826" s="352"/>
      <c r="X826" s="352"/>
      <c r="Y826" s="352"/>
      <c r="Z826" s="352"/>
    </row>
    <row r="827">
      <c r="A827" s="332"/>
      <c r="B827" s="396"/>
      <c r="C827" s="396"/>
      <c r="D827" s="397"/>
      <c r="E827" s="398"/>
      <c r="F827" s="398"/>
      <c r="G827" s="398"/>
      <c r="H827" s="398"/>
      <c r="I827" s="398"/>
      <c r="J827" s="398"/>
      <c r="K827" s="397"/>
      <c r="L827" s="352"/>
      <c r="M827" s="352"/>
      <c r="N827" s="352"/>
      <c r="O827" s="352"/>
      <c r="P827" s="352"/>
      <c r="Q827" s="352"/>
      <c r="R827" s="352"/>
      <c r="S827" s="352"/>
      <c r="T827" s="352"/>
      <c r="U827" s="352"/>
      <c r="V827" s="352"/>
      <c r="W827" s="352"/>
      <c r="X827" s="352"/>
      <c r="Y827" s="352"/>
      <c r="Z827" s="352"/>
    </row>
    <row r="828">
      <c r="A828" s="332"/>
      <c r="B828" s="396"/>
      <c r="C828" s="396"/>
      <c r="D828" s="397"/>
      <c r="E828" s="398"/>
      <c r="F828" s="398"/>
      <c r="G828" s="398"/>
      <c r="H828" s="398"/>
      <c r="I828" s="398"/>
      <c r="J828" s="398"/>
      <c r="K828" s="397"/>
      <c r="L828" s="352"/>
      <c r="M828" s="352"/>
      <c r="N828" s="352"/>
      <c r="O828" s="352"/>
      <c r="P828" s="352"/>
      <c r="Q828" s="352"/>
      <c r="R828" s="352"/>
      <c r="S828" s="352"/>
      <c r="T828" s="352"/>
      <c r="U828" s="352"/>
      <c r="V828" s="352"/>
      <c r="W828" s="352"/>
      <c r="X828" s="352"/>
      <c r="Y828" s="352"/>
      <c r="Z828" s="352"/>
    </row>
    <row r="829">
      <c r="A829" s="332"/>
      <c r="B829" s="396"/>
      <c r="C829" s="396"/>
      <c r="D829" s="397"/>
      <c r="E829" s="398"/>
      <c r="F829" s="398"/>
      <c r="G829" s="398"/>
      <c r="H829" s="398"/>
      <c r="I829" s="398"/>
      <c r="J829" s="398"/>
      <c r="K829" s="397"/>
      <c r="L829" s="352"/>
      <c r="M829" s="352"/>
      <c r="N829" s="352"/>
      <c r="O829" s="352"/>
      <c r="P829" s="352"/>
      <c r="Q829" s="352"/>
      <c r="R829" s="352"/>
      <c r="S829" s="352"/>
      <c r="T829" s="352"/>
      <c r="U829" s="352"/>
      <c r="V829" s="352"/>
      <c r="W829" s="352"/>
      <c r="X829" s="352"/>
      <c r="Y829" s="352"/>
      <c r="Z829" s="352"/>
    </row>
    <row r="830">
      <c r="A830" s="332"/>
      <c r="B830" s="396"/>
      <c r="C830" s="396"/>
      <c r="D830" s="397"/>
      <c r="E830" s="398"/>
      <c r="F830" s="398"/>
      <c r="G830" s="398"/>
      <c r="H830" s="398"/>
      <c r="I830" s="398"/>
      <c r="J830" s="398"/>
      <c r="K830" s="397"/>
      <c r="L830" s="352"/>
      <c r="M830" s="352"/>
      <c r="N830" s="352"/>
      <c r="O830" s="352"/>
      <c r="P830" s="352"/>
      <c r="Q830" s="352"/>
      <c r="R830" s="352"/>
      <c r="S830" s="352"/>
      <c r="T830" s="352"/>
      <c r="U830" s="352"/>
      <c r="V830" s="352"/>
      <c r="W830" s="352"/>
      <c r="X830" s="352"/>
      <c r="Y830" s="352"/>
      <c r="Z830" s="352"/>
    </row>
    <row r="831">
      <c r="A831" s="332"/>
      <c r="B831" s="396"/>
      <c r="C831" s="396"/>
      <c r="D831" s="397"/>
      <c r="E831" s="398"/>
      <c r="F831" s="398"/>
      <c r="G831" s="398"/>
      <c r="H831" s="398"/>
      <c r="I831" s="398"/>
      <c r="J831" s="398"/>
      <c r="K831" s="397"/>
      <c r="L831" s="352"/>
      <c r="M831" s="352"/>
      <c r="N831" s="352"/>
      <c r="O831" s="352"/>
      <c r="P831" s="352"/>
      <c r="Q831" s="352"/>
      <c r="R831" s="352"/>
      <c r="S831" s="352"/>
      <c r="T831" s="352"/>
      <c r="U831" s="352"/>
      <c r="V831" s="352"/>
      <c r="W831" s="352"/>
      <c r="X831" s="352"/>
      <c r="Y831" s="352"/>
      <c r="Z831" s="352"/>
    </row>
    <row r="832">
      <c r="A832" s="332"/>
      <c r="B832" s="396"/>
      <c r="C832" s="396"/>
      <c r="D832" s="397"/>
      <c r="E832" s="398"/>
      <c r="F832" s="398"/>
      <c r="G832" s="398"/>
      <c r="H832" s="398"/>
      <c r="I832" s="398"/>
      <c r="J832" s="398"/>
      <c r="K832" s="397"/>
      <c r="L832" s="352"/>
      <c r="M832" s="352"/>
      <c r="N832" s="352"/>
      <c r="O832" s="352"/>
      <c r="P832" s="352"/>
      <c r="Q832" s="352"/>
      <c r="R832" s="352"/>
      <c r="S832" s="352"/>
      <c r="T832" s="352"/>
      <c r="U832" s="352"/>
      <c r="V832" s="352"/>
      <c r="W832" s="352"/>
      <c r="X832" s="352"/>
      <c r="Y832" s="352"/>
      <c r="Z832" s="352"/>
    </row>
    <row r="833">
      <c r="A833" s="332"/>
      <c r="B833" s="396"/>
      <c r="C833" s="396"/>
      <c r="D833" s="397"/>
      <c r="E833" s="398"/>
      <c r="F833" s="398"/>
      <c r="G833" s="398"/>
      <c r="H833" s="398"/>
      <c r="I833" s="398"/>
      <c r="J833" s="398"/>
      <c r="K833" s="397"/>
      <c r="L833" s="352"/>
      <c r="M833" s="352"/>
      <c r="N833" s="352"/>
      <c r="O833" s="352"/>
      <c r="P833" s="352"/>
      <c r="Q833" s="352"/>
      <c r="R833" s="352"/>
      <c r="S833" s="352"/>
      <c r="T833" s="352"/>
      <c r="U833" s="352"/>
      <c r="V833" s="352"/>
      <c r="W833" s="352"/>
      <c r="X833" s="352"/>
      <c r="Y833" s="352"/>
      <c r="Z833" s="352"/>
    </row>
    <row r="834">
      <c r="A834" s="332"/>
      <c r="B834" s="396"/>
      <c r="C834" s="396"/>
      <c r="D834" s="397"/>
      <c r="E834" s="398"/>
      <c r="F834" s="398"/>
      <c r="G834" s="398"/>
      <c r="H834" s="398"/>
      <c r="I834" s="398"/>
      <c r="J834" s="398"/>
      <c r="K834" s="397"/>
      <c r="L834" s="352"/>
      <c r="M834" s="352"/>
      <c r="N834" s="352"/>
      <c r="O834" s="352"/>
      <c r="P834" s="352"/>
      <c r="Q834" s="352"/>
      <c r="R834" s="352"/>
      <c r="S834" s="352"/>
      <c r="T834" s="352"/>
      <c r="U834" s="352"/>
      <c r="V834" s="352"/>
      <c r="W834" s="352"/>
      <c r="X834" s="352"/>
      <c r="Y834" s="352"/>
      <c r="Z834" s="352"/>
    </row>
    <row r="835">
      <c r="A835" s="332"/>
      <c r="B835" s="396"/>
      <c r="C835" s="396"/>
      <c r="D835" s="397"/>
      <c r="E835" s="398"/>
      <c r="F835" s="398"/>
      <c r="G835" s="398"/>
      <c r="H835" s="398"/>
      <c r="I835" s="398"/>
      <c r="J835" s="398"/>
      <c r="K835" s="397"/>
      <c r="L835" s="352"/>
      <c r="M835" s="352"/>
      <c r="N835" s="352"/>
      <c r="O835" s="352"/>
      <c r="P835" s="352"/>
      <c r="Q835" s="352"/>
      <c r="R835" s="352"/>
      <c r="S835" s="352"/>
      <c r="T835" s="352"/>
      <c r="U835" s="352"/>
      <c r="V835" s="352"/>
      <c r="W835" s="352"/>
      <c r="X835" s="352"/>
      <c r="Y835" s="352"/>
      <c r="Z835" s="352"/>
    </row>
    <row r="836">
      <c r="A836" s="332"/>
      <c r="B836" s="396"/>
      <c r="C836" s="396"/>
      <c r="D836" s="397"/>
      <c r="E836" s="398"/>
      <c r="F836" s="398"/>
      <c r="G836" s="398"/>
      <c r="H836" s="398"/>
      <c r="I836" s="398"/>
      <c r="J836" s="398"/>
      <c r="K836" s="397"/>
      <c r="L836" s="352"/>
      <c r="M836" s="352"/>
      <c r="N836" s="352"/>
      <c r="O836" s="352"/>
      <c r="P836" s="352"/>
      <c r="Q836" s="352"/>
      <c r="R836" s="352"/>
      <c r="S836" s="352"/>
      <c r="T836" s="352"/>
      <c r="U836" s="352"/>
      <c r="V836" s="352"/>
      <c r="W836" s="352"/>
      <c r="X836" s="352"/>
      <c r="Y836" s="352"/>
      <c r="Z836" s="352"/>
    </row>
    <row r="837">
      <c r="A837" s="332"/>
      <c r="B837" s="396"/>
      <c r="C837" s="396"/>
      <c r="D837" s="397"/>
      <c r="E837" s="398"/>
      <c r="F837" s="398"/>
      <c r="G837" s="398"/>
      <c r="H837" s="398"/>
      <c r="I837" s="398"/>
      <c r="J837" s="398"/>
      <c r="K837" s="397"/>
      <c r="L837" s="352"/>
      <c r="M837" s="352"/>
      <c r="N837" s="352"/>
      <c r="O837" s="352"/>
      <c r="P837" s="352"/>
      <c r="Q837" s="352"/>
      <c r="R837" s="352"/>
      <c r="S837" s="352"/>
      <c r="T837" s="352"/>
      <c r="U837" s="352"/>
      <c r="V837" s="352"/>
      <c r="W837" s="352"/>
      <c r="X837" s="352"/>
      <c r="Y837" s="352"/>
      <c r="Z837" s="352"/>
    </row>
    <row r="838">
      <c r="A838" s="332"/>
      <c r="B838" s="396"/>
      <c r="C838" s="396"/>
      <c r="D838" s="397"/>
      <c r="E838" s="398"/>
      <c r="F838" s="398"/>
      <c r="G838" s="398"/>
      <c r="H838" s="398"/>
      <c r="I838" s="398"/>
      <c r="J838" s="398"/>
      <c r="K838" s="397"/>
      <c r="L838" s="352"/>
      <c r="M838" s="352"/>
      <c r="N838" s="352"/>
      <c r="O838" s="352"/>
      <c r="P838" s="352"/>
      <c r="Q838" s="352"/>
      <c r="R838" s="352"/>
      <c r="S838" s="352"/>
      <c r="T838" s="352"/>
      <c r="U838" s="352"/>
      <c r="V838" s="352"/>
      <c r="W838" s="352"/>
      <c r="X838" s="352"/>
      <c r="Y838" s="352"/>
      <c r="Z838" s="352"/>
    </row>
    <row r="839">
      <c r="A839" s="332"/>
      <c r="B839" s="396"/>
      <c r="C839" s="396"/>
      <c r="D839" s="397"/>
      <c r="E839" s="398"/>
      <c r="F839" s="398"/>
      <c r="G839" s="398"/>
      <c r="H839" s="398"/>
      <c r="I839" s="398"/>
      <c r="J839" s="398"/>
      <c r="K839" s="397"/>
      <c r="L839" s="352"/>
      <c r="M839" s="352"/>
      <c r="N839" s="352"/>
      <c r="O839" s="352"/>
      <c r="P839" s="352"/>
      <c r="Q839" s="352"/>
      <c r="R839" s="352"/>
      <c r="S839" s="352"/>
      <c r="T839" s="352"/>
      <c r="U839" s="352"/>
      <c r="V839" s="352"/>
      <c r="W839" s="352"/>
      <c r="X839" s="352"/>
      <c r="Y839" s="352"/>
      <c r="Z839" s="352"/>
    </row>
    <row r="840">
      <c r="A840" s="332"/>
      <c r="B840" s="396"/>
      <c r="C840" s="396"/>
      <c r="D840" s="397"/>
      <c r="E840" s="398"/>
      <c r="F840" s="398"/>
      <c r="G840" s="398"/>
      <c r="H840" s="398"/>
      <c r="I840" s="398"/>
      <c r="J840" s="398"/>
      <c r="K840" s="397"/>
      <c r="L840" s="352"/>
      <c r="M840" s="352"/>
      <c r="N840" s="352"/>
      <c r="O840" s="352"/>
      <c r="P840" s="352"/>
      <c r="Q840" s="352"/>
      <c r="R840" s="352"/>
      <c r="S840" s="352"/>
      <c r="T840" s="352"/>
      <c r="U840" s="352"/>
      <c r="V840" s="352"/>
      <c r="W840" s="352"/>
      <c r="X840" s="352"/>
      <c r="Y840" s="352"/>
      <c r="Z840" s="352"/>
    </row>
    <row r="841">
      <c r="A841" s="332"/>
      <c r="B841" s="396"/>
      <c r="C841" s="396"/>
      <c r="D841" s="397"/>
      <c r="E841" s="398"/>
      <c r="F841" s="398"/>
      <c r="G841" s="398"/>
      <c r="H841" s="398"/>
      <c r="I841" s="398"/>
      <c r="J841" s="398"/>
      <c r="K841" s="397"/>
      <c r="L841" s="352"/>
      <c r="M841" s="352"/>
      <c r="N841" s="352"/>
      <c r="O841" s="352"/>
      <c r="P841" s="352"/>
      <c r="Q841" s="352"/>
      <c r="R841" s="352"/>
      <c r="S841" s="352"/>
      <c r="T841" s="352"/>
      <c r="U841" s="352"/>
      <c r="V841" s="352"/>
      <c r="W841" s="352"/>
      <c r="X841" s="352"/>
      <c r="Y841" s="352"/>
      <c r="Z841" s="352"/>
    </row>
    <row r="842">
      <c r="A842" s="332"/>
      <c r="B842" s="396"/>
      <c r="C842" s="396"/>
      <c r="D842" s="397"/>
      <c r="E842" s="398"/>
      <c r="F842" s="398"/>
      <c r="G842" s="398"/>
      <c r="H842" s="398"/>
      <c r="I842" s="398"/>
      <c r="J842" s="398"/>
      <c r="K842" s="397"/>
      <c r="L842" s="352"/>
      <c r="M842" s="352"/>
      <c r="N842" s="352"/>
      <c r="O842" s="352"/>
      <c r="P842" s="352"/>
      <c r="Q842" s="352"/>
      <c r="R842" s="352"/>
      <c r="S842" s="352"/>
      <c r="T842" s="352"/>
      <c r="U842" s="352"/>
      <c r="V842" s="352"/>
      <c r="W842" s="352"/>
      <c r="X842" s="352"/>
      <c r="Y842" s="352"/>
      <c r="Z842" s="352"/>
    </row>
    <row r="843">
      <c r="A843" s="332"/>
      <c r="B843" s="396"/>
      <c r="C843" s="396"/>
      <c r="D843" s="397"/>
      <c r="E843" s="398"/>
      <c r="F843" s="398"/>
      <c r="G843" s="398"/>
      <c r="H843" s="398"/>
      <c r="I843" s="398"/>
      <c r="J843" s="398"/>
      <c r="K843" s="397"/>
      <c r="L843" s="352"/>
      <c r="M843" s="352"/>
      <c r="N843" s="352"/>
      <c r="O843" s="352"/>
      <c r="P843" s="352"/>
      <c r="Q843" s="352"/>
      <c r="R843" s="352"/>
      <c r="S843" s="352"/>
      <c r="T843" s="352"/>
      <c r="U843" s="352"/>
      <c r="V843" s="352"/>
      <c r="W843" s="352"/>
      <c r="X843" s="352"/>
      <c r="Y843" s="352"/>
      <c r="Z843" s="352"/>
    </row>
    <row r="844">
      <c r="A844" s="332"/>
      <c r="B844" s="396"/>
      <c r="C844" s="396"/>
      <c r="D844" s="397"/>
      <c r="E844" s="398"/>
      <c r="F844" s="398"/>
      <c r="G844" s="398"/>
      <c r="H844" s="398"/>
      <c r="I844" s="398"/>
      <c r="J844" s="398"/>
      <c r="K844" s="397"/>
      <c r="L844" s="352"/>
      <c r="M844" s="352"/>
      <c r="N844" s="352"/>
      <c r="O844" s="352"/>
      <c r="P844" s="352"/>
      <c r="Q844" s="352"/>
      <c r="R844" s="352"/>
      <c r="S844" s="352"/>
      <c r="T844" s="352"/>
      <c r="U844" s="352"/>
      <c r="V844" s="352"/>
      <c r="W844" s="352"/>
      <c r="X844" s="352"/>
      <c r="Y844" s="352"/>
      <c r="Z844" s="352"/>
    </row>
    <row r="845">
      <c r="A845" s="332"/>
      <c r="B845" s="396"/>
      <c r="C845" s="396"/>
      <c r="D845" s="397"/>
      <c r="E845" s="398"/>
      <c r="F845" s="398"/>
      <c r="G845" s="398"/>
      <c r="H845" s="398"/>
      <c r="I845" s="398"/>
      <c r="J845" s="398"/>
      <c r="K845" s="397"/>
      <c r="L845" s="352"/>
      <c r="M845" s="352"/>
      <c r="N845" s="352"/>
      <c r="O845" s="352"/>
      <c r="P845" s="352"/>
      <c r="Q845" s="352"/>
      <c r="R845" s="352"/>
      <c r="S845" s="352"/>
      <c r="T845" s="352"/>
      <c r="U845" s="352"/>
      <c r="V845" s="352"/>
      <c r="W845" s="352"/>
      <c r="X845" s="352"/>
      <c r="Y845" s="352"/>
      <c r="Z845" s="352"/>
    </row>
    <row r="846">
      <c r="A846" s="332"/>
      <c r="B846" s="396"/>
      <c r="C846" s="396"/>
      <c r="D846" s="397"/>
      <c r="E846" s="398"/>
      <c r="F846" s="398"/>
      <c r="G846" s="398"/>
      <c r="H846" s="398"/>
      <c r="I846" s="398"/>
      <c r="J846" s="398"/>
      <c r="K846" s="397"/>
      <c r="L846" s="352"/>
      <c r="M846" s="352"/>
      <c r="N846" s="352"/>
      <c r="O846" s="352"/>
      <c r="P846" s="352"/>
      <c r="Q846" s="352"/>
      <c r="R846" s="352"/>
      <c r="S846" s="352"/>
      <c r="T846" s="352"/>
      <c r="U846" s="352"/>
      <c r="V846" s="352"/>
      <c r="W846" s="352"/>
      <c r="X846" s="352"/>
      <c r="Y846" s="352"/>
      <c r="Z846" s="352"/>
    </row>
    <row r="847">
      <c r="A847" s="332"/>
      <c r="B847" s="396"/>
      <c r="C847" s="396"/>
      <c r="D847" s="397"/>
      <c r="E847" s="398"/>
      <c r="F847" s="398"/>
      <c r="G847" s="398"/>
      <c r="H847" s="398"/>
      <c r="I847" s="398"/>
      <c r="J847" s="398"/>
      <c r="K847" s="397"/>
      <c r="L847" s="352"/>
      <c r="M847" s="352"/>
      <c r="N847" s="352"/>
      <c r="O847" s="352"/>
      <c r="P847" s="352"/>
      <c r="Q847" s="352"/>
      <c r="R847" s="352"/>
      <c r="S847" s="352"/>
      <c r="T847" s="352"/>
      <c r="U847" s="352"/>
      <c r="V847" s="352"/>
      <c r="W847" s="352"/>
      <c r="X847" s="352"/>
      <c r="Y847" s="352"/>
      <c r="Z847" s="352"/>
    </row>
    <row r="848">
      <c r="A848" s="332"/>
      <c r="B848" s="396"/>
      <c r="C848" s="396"/>
      <c r="D848" s="397"/>
      <c r="E848" s="398"/>
      <c r="F848" s="398"/>
      <c r="G848" s="398"/>
      <c r="H848" s="398"/>
      <c r="I848" s="398"/>
      <c r="J848" s="398"/>
      <c r="K848" s="397"/>
      <c r="L848" s="352"/>
      <c r="M848" s="352"/>
      <c r="N848" s="352"/>
      <c r="O848" s="352"/>
      <c r="P848" s="352"/>
      <c r="Q848" s="352"/>
      <c r="R848" s="352"/>
      <c r="S848" s="352"/>
      <c r="T848" s="352"/>
      <c r="U848" s="352"/>
      <c r="V848" s="352"/>
      <c r="W848" s="352"/>
      <c r="X848" s="352"/>
      <c r="Y848" s="352"/>
      <c r="Z848" s="352"/>
    </row>
    <row r="849">
      <c r="A849" s="332"/>
      <c r="B849" s="396"/>
      <c r="C849" s="396"/>
      <c r="D849" s="397"/>
      <c r="E849" s="398"/>
      <c r="F849" s="398"/>
      <c r="G849" s="398"/>
      <c r="H849" s="398"/>
      <c r="I849" s="398"/>
      <c r="J849" s="398"/>
      <c r="K849" s="397"/>
      <c r="L849" s="352"/>
      <c r="M849" s="352"/>
      <c r="N849" s="352"/>
      <c r="O849" s="352"/>
      <c r="P849" s="352"/>
      <c r="Q849" s="352"/>
      <c r="R849" s="352"/>
      <c r="S849" s="352"/>
      <c r="T849" s="352"/>
      <c r="U849" s="352"/>
      <c r="V849" s="352"/>
      <c r="W849" s="352"/>
      <c r="X849" s="352"/>
      <c r="Y849" s="352"/>
      <c r="Z849" s="352"/>
    </row>
    <row r="850">
      <c r="A850" s="332"/>
      <c r="B850" s="396"/>
      <c r="C850" s="396"/>
      <c r="D850" s="397"/>
      <c r="E850" s="398"/>
      <c r="F850" s="398"/>
      <c r="G850" s="398"/>
      <c r="H850" s="398"/>
      <c r="I850" s="398"/>
      <c r="J850" s="398"/>
      <c r="K850" s="397"/>
      <c r="L850" s="352"/>
      <c r="M850" s="352"/>
      <c r="N850" s="352"/>
      <c r="O850" s="352"/>
      <c r="P850" s="352"/>
      <c r="Q850" s="352"/>
      <c r="R850" s="352"/>
      <c r="S850" s="352"/>
      <c r="T850" s="352"/>
      <c r="U850" s="352"/>
      <c r="V850" s="352"/>
      <c r="W850" s="352"/>
      <c r="X850" s="352"/>
      <c r="Y850" s="352"/>
      <c r="Z850" s="352"/>
    </row>
    <row r="851">
      <c r="A851" s="332"/>
      <c r="B851" s="396"/>
      <c r="C851" s="396"/>
      <c r="D851" s="397"/>
      <c r="E851" s="398"/>
      <c r="F851" s="398"/>
      <c r="G851" s="398"/>
      <c r="H851" s="398"/>
      <c r="I851" s="398"/>
      <c r="J851" s="398"/>
      <c r="K851" s="397"/>
      <c r="L851" s="352"/>
      <c r="M851" s="352"/>
      <c r="N851" s="352"/>
      <c r="O851" s="352"/>
      <c r="P851" s="352"/>
      <c r="Q851" s="352"/>
      <c r="R851" s="352"/>
      <c r="S851" s="352"/>
      <c r="T851" s="352"/>
      <c r="U851" s="352"/>
      <c r="V851" s="352"/>
      <c r="W851" s="352"/>
      <c r="X851" s="352"/>
      <c r="Y851" s="352"/>
      <c r="Z851" s="352"/>
    </row>
    <row r="852">
      <c r="A852" s="332"/>
      <c r="B852" s="396"/>
      <c r="C852" s="396"/>
      <c r="D852" s="397"/>
      <c r="E852" s="398"/>
      <c r="F852" s="398"/>
      <c r="G852" s="398"/>
      <c r="H852" s="398"/>
      <c r="I852" s="398"/>
      <c r="J852" s="398"/>
      <c r="K852" s="397"/>
      <c r="L852" s="352"/>
      <c r="M852" s="352"/>
      <c r="N852" s="352"/>
      <c r="O852" s="352"/>
      <c r="P852" s="352"/>
      <c r="Q852" s="352"/>
      <c r="R852" s="352"/>
      <c r="S852" s="352"/>
      <c r="T852" s="352"/>
      <c r="U852" s="352"/>
      <c r="V852" s="352"/>
      <c r="W852" s="352"/>
      <c r="X852" s="352"/>
      <c r="Y852" s="352"/>
      <c r="Z852" s="352"/>
    </row>
    <row r="853">
      <c r="A853" s="332"/>
      <c r="B853" s="396"/>
      <c r="C853" s="396"/>
      <c r="D853" s="397"/>
      <c r="E853" s="398"/>
      <c r="F853" s="398"/>
      <c r="G853" s="398"/>
      <c r="H853" s="398"/>
      <c r="I853" s="398"/>
      <c r="J853" s="398"/>
      <c r="K853" s="397"/>
      <c r="L853" s="352"/>
      <c r="M853" s="352"/>
      <c r="N853" s="352"/>
      <c r="O853" s="352"/>
      <c r="P853" s="352"/>
      <c r="Q853" s="352"/>
      <c r="R853" s="352"/>
      <c r="S853" s="352"/>
      <c r="T853" s="352"/>
      <c r="U853" s="352"/>
      <c r="V853" s="352"/>
      <c r="W853" s="352"/>
      <c r="X853" s="352"/>
      <c r="Y853" s="352"/>
      <c r="Z853" s="352"/>
    </row>
    <row r="854">
      <c r="A854" s="332"/>
      <c r="B854" s="396"/>
      <c r="C854" s="396"/>
      <c r="D854" s="397"/>
      <c r="E854" s="398"/>
      <c r="F854" s="398"/>
      <c r="G854" s="398"/>
      <c r="H854" s="398"/>
      <c r="I854" s="398"/>
      <c r="J854" s="398"/>
      <c r="K854" s="397"/>
      <c r="L854" s="352"/>
      <c r="M854" s="352"/>
      <c r="N854" s="352"/>
      <c r="O854" s="352"/>
      <c r="P854" s="352"/>
      <c r="Q854" s="352"/>
      <c r="R854" s="352"/>
      <c r="S854" s="352"/>
      <c r="T854" s="352"/>
      <c r="U854" s="352"/>
      <c r="V854" s="352"/>
      <c r="W854" s="352"/>
      <c r="X854" s="352"/>
      <c r="Y854" s="352"/>
      <c r="Z854" s="352"/>
    </row>
    <row r="855">
      <c r="A855" s="332"/>
      <c r="B855" s="396"/>
      <c r="C855" s="396"/>
      <c r="D855" s="397"/>
      <c r="E855" s="398"/>
      <c r="F855" s="398"/>
      <c r="G855" s="398"/>
      <c r="H855" s="398"/>
      <c r="I855" s="398"/>
      <c r="J855" s="398"/>
      <c r="K855" s="397"/>
      <c r="L855" s="352"/>
      <c r="M855" s="352"/>
      <c r="N855" s="352"/>
      <c r="O855" s="352"/>
      <c r="P855" s="352"/>
      <c r="Q855" s="352"/>
      <c r="R855" s="352"/>
      <c r="S855" s="352"/>
      <c r="T855" s="352"/>
      <c r="U855" s="352"/>
      <c r="V855" s="352"/>
      <c r="W855" s="352"/>
      <c r="X855" s="352"/>
      <c r="Y855" s="352"/>
      <c r="Z855" s="352"/>
    </row>
    <row r="856">
      <c r="A856" s="332"/>
      <c r="B856" s="396"/>
      <c r="C856" s="396"/>
      <c r="D856" s="397"/>
      <c r="E856" s="398"/>
      <c r="F856" s="398"/>
      <c r="G856" s="398"/>
      <c r="H856" s="398"/>
      <c r="I856" s="398"/>
      <c r="J856" s="398"/>
      <c r="K856" s="397"/>
      <c r="L856" s="352"/>
      <c r="M856" s="352"/>
      <c r="N856" s="352"/>
      <c r="O856" s="352"/>
      <c r="P856" s="352"/>
      <c r="Q856" s="352"/>
      <c r="R856" s="352"/>
      <c r="S856" s="352"/>
      <c r="T856" s="352"/>
      <c r="U856" s="352"/>
      <c r="V856" s="352"/>
      <c r="W856" s="352"/>
      <c r="X856" s="352"/>
      <c r="Y856" s="352"/>
      <c r="Z856" s="352"/>
    </row>
    <row r="857">
      <c r="A857" s="332"/>
      <c r="B857" s="396"/>
      <c r="C857" s="396"/>
      <c r="D857" s="397"/>
      <c r="E857" s="398"/>
      <c r="F857" s="398"/>
      <c r="G857" s="398"/>
      <c r="H857" s="398"/>
      <c r="I857" s="398"/>
      <c r="J857" s="398"/>
      <c r="K857" s="397"/>
      <c r="L857" s="352"/>
      <c r="M857" s="352"/>
      <c r="N857" s="352"/>
      <c r="O857" s="352"/>
      <c r="P857" s="352"/>
      <c r="Q857" s="352"/>
      <c r="R857" s="352"/>
      <c r="S857" s="352"/>
      <c r="T857" s="352"/>
      <c r="U857" s="352"/>
      <c r="V857" s="352"/>
      <c r="W857" s="352"/>
      <c r="X857" s="352"/>
      <c r="Y857" s="352"/>
      <c r="Z857" s="352"/>
    </row>
    <row r="858">
      <c r="A858" s="332"/>
      <c r="B858" s="396"/>
      <c r="C858" s="396"/>
      <c r="D858" s="397"/>
      <c r="E858" s="398"/>
      <c r="F858" s="398"/>
      <c r="G858" s="398"/>
      <c r="H858" s="398"/>
      <c r="I858" s="398"/>
      <c r="J858" s="398"/>
      <c r="K858" s="397"/>
      <c r="L858" s="352"/>
      <c r="M858" s="352"/>
      <c r="N858" s="352"/>
      <c r="O858" s="352"/>
      <c r="P858" s="352"/>
      <c r="Q858" s="352"/>
      <c r="R858" s="352"/>
      <c r="S858" s="352"/>
      <c r="T858" s="352"/>
      <c r="U858" s="352"/>
      <c r="V858" s="352"/>
      <c r="W858" s="352"/>
      <c r="X858" s="352"/>
      <c r="Y858" s="352"/>
      <c r="Z858" s="352"/>
    </row>
    <row r="859">
      <c r="A859" s="332"/>
      <c r="B859" s="396"/>
      <c r="C859" s="396"/>
      <c r="D859" s="397"/>
      <c r="E859" s="398"/>
      <c r="F859" s="398"/>
      <c r="G859" s="398"/>
      <c r="H859" s="398"/>
      <c r="I859" s="398"/>
      <c r="J859" s="398"/>
      <c r="K859" s="397"/>
      <c r="L859" s="352"/>
      <c r="M859" s="352"/>
      <c r="N859" s="352"/>
      <c r="O859" s="352"/>
      <c r="P859" s="352"/>
      <c r="Q859" s="352"/>
      <c r="R859" s="352"/>
      <c r="S859" s="352"/>
      <c r="T859" s="352"/>
      <c r="U859" s="352"/>
      <c r="V859" s="352"/>
      <c r="W859" s="352"/>
      <c r="X859" s="352"/>
      <c r="Y859" s="352"/>
      <c r="Z859" s="352"/>
    </row>
    <row r="860">
      <c r="A860" s="332"/>
      <c r="B860" s="396"/>
      <c r="C860" s="396"/>
      <c r="D860" s="397"/>
      <c r="E860" s="398"/>
      <c r="F860" s="398"/>
      <c r="G860" s="398"/>
      <c r="H860" s="398"/>
      <c r="I860" s="398"/>
      <c r="J860" s="398"/>
      <c r="K860" s="397"/>
      <c r="L860" s="352"/>
      <c r="M860" s="352"/>
      <c r="N860" s="352"/>
      <c r="O860" s="352"/>
      <c r="P860" s="352"/>
      <c r="Q860" s="352"/>
      <c r="R860" s="352"/>
      <c r="S860" s="352"/>
      <c r="T860" s="352"/>
      <c r="U860" s="352"/>
      <c r="V860" s="352"/>
      <c r="W860" s="352"/>
      <c r="X860" s="352"/>
      <c r="Y860" s="352"/>
      <c r="Z860" s="352"/>
    </row>
    <row r="861">
      <c r="A861" s="332"/>
      <c r="B861" s="396"/>
      <c r="C861" s="396"/>
      <c r="D861" s="397"/>
      <c r="E861" s="398"/>
      <c r="F861" s="398"/>
      <c r="G861" s="398"/>
      <c r="H861" s="398"/>
      <c r="I861" s="398"/>
      <c r="J861" s="398"/>
      <c r="K861" s="397"/>
      <c r="L861" s="352"/>
      <c r="M861" s="352"/>
      <c r="N861" s="352"/>
      <c r="O861" s="352"/>
      <c r="P861" s="352"/>
      <c r="Q861" s="352"/>
      <c r="R861" s="352"/>
      <c r="S861" s="352"/>
      <c r="T861" s="352"/>
      <c r="U861" s="352"/>
      <c r="V861" s="352"/>
      <c r="W861" s="352"/>
      <c r="X861" s="352"/>
      <c r="Y861" s="352"/>
      <c r="Z861" s="352"/>
    </row>
    <row r="862">
      <c r="A862" s="332"/>
      <c r="B862" s="396"/>
      <c r="C862" s="396"/>
      <c r="D862" s="397"/>
      <c r="E862" s="398"/>
      <c r="F862" s="398"/>
      <c r="G862" s="398"/>
      <c r="H862" s="398"/>
      <c r="I862" s="398"/>
      <c r="J862" s="398"/>
      <c r="K862" s="397"/>
      <c r="L862" s="352"/>
      <c r="M862" s="352"/>
      <c r="N862" s="352"/>
      <c r="O862" s="352"/>
      <c r="P862" s="352"/>
      <c r="Q862" s="352"/>
      <c r="R862" s="352"/>
      <c r="S862" s="352"/>
      <c r="T862" s="352"/>
      <c r="U862" s="352"/>
      <c r="V862" s="352"/>
      <c r="W862" s="352"/>
      <c r="X862" s="352"/>
      <c r="Y862" s="352"/>
      <c r="Z862" s="352"/>
    </row>
    <row r="863">
      <c r="A863" s="332"/>
      <c r="B863" s="396"/>
      <c r="C863" s="396"/>
      <c r="D863" s="397"/>
      <c r="E863" s="398"/>
      <c r="F863" s="398"/>
      <c r="G863" s="398"/>
      <c r="H863" s="398"/>
      <c r="I863" s="398"/>
      <c r="J863" s="398"/>
      <c r="K863" s="397"/>
      <c r="L863" s="352"/>
      <c r="M863" s="352"/>
      <c r="N863" s="352"/>
      <c r="O863" s="352"/>
      <c r="P863" s="352"/>
      <c r="Q863" s="352"/>
      <c r="R863" s="352"/>
      <c r="S863" s="352"/>
      <c r="T863" s="352"/>
      <c r="U863" s="352"/>
      <c r="V863" s="352"/>
      <c r="W863" s="352"/>
      <c r="X863" s="352"/>
      <c r="Y863" s="352"/>
      <c r="Z863" s="352"/>
    </row>
    <row r="864">
      <c r="A864" s="332"/>
      <c r="B864" s="396"/>
      <c r="C864" s="396"/>
      <c r="D864" s="397"/>
      <c r="E864" s="398"/>
      <c r="F864" s="398"/>
      <c r="G864" s="398"/>
      <c r="H864" s="398"/>
      <c r="I864" s="398"/>
      <c r="J864" s="398"/>
      <c r="K864" s="397"/>
      <c r="L864" s="352"/>
      <c r="M864" s="352"/>
      <c r="N864" s="352"/>
      <c r="O864" s="352"/>
      <c r="P864" s="352"/>
      <c r="Q864" s="352"/>
      <c r="R864" s="352"/>
      <c r="S864" s="352"/>
      <c r="T864" s="352"/>
      <c r="U864" s="352"/>
      <c r="V864" s="352"/>
      <c r="W864" s="352"/>
      <c r="X864" s="352"/>
      <c r="Y864" s="352"/>
      <c r="Z864" s="352"/>
    </row>
    <row r="865">
      <c r="A865" s="332"/>
      <c r="B865" s="396"/>
      <c r="C865" s="396"/>
      <c r="D865" s="397"/>
      <c r="E865" s="398"/>
      <c r="F865" s="398"/>
      <c r="G865" s="398"/>
      <c r="H865" s="398"/>
      <c r="I865" s="398"/>
      <c r="J865" s="398"/>
      <c r="K865" s="397"/>
      <c r="L865" s="352"/>
      <c r="M865" s="352"/>
      <c r="N865" s="352"/>
      <c r="O865" s="352"/>
      <c r="P865" s="352"/>
      <c r="Q865" s="352"/>
      <c r="R865" s="352"/>
      <c r="S865" s="352"/>
      <c r="T865" s="352"/>
      <c r="U865" s="352"/>
      <c r="V865" s="352"/>
      <c r="W865" s="352"/>
      <c r="X865" s="352"/>
      <c r="Y865" s="352"/>
      <c r="Z865" s="352"/>
    </row>
    <row r="866">
      <c r="A866" s="332"/>
      <c r="B866" s="396"/>
      <c r="C866" s="396"/>
      <c r="D866" s="397"/>
      <c r="E866" s="398"/>
      <c r="F866" s="398"/>
      <c r="G866" s="398"/>
      <c r="H866" s="398"/>
      <c r="I866" s="398"/>
      <c r="J866" s="398"/>
      <c r="K866" s="397"/>
      <c r="L866" s="352"/>
      <c r="M866" s="352"/>
      <c r="N866" s="352"/>
      <c r="O866" s="352"/>
      <c r="P866" s="352"/>
      <c r="Q866" s="352"/>
      <c r="R866" s="352"/>
      <c r="S866" s="352"/>
      <c r="T866" s="352"/>
      <c r="U866" s="352"/>
      <c r="V866" s="352"/>
      <c r="W866" s="352"/>
      <c r="X866" s="352"/>
      <c r="Y866" s="352"/>
      <c r="Z866" s="352"/>
    </row>
    <row r="867">
      <c r="A867" s="332"/>
      <c r="B867" s="396"/>
      <c r="C867" s="396"/>
      <c r="D867" s="397"/>
      <c r="E867" s="398"/>
      <c r="F867" s="398"/>
      <c r="G867" s="398"/>
      <c r="H867" s="398"/>
      <c r="I867" s="398"/>
      <c r="J867" s="398"/>
      <c r="K867" s="397"/>
      <c r="L867" s="352"/>
      <c r="M867" s="352"/>
      <c r="N867" s="352"/>
      <c r="O867" s="352"/>
      <c r="P867" s="352"/>
      <c r="Q867" s="352"/>
      <c r="R867" s="352"/>
      <c r="S867" s="352"/>
      <c r="T867" s="352"/>
      <c r="U867" s="352"/>
      <c r="V867" s="352"/>
      <c r="W867" s="352"/>
      <c r="X867" s="352"/>
      <c r="Y867" s="352"/>
      <c r="Z867" s="352"/>
    </row>
    <row r="868">
      <c r="A868" s="332"/>
      <c r="B868" s="396"/>
      <c r="C868" s="396"/>
      <c r="D868" s="397"/>
      <c r="E868" s="398"/>
      <c r="F868" s="398"/>
      <c r="G868" s="398"/>
      <c r="H868" s="398"/>
      <c r="I868" s="398"/>
      <c r="J868" s="398"/>
      <c r="K868" s="397"/>
      <c r="L868" s="352"/>
      <c r="M868" s="352"/>
      <c r="N868" s="352"/>
      <c r="O868" s="352"/>
      <c r="P868" s="352"/>
      <c r="Q868" s="352"/>
      <c r="R868" s="352"/>
      <c r="S868" s="352"/>
      <c r="T868" s="352"/>
      <c r="U868" s="352"/>
      <c r="V868" s="352"/>
      <c r="W868" s="352"/>
      <c r="X868" s="352"/>
      <c r="Y868" s="352"/>
      <c r="Z868" s="352"/>
    </row>
    <row r="869">
      <c r="A869" s="332"/>
      <c r="B869" s="396"/>
      <c r="C869" s="396"/>
      <c r="D869" s="397"/>
      <c r="E869" s="398"/>
      <c r="F869" s="398"/>
      <c r="G869" s="398"/>
      <c r="H869" s="398"/>
      <c r="I869" s="398"/>
      <c r="J869" s="398"/>
      <c r="K869" s="397"/>
      <c r="L869" s="352"/>
      <c r="M869" s="352"/>
      <c r="N869" s="352"/>
      <c r="O869" s="352"/>
      <c r="P869" s="352"/>
      <c r="Q869" s="352"/>
      <c r="R869" s="352"/>
      <c r="S869" s="352"/>
      <c r="T869" s="352"/>
      <c r="U869" s="352"/>
      <c r="V869" s="352"/>
      <c r="W869" s="352"/>
      <c r="X869" s="352"/>
      <c r="Y869" s="352"/>
      <c r="Z869" s="352"/>
    </row>
    <row r="870">
      <c r="A870" s="332"/>
      <c r="B870" s="396"/>
      <c r="C870" s="396"/>
      <c r="D870" s="397"/>
      <c r="E870" s="398"/>
      <c r="F870" s="398"/>
      <c r="G870" s="398"/>
      <c r="H870" s="398"/>
      <c r="I870" s="398"/>
      <c r="J870" s="398"/>
      <c r="K870" s="397"/>
      <c r="L870" s="352"/>
      <c r="M870" s="352"/>
      <c r="N870" s="352"/>
      <c r="O870" s="352"/>
      <c r="P870" s="352"/>
      <c r="Q870" s="352"/>
      <c r="R870" s="352"/>
      <c r="S870" s="352"/>
      <c r="T870" s="352"/>
      <c r="U870" s="352"/>
      <c r="V870" s="352"/>
      <c r="W870" s="352"/>
      <c r="X870" s="352"/>
      <c r="Y870" s="352"/>
      <c r="Z870" s="352"/>
    </row>
    <row r="871">
      <c r="A871" s="332"/>
      <c r="B871" s="396"/>
      <c r="C871" s="396"/>
      <c r="D871" s="397"/>
      <c r="E871" s="398"/>
      <c r="F871" s="398"/>
      <c r="G871" s="398"/>
      <c r="H871" s="398"/>
      <c r="I871" s="398"/>
      <c r="J871" s="398"/>
      <c r="K871" s="397"/>
      <c r="L871" s="352"/>
      <c r="M871" s="352"/>
      <c r="N871" s="352"/>
      <c r="O871" s="352"/>
      <c r="P871" s="352"/>
      <c r="Q871" s="352"/>
      <c r="R871" s="352"/>
      <c r="S871" s="352"/>
      <c r="T871" s="352"/>
      <c r="U871" s="352"/>
      <c r="V871" s="352"/>
      <c r="W871" s="352"/>
      <c r="X871" s="352"/>
      <c r="Y871" s="352"/>
      <c r="Z871" s="352"/>
    </row>
    <row r="872">
      <c r="A872" s="332"/>
      <c r="B872" s="396"/>
      <c r="C872" s="396"/>
      <c r="D872" s="397"/>
      <c r="E872" s="398"/>
      <c r="F872" s="398"/>
      <c r="G872" s="398"/>
      <c r="H872" s="398"/>
      <c r="I872" s="398"/>
      <c r="J872" s="398"/>
      <c r="K872" s="397"/>
      <c r="L872" s="352"/>
      <c r="M872" s="352"/>
      <c r="N872" s="352"/>
      <c r="O872" s="352"/>
      <c r="P872" s="352"/>
      <c r="Q872" s="352"/>
      <c r="R872" s="352"/>
      <c r="S872" s="352"/>
      <c r="T872" s="352"/>
      <c r="U872" s="352"/>
      <c r="V872" s="352"/>
      <c r="W872" s="352"/>
      <c r="X872" s="352"/>
      <c r="Y872" s="352"/>
      <c r="Z872" s="352"/>
    </row>
    <row r="873">
      <c r="A873" s="332"/>
      <c r="B873" s="396"/>
      <c r="C873" s="396"/>
      <c r="D873" s="397"/>
      <c r="E873" s="398"/>
      <c r="F873" s="398"/>
      <c r="G873" s="398"/>
      <c r="H873" s="398"/>
      <c r="I873" s="398"/>
      <c r="J873" s="398"/>
      <c r="K873" s="397"/>
      <c r="L873" s="352"/>
      <c r="M873" s="352"/>
      <c r="N873" s="352"/>
      <c r="O873" s="352"/>
      <c r="P873" s="352"/>
      <c r="Q873" s="352"/>
      <c r="R873" s="352"/>
      <c r="S873" s="352"/>
      <c r="T873" s="352"/>
      <c r="U873" s="352"/>
      <c r="V873" s="352"/>
      <c r="W873" s="352"/>
      <c r="X873" s="352"/>
      <c r="Y873" s="352"/>
      <c r="Z873" s="352"/>
    </row>
    <row r="874">
      <c r="A874" s="332"/>
      <c r="B874" s="396"/>
      <c r="C874" s="396"/>
      <c r="D874" s="397"/>
      <c r="E874" s="398"/>
      <c r="F874" s="398"/>
      <c r="G874" s="398"/>
      <c r="H874" s="398"/>
      <c r="I874" s="398"/>
      <c r="J874" s="398"/>
      <c r="K874" s="397"/>
      <c r="L874" s="352"/>
      <c r="M874" s="352"/>
      <c r="N874" s="352"/>
      <c r="O874" s="352"/>
      <c r="P874" s="352"/>
      <c r="Q874" s="352"/>
      <c r="R874" s="352"/>
      <c r="S874" s="352"/>
      <c r="T874" s="352"/>
      <c r="U874" s="352"/>
      <c r="V874" s="352"/>
      <c r="W874" s="352"/>
      <c r="X874" s="352"/>
      <c r="Y874" s="352"/>
      <c r="Z874" s="352"/>
    </row>
    <row r="875">
      <c r="A875" s="332"/>
      <c r="B875" s="396"/>
      <c r="C875" s="396"/>
      <c r="D875" s="397"/>
      <c r="E875" s="398"/>
      <c r="F875" s="398"/>
      <c r="G875" s="398"/>
      <c r="H875" s="398"/>
      <c r="I875" s="398"/>
      <c r="J875" s="398"/>
      <c r="K875" s="397"/>
      <c r="L875" s="352"/>
      <c r="M875" s="352"/>
      <c r="N875" s="352"/>
      <c r="O875" s="352"/>
      <c r="P875" s="352"/>
      <c r="Q875" s="352"/>
      <c r="R875" s="352"/>
      <c r="S875" s="352"/>
      <c r="T875" s="352"/>
      <c r="U875" s="352"/>
      <c r="V875" s="352"/>
      <c r="W875" s="352"/>
      <c r="X875" s="352"/>
      <c r="Y875" s="352"/>
      <c r="Z875" s="352"/>
    </row>
    <row r="876">
      <c r="A876" s="332"/>
      <c r="B876" s="396"/>
      <c r="C876" s="396"/>
      <c r="D876" s="397"/>
      <c r="E876" s="398"/>
      <c r="F876" s="398"/>
      <c r="G876" s="398"/>
      <c r="H876" s="398"/>
      <c r="I876" s="398"/>
      <c r="J876" s="398"/>
      <c r="K876" s="397"/>
      <c r="L876" s="352"/>
      <c r="M876" s="352"/>
      <c r="N876" s="352"/>
      <c r="O876" s="352"/>
      <c r="P876" s="352"/>
      <c r="Q876" s="352"/>
      <c r="R876" s="352"/>
      <c r="S876" s="352"/>
      <c r="T876" s="352"/>
      <c r="U876" s="352"/>
      <c r="V876" s="352"/>
      <c r="W876" s="352"/>
      <c r="X876" s="352"/>
      <c r="Y876" s="352"/>
      <c r="Z876" s="352"/>
    </row>
    <row r="877">
      <c r="A877" s="332"/>
      <c r="B877" s="396"/>
      <c r="C877" s="396"/>
      <c r="D877" s="397"/>
      <c r="E877" s="398"/>
      <c r="F877" s="398"/>
      <c r="G877" s="398"/>
      <c r="H877" s="398"/>
      <c r="I877" s="398"/>
      <c r="J877" s="398"/>
      <c r="K877" s="397"/>
      <c r="L877" s="352"/>
      <c r="M877" s="352"/>
      <c r="N877" s="352"/>
      <c r="O877" s="352"/>
      <c r="P877" s="352"/>
      <c r="Q877" s="352"/>
      <c r="R877" s="352"/>
      <c r="S877" s="352"/>
      <c r="T877" s="352"/>
      <c r="U877" s="352"/>
      <c r="V877" s="352"/>
      <c r="W877" s="352"/>
      <c r="X877" s="352"/>
      <c r="Y877" s="352"/>
      <c r="Z877" s="352"/>
    </row>
    <row r="878">
      <c r="A878" s="332"/>
      <c r="B878" s="396"/>
      <c r="C878" s="396"/>
      <c r="D878" s="397"/>
      <c r="E878" s="398"/>
      <c r="F878" s="398"/>
      <c r="G878" s="398"/>
      <c r="H878" s="398"/>
      <c r="I878" s="398"/>
      <c r="J878" s="398"/>
      <c r="K878" s="397"/>
      <c r="L878" s="352"/>
      <c r="M878" s="352"/>
      <c r="N878" s="352"/>
      <c r="O878" s="352"/>
      <c r="P878" s="352"/>
      <c r="Q878" s="352"/>
      <c r="R878" s="352"/>
      <c r="S878" s="352"/>
      <c r="T878" s="352"/>
      <c r="U878" s="352"/>
      <c r="V878" s="352"/>
      <c r="W878" s="352"/>
      <c r="X878" s="352"/>
      <c r="Y878" s="352"/>
      <c r="Z878" s="352"/>
    </row>
    <row r="879">
      <c r="A879" s="332"/>
      <c r="B879" s="396"/>
      <c r="C879" s="396"/>
      <c r="D879" s="397"/>
      <c r="E879" s="398"/>
      <c r="F879" s="398"/>
      <c r="G879" s="398"/>
      <c r="H879" s="398"/>
      <c r="I879" s="398"/>
      <c r="J879" s="398"/>
      <c r="K879" s="397"/>
      <c r="L879" s="352"/>
      <c r="M879" s="352"/>
      <c r="N879" s="352"/>
      <c r="O879" s="352"/>
      <c r="P879" s="352"/>
      <c r="Q879" s="352"/>
      <c r="R879" s="352"/>
      <c r="S879" s="352"/>
      <c r="T879" s="352"/>
      <c r="U879" s="352"/>
      <c r="V879" s="352"/>
      <c r="W879" s="352"/>
      <c r="X879" s="352"/>
      <c r="Y879" s="352"/>
      <c r="Z879" s="352"/>
    </row>
    <row r="880">
      <c r="A880" s="332"/>
      <c r="B880" s="396"/>
      <c r="C880" s="396"/>
      <c r="D880" s="397"/>
      <c r="E880" s="398"/>
      <c r="F880" s="398"/>
      <c r="G880" s="398"/>
      <c r="H880" s="398"/>
      <c r="I880" s="398"/>
      <c r="J880" s="398"/>
      <c r="K880" s="397"/>
      <c r="L880" s="352"/>
      <c r="M880" s="352"/>
      <c r="N880" s="352"/>
      <c r="O880" s="352"/>
      <c r="P880" s="352"/>
      <c r="Q880" s="352"/>
      <c r="R880" s="352"/>
      <c r="S880" s="352"/>
      <c r="T880" s="352"/>
      <c r="U880" s="352"/>
      <c r="V880" s="352"/>
      <c r="W880" s="352"/>
      <c r="X880" s="352"/>
      <c r="Y880" s="352"/>
      <c r="Z880" s="352"/>
    </row>
    <row r="881">
      <c r="A881" s="332"/>
      <c r="B881" s="396"/>
      <c r="C881" s="396"/>
      <c r="D881" s="397"/>
      <c r="E881" s="398"/>
      <c r="F881" s="398"/>
      <c r="G881" s="398"/>
      <c r="H881" s="398"/>
      <c r="I881" s="398"/>
      <c r="J881" s="398"/>
      <c r="K881" s="397"/>
      <c r="L881" s="352"/>
      <c r="M881" s="352"/>
      <c r="N881" s="352"/>
      <c r="O881" s="352"/>
      <c r="P881" s="352"/>
      <c r="Q881" s="352"/>
      <c r="R881" s="352"/>
      <c r="S881" s="352"/>
      <c r="T881" s="352"/>
      <c r="U881" s="352"/>
      <c r="V881" s="352"/>
      <c r="W881" s="352"/>
      <c r="X881" s="352"/>
      <c r="Y881" s="352"/>
      <c r="Z881" s="352"/>
    </row>
    <row r="882">
      <c r="A882" s="332"/>
      <c r="B882" s="396"/>
      <c r="C882" s="396"/>
      <c r="D882" s="397"/>
      <c r="E882" s="398"/>
      <c r="F882" s="398"/>
      <c r="G882" s="398"/>
      <c r="H882" s="398"/>
      <c r="I882" s="398"/>
      <c r="J882" s="398"/>
      <c r="K882" s="397"/>
      <c r="L882" s="352"/>
      <c r="M882" s="352"/>
      <c r="N882" s="352"/>
      <c r="O882" s="352"/>
      <c r="P882" s="352"/>
      <c r="Q882" s="352"/>
      <c r="R882" s="352"/>
      <c r="S882" s="352"/>
      <c r="T882" s="352"/>
      <c r="U882" s="352"/>
      <c r="V882" s="352"/>
      <c r="W882" s="352"/>
      <c r="X882" s="352"/>
      <c r="Y882" s="352"/>
      <c r="Z882" s="352"/>
    </row>
    <row r="883">
      <c r="A883" s="332"/>
      <c r="B883" s="396"/>
      <c r="C883" s="396"/>
      <c r="D883" s="397"/>
      <c r="E883" s="398"/>
      <c r="F883" s="398"/>
      <c r="G883" s="398"/>
      <c r="H883" s="398"/>
      <c r="I883" s="398"/>
      <c r="J883" s="398"/>
      <c r="K883" s="397"/>
      <c r="L883" s="352"/>
      <c r="M883" s="352"/>
      <c r="N883" s="352"/>
      <c r="O883" s="352"/>
      <c r="P883" s="352"/>
      <c r="Q883" s="352"/>
      <c r="R883" s="352"/>
      <c r="S883" s="352"/>
      <c r="T883" s="352"/>
      <c r="U883" s="352"/>
      <c r="V883" s="352"/>
      <c r="W883" s="352"/>
      <c r="X883" s="352"/>
      <c r="Y883" s="352"/>
      <c r="Z883" s="352"/>
    </row>
    <row r="884">
      <c r="A884" s="332"/>
      <c r="B884" s="396"/>
      <c r="C884" s="396"/>
      <c r="D884" s="397"/>
      <c r="E884" s="398"/>
      <c r="F884" s="398"/>
      <c r="G884" s="398"/>
      <c r="H884" s="398"/>
      <c r="I884" s="398"/>
      <c r="J884" s="398"/>
      <c r="K884" s="397"/>
      <c r="L884" s="352"/>
      <c r="M884" s="352"/>
      <c r="N884" s="352"/>
      <c r="O884" s="352"/>
      <c r="P884" s="352"/>
      <c r="Q884" s="352"/>
      <c r="R884" s="352"/>
      <c r="S884" s="352"/>
      <c r="T884" s="352"/>
      <c r="U884" s="352"/>
      <c r="V884" s="352"/>
      <c r="W884" s="352"/>
      <c r="X884" s="352"/>
      <c r="Y884" s="352"/>
      <c r="Z884" s="352"/>
    </row>
    <row r="885">
      <c r="A885" s="332"/>
      <c r="B885" s="396"/>
      <c r="C885" s="396"/>
      <c r="D885" s="397"/>
      <c r="E885" s="398"/>
      <c r="F885" s="398"/>
      <c r="G885" s="398"/>
      <c r="H885" s="398"/>
      <c r="I885" s="398"/>
      <c r="J885" s="398"/>
      <c r="K885" s="397"/>
      <c r="L885" s="352"/>
      <c r="M885" s="352"/>
      <c r="N885" s="352"/>
      <c r="O885" s="352"/>
      <c r="P885" s="352"/>
      <c r="Q885" s="352"/>
      <c r="R885" s="352"/>
      <c r="S885" s="352"/>
      <c r="T885" s="352"/>
      <c r="U885" s="352"/>
      <c r="V885" s="352"/>
      <c r="W885" s="352"/>
      <c r="X885" s="352"/>
      <c r="Y885" s="352"/>
      <c r="Z885" s="352"/>
    </row>
    <row r="886">
      <c r="A886" s="332"/>
      <c r="B886" s="396"/>
      <c r="C886" s="396"/>
      <c r="D886" s="397"/>
      <c r="E886" s="398"/>
      <c r="F886" s="398"/>
      <c r="G886" s="398"/>
      <c r="H886" s="398"/>
      <c r="I886" s="398"/>
      <c r="J886" s="398"/>
      <c r="K886" s="397"/>
      <c r="L886" s="352"/>
      <c r="M886" s="352"/>
      <c r="N886" s="352"/>
      <c r="O886" s="352"/>
      <c r="P886" s="352"/>
      <c r="Q886" s="352"/>
      <c r="R886" s="352"/>
      <c r="S886" s="352"/>
      <c r="T886" s="352"/>
      <c r="U886" s="352"/>
      <c r="V886" s="352"/>
      <c r="W886" s="352"/>
      <c r="X886" s="352"/>
      <c r="Y886" s="352"/>
      <c r="Z886" s="352"/>
    </row>
    <row r="887">
      <c r="A887" s="332"/>
      <c r="B887" s="396"/>
      <c r="C887" s="396"/>
      <c r="D887" s="397"/>
      <c r="E887" s="398"/>
      <c r="F887" s="398"/>
      <c r="G887" s="398"/>
      <c r="H887" s="398"/>
      <c r="I887" s="398"/>
      <c r="J887" s="398"/>
      <c r="K887" s="397"/>
      <c r="L887" s="352"/>
      <c r="M887" s="352"/>
      <c r="N887" s="352"/>
      <c r="O887" s="352"/>
      <c r="P887" s="352"/>
      <c r="Q887" s="352"/>
      <c r="R887" s="352"/>
      <c r="S887" s="352"/>
      <c r="T887" s="352"/>
      <c r="U887" s="352"/>
      <c r="V887" s="352"/>
      <c r="W887" s="352"/>
      <c r="X887" s="352"/>
      <c r="Y887" s="352"/>
      <c r="Z887" s="352"/>
    </row>
    <row r="888">
      <c r="A888" s="332"/>
      <c r="B888" s="396"/>
      <c r="C888" s="396"/>
      <c r="D888" s="397"/>
      <c r="E888" s="398"/>
      <c r="F888" s="398"/>
      <c r="G888" s="398"/>
      <c r="H888" s="398"/>
      <c r="I888" s="398"/>
      <c r="J888" s="398"/>
      <c r="K888" s="397"/>
      <c r="L888" s="352"/>
      <c r="M888" s="352"/>
      <c r="N888" s="352"/>
      <c r="O888" s="352"/>
      <c r="P888" s="352"/>
      <c r="Q888" s="352"/>
      <c r="R888" s="352"/>
      <c r="S888" s="352"/>
      <c r="T888" s="352"/>
      <c r="U888" s="352"/>
      <c r="V888" s="352"/>
      <c r="W888" s="352"/>
      <c r="X888" s="352"/>
      <c r="Y888" s="352"/>
      <c r="Z888" s="352"/>
    </row>
    <row r="889">
      <c r="A889" s="332"/>
      <c r="B889" s="396"/>
      <c r="C889" s="396"/>
      <c r="D889" s="397"/>
      <c r="E889" s="398"/>
      <c r="F889" s="398"/>
      <c r="G889" s="398"/>
      <c r="H889" s="398"/>
      <c r="I889" s="398"/>
      <c r="J889" s="398"/>
      <c r="K889" s="397"/>
      <c r="L889" s="352"/>
      <c r="M889" s="352"/>
      <c r="N889" s="352"/>
      <c r="O889" s="352"/>
      <c r="P889" s="352"/>
      <c r="Q889" s="352"/>
      <c r="R889" s="352"/>
      <c r="S889" s="352"/>
      <c r="T889" s="352"/>
      <c r="U889" s="352"/>
      <c r="V889" s="352"/>
      <c r="W889" s="352"/>
      <c r="X889" s="352"/>
      <c r="Y889" s="352"/>
      <c r="Z889" s="352"/>
    </row>
    <row r="890">
      <c r="A890" s="332"/>
      <c r="B890" s="396"/>
      <c r="C890" s="396"/>
      <c r="D890" s="397"/>
      <c r="E890" s="398"/>
      <c r="F890" s="398"/>
      <c r="G890" s="398"/>
      <c r="H890" s="398"/>
      <c r="I890" s="398"/>
      <c r="J890" s="398"/>
      <c r="K890" s="397"/>
      <c r="L890" s="352"/>
      <c r="M890" s="352"/>
      <c r="N890" s="352"/>
      <c r="O890" s="352"/>
      <c r="P890" s="352"/>
      <c r="Q890" s="352"/>
      <c r="R890" s="352"/>
      <c r="S890" s="352"/>
      <c r="T890" s="352"/>
      <c r="U890" s="352"/>
      <c r="V890" s="352"/>
      <c r="W890" s="352"/>
      <c r="X890" s="352"/>
      <c r="Y890" s="352"/>
      <c r="Z890" s="352"/>
    </row>
    <row r="891">
      <c r="A891" s="332"/>
      <c r="B891" s="396"/>
      <c r="C891" s="396"/>
      <c r="D891" s="397"/>
      <c r="E891" s="398"/>
      <c r="F891" s="398"/>
      <c r="G891" s="398"/>
      <c r="H891" s="398"/>
      <c r="I891" s="398"/>
      <c r="J891" s="398"/>
      <c r="K891" s="397"/>
      <c r="L891" s="352"/>
      <c r="M891" s="352"/>
      <c r="N891" s="352"/>
      <c r="O891" s="352"/>
      <c r="P891" s="352"/>
      <c r="Q891" s="352"/>
      <c r="R891" s="352"/>
      <c r="S891" s="352"/>
      <c r="T891" s="352"/>
      <c r="U891" s="352"/>
      <c r="V891" s="352"/>
      <c r="W891" s="352"/>
      <c r="X891" s="352"/>
      <c r="Y891" s="352"/>
      <c r="Z891" s="352"/>
    </row>
    <row r="892">
      <c r="A892" s="332"/>
      <c r="B892" s="396"/>
      <c r="C892" s="396"/>
      <c r="D892" s="397"/>
      <c r="E892" s="398"/>
      <c r="F892" s="398"/>
      <c r="G892" s="398"/>
      <c r="H892" s="398"/>
      <c r="I892" s="398"/>
      <c r="J892" s="398"/>
      <c r="K892" s="397"/>
      <c r="L892" s="352"/>
      <c r="M892" s="352"/>
      <c r="N892" s="352"/>
      <c r="O892" s="352"/>
      <c r="P892" s="352"/>
      <c r="Q892" s="352"/>
      <c r="R892" s="352"/>
      <c r="S892" s="352"/>
      <c r="T892" s="352"/>
      <c r="U892" s="352"/>
      <c r="V892" s="352"/>
      <c r="W892" s="352"/>
      <c r="X892" s="352"/>
      <c r="Y892" s="352"/>
      <c r="Z892" s="352"/>
    </row>
    <row r="893">
      <c r="A893" s="332"/>
      <c r="B893" s="396"/>
      <c r="C893" s="396"/>
      <c r="D893" s="397"/>
      <c r="E893" s="398"/>
      <c r="F893" s="398"/>
      <c r="G893" s="398"/>
      <c r="H893" s="398"/>
      <c r="I893" s="398"/>
      <c r="J893" s="398"/>
      <c r="K893" s="397"/>
      <c r="L893" s="352"/>
      <c r="M893" s="352"/>
      <c r="N893" s="352"/>
      <c r="O893" s="352"/>
      <c r="P893" s="352"/>
      <c r="Q893" s="352"/>
      <c r="R893" s="352"/>
      <c r="S893" s="352"/>
      <c r="T893" s="352"/>
      <c r="U893" s="352"/>
      <c r="V893" s="352"/>
      <c r="W893" s="352"/>
      <c r="X893" s="352"/>
      <c r="Y893" s="352"/>
      <c r="Z893" s="352"/>
    </row>
    <row r="894">
      <c r="A894" s="332"/>
      <c r="B894" s="396"/>
      <c r="C894" s="396"/>
      <c r="D894" s="397"/>
      <c r="E894" s="398"/>
      <c r="F894" s="398"/>
      <c r="G894" s="398"/>
      <c r="H894" s="398"/>
      <c r="I894" s="398"/>
      <c r="J894" s="398"/>
      <c r="K894" s="397"/>
      <c r="L894" s="352"/>
      <c r="M894" s="352"/>
      <c r="N894" s="352"/>
      <c r="O894" s="352"/>
      <c r="P894" s="352"/>
      <c r="Q894" s="352"/>
      <c r="R894" s="352"/>
      <c r="S894" s="352"/>
      <c r="T894" s="352"/>
      <c r="U894" s="352"/>
      <c r="V894" s="352"/>
      <c r="W894" s="352"/>
      <c r="X894" s="352"/>
      <c r="Y894" s="352"/>
      <c r="Z894" s="352"/>
    </row>
    <row r="895">
      <c r="A895" s="332"/>
      <c r="B895" s="396"/>
      <c r="C895" s="396"/>
      <c r="D895" s="397"/>
      <c r="E895" s="398"/>
      <c r="F895" s="398"/>
      <c r="G895" s="398"/>
      <c r="H895" s="398"/>
      <c r="I895" s="398"/>
      <c r="J895" s="398"/>
      <c r="K895" s="397"/>
      <c r="L895" s="352"/>
      <c r="M895" s="352"/>
      <c r="N895" s="352"/>
      <c r="O895" s="352"/>
      <c r="P895" s="352"/>
      <c r="Q895" s="352"/>
      <c r="R895" s="352"/>
      <c r="S895" s="352"/>
      <c r="T895" s="352"/>
      <c r="U895" s="352"/>
      <c r="V895" s="352"/>
      <c r="W895" s="352"/>
      <c r="X895" s="352"/>
      <c r="Y895" s="352"/>
      <c r="Z895" s="352"/>
    </row>
    <row r="896">
      <c r="A896" s="332"/>
      <c r="B896" s="396"/>
      <c r="C896" s="396"/>
      <c r="D896" s="397"/>
      <c r="E896" s="398"/>
      <c r="F896" s="398"/>
      <c r="G896" s="398"/>
      <c r="H896" s="398"/>
      <c r="I896" s="398"/>
      <c r="J896" s="398"/>
      <c r="K896" s="397"/>
      <c r="L896" s="352"/>
      <c r="M896" s="352"/>
      <c r="N896" s="352"/>
      <c r="O896" s="352"/>
      <c r="P896" s="352"/>
      <c r="Q896" s="352"/>
      <c r="R896" s="352"/>
      <c r="S896" s="352"/>
      <c r="T896" s="352"/>
      <c r="U896" s="352"/>
      <c r="V896" s="352"/>
      <c r="W896" s="352"/>
      <c r="X896" s="352"/>
      <c r="Y896" s="352"/>
      <c r="Z896" s="352"/>
    </row>
    <row r="897">
      <c r="A897" s="332"/>
      <c r="B897" s="396"/>
      <c r="C897" s="396"/>
      <c r="D897" s="397"/>
      <c r="E897" s="398"/>
      <c r="F897" s="398"/>
      <c r="G897" s="398"/>
      <c r="H897" s="398"/>
      <c r="I897" s="398"/>
      <c r="J897" s="398"/>
      <c r="K897" s="397"/>
      <c r="L897" s="352"/>
      <c r="M897" s="352"/>
      <c r="N897" s="352"/>
      <c r="O897" s="352"/>
      <c r="P897" s="352"/>
      <c r="Q897" s="352"/>
      <c r="R897" s="352"/>
      <c r="S897" s="352"/>
      <c r="T897" s="352"/>
      <c r="U897" s="352"/>
      <c r="V897" s="352"/>
      <c r="W897" s="352"/>
      <c r="X897" s="352"/>
      <c r="Y897" s="352"/>
      <c r="Z897" s="352"/>
    </row>
    <row r="898">
      <c r="A898" s="332"/>
      <c r="B898" s="396"/>
      <c r="C898" s="396"/>
      <c r="D898" s="397"/>
      <c r="E898" s="398"/>
      <c r="F898" s="398"/>
      <c r="G898" s="398"/>
      <c r="H898" s="398"/>
      <c r="I898" s="398"/>
      <c r="J898" s="398"/>
      <c r="K898" s="397"/>
      <c r="L898" s="352"/>
      <c r="M898" s="352"/>
      <c r="N898" s="352"/>
      <c r="O898" s="352"/>
      <c r="P898" s="352"/>
      <c r="Q898" s="352"/>
      <c r="R898" s="352"/>
      <c r="S898" s="352"/>
      <c r="T898" s="352"/>
      <c r="U898" s="352"/>
      <c r="V898" s="352"/>
      <c r="W898" s="352"/>
      <c r="X898" s="352"/>
      <c r="Y898" s="352"/>
      <c r="Z898" s="352"/>
    </row>
    <row r="899">
      <c r="A899" s="332"/>
      <c r="B899" s="396"/>
      <c r="C899" s="396"/>
      <c r="D899" s="397"/>
      <c r="E899" s="398"/>
      <c r="F899" s="398"/>
      <c r="G899" s="398"/>
      <c r="H899" s="398"/>
      <c r="I899" s="398"/>
      <c r="J899" s="398"/>
      <c r="K899" s="397"/>
      <c r="L899" s="352"/>
      <c r="M899" s="352"/>
      <c r="N899" s="352"/>
      <c r="O899" s="352"/>
      <c r="P899" s="352"/>
      <c r="Q899" s="352"/>
      <c r="R899" s="352"/>
      <c r="S899" s="352"/>
      <c r="T899" s="352"/>
      <c r="U899" s="352"/>
      <c r="V899" s="352"/>
      <c r="W899" s="352"/>
      <c r="X899" s="352"/>
      <c r="Y899" s="352"/>
      <c r="Z899" s="352"/>
    </row>
    <row r="900">
      <c r="A900" s="332"/>
      <c r="B900" s="396"/>
      <c r="C900" s="396"/>
      <c r="D900" s="397"/>
      <c r="E900" s="398"/>
      <c r="F900" s="398"/>
      <c r="G900" s="398"/>
      <c r="H900" s="398"/>
      <c r="I900" s="398"/>
      <c r="J900" s="398"/>
      <c r="K900" s="397"/>
      <c r="L900" s="352"/>
      <c r="M900" s="352"/>
      <c r="N900" s="352"/>
      <c r="O900" s="352"/>
      <c r="P900" s="352"/>
      <c r="Q900" s="352"/>
      <c r="R900" s="352"/>
      <c r="S900" s="352"/>
      <c r="T900" s="352"/>
      <c r="U900" s="352"/>
      <c r="V900" s="352"/>
      <c r="W900" s="352"/>
      <c r="X900" s="352"/>
      <c r="Y900" s="352"/>
      <c r="Z900" s="352"/>
    </row>
    <row r="901">
      <c r="A901" s="332"/>
      <c r="B901" s="396"/>
      <c r="C901" s="396"/>
      <c r="D901" s="397"/>
      <c r="E901" s="398"/>
      <c r="F901" s="398"/>
      <c r="G901" s="398"/>
      <c r="H901" s="398"/>
      <c r="I901" s="398"/>
      <c r="J901" s="398"/>
      <c r="K901" s="397"/>
      <c r="L901" s="352"/>
      <c r="M901" s="352"/>
      <c r="N901" s="352"/>
      <c r="O901" s="352"/>
      <c r="P901" s="352"/>
      <c r="Q901" s="352"/>
      <c r="R901" s="352"/>
      <c r="S901" s="352"/>
      <c r="T901" s="352"/>
      <c r="U901" s="352"/>
      <c r="V901" s="352"/>
      <c r="W901" s="352"/>
      <c r="X901" s="352"/>
      <c r="Y901" s="352"/>
      <c r="Z901" s="352"/>
    </row>
    <row r="902">
      <c r="A902" s="332"/>
      <c r="B902" s="396"/>
      <c r="C902" s="396"/>
      <c r="D902" s="397"/>
      <c r="E902" s="398"/>
      <c r="F902" s="398"/>
      <c r="G902" s="398"/>
      <c r="H902" s="398"/>
      <c r="I902" s="398"/>
      <c r="J902" s="398"/>
      <c r="K902" s="397"/>
      <c r="L902" s="352"/>
      <c r="M902" s="352"/>
      <c r="N902" s="352"/>
      <c r="O902" s="352"/>
      <c r="P902" s="352"/>
      <c r="Q902" s="352"/>
      <c r="R902" s="352"/>
      <c r="S902" s="352"/>
      <c r="T902" s="352"/>
      <c r="U902" s="352"/>
      <c r="V902" s="352"/>
      <c r="W902" s="352"/>
      <c r="X902" s="352"/>
      <c r="Y902" s="352"/>
      <c r="Z902" s="352"/>
    </row>
    <row r="903">
      <c r="A903" s="332"/>
      <c r="B903" s="396"/>
      <c r="C903" s="396"/>
      <c r="D903" s="397"/>
      <c r="E903" s="398"/>
      <c r="F903" s="398"/>
      <c r="G903" s="398"/>
      <c r="H903" s="398"/>
      <c r="I903" s="398"/>
      <c r="J903" s="398"/>
      <c r="K903" s="397"/>
      <c r="L903" s="352"/>
      <c r="M903" s="352"/>
      <c r="N903" s="352"/>
      <c r="O903" s="352"/>
      <c r="P903" s="352"/>
      <c r="Q903" s="352"/>
      <c r="R903" s="352"/>
      <c r="S903" s="352"/>
      <c r="T903" s="352"/>
      <c r="U903" s="352"/>
      <c r="V903" s="352"/>
      <c r="W903" s="352"/>
      <c r="X903" s="352"/>
      <c r="Y903" s="352"/>
      <c r="Z903" s="352"/>
    </row>
    <row r="904">
      <c r="A904" s="332"/>
      <c r="B904" s="396"/>
      <c r="C904" s="396"/>
      <c r="D904" s="397"/>
      <c r="E904" s="398"/>
      <c r="F904" s="398"/>
      <c r="G904" s="398"/>
      <c r="H904" s="398"/>
      <c r="I904" s="398"/>
      <c r="J904" s="398"/>
      <c r="K904" s="397"/>
      <c r="L904" s="352"/>
      <c r="M904" s="352"/>
      <c r="N904" s="352"/>
      <c r="O904" s="352"/>
      <c r="P904" s="352"/>
      <c r="Q904" s="352"/>
      <c r="R904" s="352"/>
      <c r="S904" s="352"/>
      <c r="T904" s="352"/>
      <c r="U904" s="352"/>
      <c r="V904" s="352"/>
      <c r="W904" s="352"/>
      <c r="X904" s="352"/>
      <c r="Y904" s="352"/>
      <c r="Z904" s="352"/>
    </row>
    <row r="905">
      <c r="A905" s="332"/>
      <c r="B905" s="396"/>
      <c r="C905" s="396"/>
      <c r="D905" s="397"/>
      <c r="E905" s="398"/>
      <c r="F905" s="398"/>
      <c r="G905" s="398"/>
      <c r="H905" s="398"/>
      <c r="I905" s="398"/>
      <c r="J905" s="398"/>
      <c r="K905" s="397"/>
      <c r="L905" s="352"/>
      <c r="M905" s="352"/>
      <c r="N905" s="352"/>
      <c r="O905" s="352"/>
      <c r="P905" s="352"/>
      <c r="Q905" s="352"/>
      <c r="R905" s="352"/>
      <c r="S905" s="352"/>
      <c r="T905" s="352"/>
      <c r="U905" s="352"/>
      <c r="V905" s="352"/>
      <c r="W905" s="352"/>
      <c r="X905" s="352"/>
      <c r="Y905" s="352"/>
      <c r="Z905" s="352"/>
    </row>
    <row r="906">
      <c r="A906" s="332"/>
      <c r="B906" s="396"/>
      <c r="C906" s="396"/>
      <c r="D906" s="397"/>
      <c r="E906" s="398"/>
      <c r="F906" s="398"/>
      <c r="G906" s="398"/>
      <c r="H906" s="398"/>
      <c r="I906" s="398"/>
      <c r="J906" s="398"/>
      <c r="K906" s="397"/>
      <c r="L906" s="352"/>
      <c r="M906" s="352"/>
      <c r="N906" s="352"/>
      <c r="O906" s="352"/>
      <c r="P906" s="352"/>
      <c r="Q906" s="352"/>
      <c r="R906" s="352"/>
      <c r="S906" s="352"/>
      <c r="T906" s="352"/>
      <c r="U906" s="352"/>
      <c r="V906" s="352"/>
      <c r="W906" s="352"/>
      <c r="X906" s="352"/>
      <c r="Y906" s="352"/>
      <c r="Z906" s="352"/>
    </row>
    <row r="907">
      <c r="A907" s="332"/>
      <c r="B907" s="396"/>
      <c r="C907" s="396"/>
      <c r="D907" s="397"/>
      <c r="E907" s="398"/>
      <c r="F907" s="398"/>
      <c r="G907" s="398"/>
      <c r="H907" s="398"/>
      <c r="I907" s="398"/>
      <c r="J907" s="398"/>
      <c r="K907" s="397"/>
      <c r="L907" s="352"/>
      <c r="M907" s="352"/>
      <c r="N907" s="352"/>
      <c r="O907" s="352"/>
      <c r="P907" s="352"/>
      <c r="Q907" s="352"/>
      <c r="R907" s="352"/>
      <c r="S907" s="352"/>
      <c r="T907" s="352"/>
      <c r="U907" s="352"/>
      <c r="V907" s="352"/>
      <c r="W907" s="352"/>
      <c r="X907" s="352"/>
      <c r="Y907" s="352"/>
      <c r="Z907" s="352"/>
    </row>
    <row r="908">
      <c r="A908" s="332"/>
      <c r="B908" s="396"/>
      <c r="C908" s="396"/>
      <c r="D908" s="397"/>
      <c r="E908" s="398"/>
      <c r="F908" s="398"/>
      <c r="G908" s="398"/>
      <c r="H908" s="398"/>
      <c r="I908" s="398"/>
      <c r="J908" s="398"/>
      <c r="K908" s="397"/>
      <c r="L908" s="352"/>
      <c r="M908" s="352"/>
      <c r="N908" s="352"/>
      <c r="O908" s="352"/>
      <c r="P908" s="352"/>
      <c r="Q908" s="352"/>
      <c r="R908" s="352"/>
      <c r="S908" s="352"/>
      <c r="T908" s="352"/>
      <c r="U908" s="352"/>
      <c r="V908" s="352"/>
      <c r="W908" s="352"/>
      <c r="X908" s="352"/>
      <c r="Y908" s="352"/>
      <c r="Z908" s="352"/>
    </row>
    <row r="909">
      <c r="A909" s="332"/>
      <c r="B909" s="396"/>
      <c r="C909" s="396"/>
      <c r="D909" s="397"/>
      <c r="E909" s="398"/>
      <c r="F909" s="398"/>
      <c r="G909" s="398"/>
      <c r="H909" s="398"/>
      <c r="I909" s="398"/>
      <c r="J909" s="398"/>
      <c r="K909" s="397"/>
      <c r="L909" s="352"/>
      <c r="M909" s="352"/>
      <c r="N909" s="352"/>
      <c r="O909" s="352"/>
      <c r="P909" s="352"/>
      <c r="Q909" s="352"/>
      <c r="R909" s="352"/>
      <c r="S909" s="352"/>
      <c r="T909" s="352"/>
      <c r="U909" s="352"/>
      <c r="V909" s="352"/>
      <c r="W909" s="352"/>
      <c r="X909" s="352"/>
      <c r="Y909" s="352"/>
      <c r="Z909" s="352"/>
    </row>
    <row r="910">
      <c r="A910" s="332"/>
      <c r="B910" s="396"/>
      <c r="C910" s="396"/>
      <c r="D910" s="397"/>
      <c r="E910" s="398"/>
      <c r="F910" s="398"/>
      <c r="G910" s="398"/>
      <c r="H910" s="398"/>
      <c r="I910" s="398"/>
      <c r="J910" s="398"/>
      <c r="K910" s="397"/>
      <c r="L910" s="352"/>
      <c r="M910" s="352"/>
      <c r="N910" s="352"/>
      <c r="O910" s="352"/>
      <c r="P910" s="352"/>
      <c r="Q910" s="352"/>
      <c r="R910" s="352"/>
      <c r="S910" s="352"/>
      <c r="T910" s="352"/>
      <c r="U910" s="352"/>
      <c r="V910" s="352"/>
      <c r="W910" s="352"/>
      <c r="X910" s="352"/>
      <c r="Y910" s="352"/>
      <c r="Z910" s="352"/>
    </row>
    <row r="911">
      <c r="A911" s="332"/>
      <c r="B911" s="396"/>
      <c r="C911" s="396"/>
      <c r="D911" s="397"/>
      <c r="E911" s="398"/>
      <c r="F911" s="398"/>
      <c r="G911" s="398"/>
      <c r="H911" s="398"/>
      <c r="I911" s="398"/>
      <c r="J911" s="398"/>
      <c r="K911" s="397"/>
      <c r="L911" s="352"/>
      <c r="M911" s="352"/>
      <c r="N911" s="352"/>
      <c r="O911" s="352"/>
      <c r="P911" s="352"/>
      <c r="Q911" s="352"/>
      <c r="R911" s="352"/>
      <c r="S911" s="352"/>
      <c r="T911" s="352"/>
      <c r="U911" s="352"/>
      <c r="V911" s="352"/>
      <c r="W911" s="352"/>
      <c r="X911" s="352"/>
      <c r="Y911" s="352"/>
      <c r="Z911" s="352"/>
    </row>
    <row r="912">
      <c r="A912" s="332"/>
      <c r="B912" s="396"/>
      <c r="C912" s="396"/>
      <c r="D912" s="397"/>
      <c r="E912" s="398"/>
      <c r="F912" s="398"/>
      <c r="G912" s="398"/>
      <c r="H912" s="398"/>
      <c r="I912" s="398"/>
      <c r="J912" s="398"/>
      <c r="K912" s="397"/>
      <c r="L912" s="352"/>
      <c r="M912" s="352"/>
      <c r="N912" s="352"/>
      <c r="O912" s="352"/>
      <c r="P912" s="352"/>
      <c r="Q912" s="352"/>
      <c r="R912" s="352"/>
      <c r="S912" s="352"/>
      <c r="T912" s="352"/>
      <c r="U912" s="352"/>
      <c r="V912" s="352"/>
      <c r="W912" s="352"/>
      <c r="X912" s="352"/>
      <c r="Y912" s="352"/>
      <c r="Z912" s="352"/>
    </row>
    <row r="913">
      <c r="A913" s="332"/>
      <c r="B913" s="396"/>
      <c r="C913" s="396"/>
      <c r="D913" s="397"/>
      <c r="E913" s="398"/>
      <c r="F913" s="398"/>
      <c r="G913" s="398"/>
      <c r="H913" s="398"/>
      <c r="I913" s="398"/>
      <c r="J913" s="398"/>
      <c r="K913" s="397"/>
      <c r="L913" s="352"/>
      <c r="M913" s="352"/>
      <c r="N913" s="352"/>
      <c r="O913" s="352"/>
      <c r="P913" s="352"/>
      <c r="Q913" s="352"/>
      <c r="R913" s="352"/>
      <c r="S913" s="352"/>
      <c r="T913" s="352"/>
      <c r="U913" s="352"/>
      <c r="V913" s="352"/>
      <c r="W913" s="352"/>
      <c r="X913" s="352"/>
      <c r="Y913" s="352"/>
      <c r="Z913" s="352"/>
    </row>
    <row r="914">
      <c r="A914" s="332"/>
      <c r="B914" s="396"/>
      <c r="C914" s="396"/>
      <c r="D914" s="397"/>
      <c r="E914" s="398"/>
      <c r="F914" s="398"/>
      <c r="G914" s="398"/>
      <c r="H914" s="398"/>
      <c r="I914" s="398"/>
      <c r="J914" s="398"/>
      <c r="K914" s="397"/>
      <c r="L914" s="352"/>
      <c r="M914" s="352"/>
      <c r="N914" s="352"/>
      <c r="O914" s="352"/>
      <c r="P914" s="352"/>
      <c r="Q914" s="352"/>
      <c r="R914" s="352"/>
      <c r="S914" s="352"/>
      <c r="T914" s="352"/>
      <c r="U914" s="352"/>
      <c r="V914" s="352"/>
      <c r="W914" s="352"/>
      <c r="X914" s="352"/>
      <c r="Y914" s="352"/>
      <c r="Z914" s="352"/>
    </row>
    <row r="915">
      <c r="A915" s="332"/>
      <c r="B915" s="396"/>
      <c r="C915" s="396"/>
      <c r="D915" s="397"/>
      <c r="E915" s="398"/>
      <c r="F915" s="398"/>
      <c r="G915" s="398"/>
      <c r="H915" s="398"/>
      <c r="I915" s="398"/>
      <c r="J915" s="398"/>
      <c r="K915" s="397"/>
      <c r="L915" s="352"/>
      <c r="M915" s="352"/>
      <c r="N915" s="352"/>
      <c r="O915" s="352"/>
      <c r="P915" s="352"/>
      <c r="Q915" s="352"/>
      <c r="R915" s="352"/>
      <c r="S915" s="352"/>
      <c r="T915" s="352"/>
      <c r="U915" s="352"/>
      <c r="V915" s="352"/>
      <c r="W915" s="352"/>
      <c r="X915" s="352"/>
      <c r="Y915" s="352"/>
      <c r="Z915" s="352"/>
    </row>
    <row r="916">
      <c r="A916" s="332"/>
      <c r="B916" s="396"/>
      <c r="C916" s="396"/>
      <c r="D916" s="397"/>
      <c r="E916" s="398"/>
      <c r="F916" s="398"/>
      <c r="G916" s="398"/>
      <c r="H916" s="398"/>
      <c r="I916" s="398"/>
      <c r="J916" s="398"/>
      <c r="K916" s="397"/>
      <c r="L916" s="352"/>
      <c r="M916" s="352"/>
      <c r="N916" s="352"/>
      <c r="O916" s="352"/>
      <c r="P916" s="352"/>
      <c r="Q916" s="352"/>
      <c r="R916" s="352"/>
      <c r="S916" s="352"/>
      <c r="T916" s="352"/>
      <c r="U916" s="352"/>
      <c r="V916" s="352"/>
      <c r="W916" s="352"/>
      <c r="X916" s="352"/>
      <c r="Y916" s="352"/>
      <c r="Z916" s="352"/>
    </row>
    <row r="917">
      <c r="A917" s="332"/>
      <c r="B917" s="396"/>
      <c r="C917" s="396"/>
      <c r="D917" s="397"/>
      <c r="E917" s="398"/>
      <c r="F917" s="398"/>
      <c r="G917" s="398"/>
      <c r="H917" s="398"/>
      <c r="I917" s="398"/>
      <c r="J917" s="398"/>
      <c r="K917" s="397"/>
      <c r="L917" s="352"/>
      <c r="M917" s="352"/>
      <c r="N917" s="352"/>
      <c r="O917" s="352"/>
      <c r="P917" s="352"/>
      <c r="Q917" s="352"/>
      <c r="R917" s="352"/>
      <c r="S917" s="352"/>
      <c r="T917" s="352"/>
      <c r="U917" s="352"/>
      <c r="V917" s="352"/>
      <c r="W917" s="352"/>
      <c r="X917" s="352"/>
      <c r="Y917" s="352"/>
      <c r="Z917" s="352"/>
    </row>
    <row r="918">
      <c r="A918" s="332"/>
      <c r="B918" s="396"/>
      <c r="C918" s="396"/>
      <c r="D918" s="397"/>
      <c r="E918" s="398"/>
      <c r="F918" s="398"/>
      <c r="G918" s="398"/>
      <c r="H918" s="398"/>
      <c r="I918" s="398"/>
      <c r="J918" s="398"/>
      <c r="K918" s="397"/>
      <c r="L918" s="352"/>
      <c r="M918" s="352"/>
      <c r="N918" s="352"/>
      <c r="O918" s="352"/>
      <c r="P918" s="352"/>
      <c r="Q918" s="352"/>
      <c r="R918" s="352"/>
      <c r="S918" s="352"/>
      <c r="T918" s="352"/>
      <c r="U918" s="352"/>
      <c r="V918" s="352"/>
      <c r="W918" s="352"/>
      <c r="X918" s="352"/>
      <c r="Y918" s="352"/>
      <c r="Z918" s="352"/>
    </row>
    <row r="919">
      <c r="A919" s="332"/>
      <c r="B919" s="396"/>
      <c r="C919" s="396"/>
      <c r="D919" s="397"/>
      <c r="E919" s="398"/>
      <c r="F919" s="398"/>
      <c r="G919" s="398"/>
      <c r="H919" s="398"/>
      <c r="I919" s="398"/>
      <c r="J919" s="398"/>
      <c r="K919" s="397"/>
      <c r="L919" s="352"/>
      <c r="M919" s="352"/>
      <c r="N919" s="352"/>
      <c r="O919" s="352"/>
      <c r="P919" s="352"/>
      <c r="Q919" s="352"/>
      <c r="R919" s="352"/>
      <c r="S919" s="352"/>
      <c r="T919" s="352"/>
      <c r="U919" s="352"/>
      <c r="V919" s="352"/>
      <c r="W919" s="352"/>
      <c r="X919" s="352"/>
      <c r="Y919" s="352"/>
      <c r="Z919" s="352"/>
    </row>
    <row r="920">
      <c r="A920" s="332"/>
      <c r="B920" s="396"/>
      <c r="C920" s="396"/>
      <c r="D920" s="397"/>
      <c r="E920" s="398"/>
      <c r="F920" s="398"/>
      <c r="G920" s="398"/>
      <c r="H920" s="398"/>
      <c r="I920" s="398"/>
      <c r="J920" s="398"/>
      <c r="K920" s="397"/>
      <c r="L920" s="352"/>
      <c r="M920" s="352"/>
      <c r="N920" s="352"/>
      <c r="O920" s="352"/>
      <c r="P920" s="352"/>
      <c r="Q920" s="352"/>
      <c r="R920" s="352"/>
      <c r="S920" s="352"/>
      <c r="T920" s="352"/>
      <c r="U920" s="352"/>
      <c r="V920" s="352"/>
      <c r="W920" s="352"/>
      <c r="X920" s="352"/>
      <c r="Y920" s="352"/>
      <c r="Z920" s="352"/>
    </row>
    <row r="921">
      <c r="A921" s="332"/>
      <c r="B921" s="396"/>
      <c r="C921" s="396"/>
      <c r="D921" s="397"/>
      <c r="E921" s="398"/>
      <c r="F921" s="398"/>
      <c r="G921" s="398"/>
      <c r="H921" s="398"/>
      <c r="I921" s="398"/>
      <c r="J921" s="398"/>
      <c r="K921" s="397"/>
      <c r="L921" s="352"/>
      <c r="M921" s="352"/>
      <c r="N921" s="352"/>
      <c r="O921" s="352"/>
      <c r="P921" s="352"/>
      <c r="Q921" s="352"/>
      <c r="R921" s="352"/>
      <c r="S921" s="352"/>
      <c r="T921" s="352"/>
      <c r="U921" s="352"/>
      <c r="V921" s="352"/>
      <c r="W921" s="352"/>
      <c r="X921" s="352"/>
      <c r="Y921" s="352"/>
      <c r="Z921" s="352"/>
    </row>
    <row r="922">
      <c r="A922" s="332"/>
      <c r="B922" s="396"/>
      <c r="C922" s="396"/>
      <c r="D922" s="397"/>
      <c r="E922" s="398"/>
      <c r="F922" s="398"/>
      <c r="G922" s="398"/>
      <c r="H922" s="398"/>
      <c r="I922" s="398"/>
      <c r="J922" s="398"/>
      <c r="K922" s="397"/>
      <c r="L922" s="352"/>
      <c r="M922" s="352"/>
      <c r="N922" s="352"/>
      <c r="O922" s="352"/>
      <c r="P922" s="352"/>
      <c r="Q922" s="352"/>
      <c r="R922" s="352"/>
      <c r="S922" s="352"/>
      <c r="T922" s="352"/>
      <c r="U922" s="352"/>
      <c r="V922" s="352"/>
      <c r="W922" s="352"/>
      <c r="X922" s="352"/>
      <c r="Y922" s="352"/>
      <c r="Z922" s="352"/>
    </row>
    <row r="923">
      <c r="A923" s="332"/>
      <c r="B923" s="396"/>
      <c r="C923" s="396"/>
      <c r="D923" s="397"/>
      <c r="E923" s="398"/>
      <c r="F923" s="398"/>
      <c r="G923" s="398"/>
      <c r="H923" s="398"/>
      <c r="I923" s="398"/>
      <c r="J923" s="398"/>
      <c r="K923" s="397"/>
      <c r="L923" s="352"/>
      <c r="M923" s="352"/>
      <c r="N923" s="352"/>
      <c r="O923" s="352"/>
      <c r="P923" s="352"/>
      <c r="Q923" s="352"/>
      <c r="R923" s="352"/>
      <c r="S923" s="352"/>
      <c r="T923" s="352"/>
      <c r="U923" s="352"/>
      <c r="V923" s="352"/>
      <c r="W923" s="352"/>
      <c r="X923" s="352"/>
      <c r="Y923" s="352"/>
      <c r="Z923" s="352"/>
    </row>
    <row r="924">
      <c r="A924" s="332"/>
      <c r="B924" s="396"/>
      <c r="C924" s="396"/>
      <c r="D924" s="397"/>
      <c r="E924" s="398"/>
      <c r="F924" s="398"/>
      <c r="G924" s="398"/>
      <c r="H924" s="398"/>
      <c r="I924" s="398"/>
      <c r="J924" s="398"/>
      <c r="K924" s="397"/>
      <c r="L924" s="352"/>
      <c r="M924" s="352"/>
      <c r="N924" s="352"/>
      <c r="O924" s="352"/>
      <c r="P924" s="352"/>
      <c r="Q924" s="352"/>
      <c r="R924" s="352"/>
      <c r="S924" s="352"/>
      <c r="T924" s="352"/>
      <c r="U924" s="352"/>
      <c r="V924" s="352"/>
      <c r="W924" s="352"/>
      <c r="X924" s="352"/>
      <c r="Y924" s="352"/>
      <c r="Z924" s="352"/>
    </row>
    <row r="925">
      <c r="A925" s="332"/>
      <c r="B925" s="396"/>
      <c r="C925" s="396"/>
      <c r="D925" s="397"/>
      <c r="E925" s="398"/>
      <c r="F925" s="398"/>
      <c r="G925" s="398"/>
      <c r="H925" s="398"/>
      <c r="I925" s="398"/>
      <c r="J925" s="398"/>
      <c r="K925" s="397"/>
      <c r="L925" s="352"/>
      <c r="M925" s="352"/>
      <c r="N925" s="352"/>
      <c r="O925" s="352"/>
      <c r="P925" s="352"/>
      <c r="Q925" s="352"/>
      <c r="R925" s="352"/>
      <c r="S925" s="352"/>
      <c r="T925" s="352"/>
      <c r="U925" s="352"/>
      <c r="V925" s="352"/>
      <c r="W925" s="352"/>
      <c r="X925" s="352"/>
      <c r="Y925" s="352"/>
      <c r="Z925" s="352"/>
    </row>
    <row r="926">
      <c r="A926" s="332"/>
      <c r="B926" s="396"/>
      <c r="C926" s="396"/>
      <c r="D926" s="397"/>
      <c r="E926" s="398"/>
      <c r="F926" s="398"/>
      <c r="G926" s="398"/>
      <c r="H926" s="398"/>
      <c r="I926" s="398"/>
      <c r="J926" s="398"/>
      <c r="K926" s="397"/>
      <c r="L926" s="352"/>
      <c r="M926" s="352"/>
      <c r="N926" s="352"/>
      <c r="O926" s="352"/>
      <c r="P926" s="352"/>
      <c r="Q926" s="352"/>
      <c r="R926" s="352"/>
      <c r="S926" s="352"/>
      <c r="T926" s="352"/>
      <c r="U926" s="352"/>
      <c r="V926" s="352"/>
      <c r="W926" s="352"/>
      <c r="X926" s="352"/>
      <c r="Y926" s="352"/>
      <c r="Z926" s="352"/>
    </row>
    <row r="927">
      <c r="A927" s="332"/>
      <c r="B927" s="396"/>
      <c r="C927" s="396"/>
      <c r="D927" s="397"/>
      <c r="E927" s="398"/>
      <c r="F927" s="398"/>
      <c r="G927" s="398"/>
      <c r="H927" s="398"/>
      <c r="I927" s="398"/>
      <c r="J927" s="398"/>
      <c r="K927" s="397"/>
      <c r="L927" s="352"/>
      <c r="M927" s="352"/>
      <c r="N927" s="352"/>
      <c r="O927" s="352"/>
      <c r="P927" s="352"/>
      <c r="Q927" s="352"/>
      <c r="R927" s="352"/>
      <c r="S927" s="352"/>
      <c r="T927" s="352"/>
      <c r="U927" s="352"/>
      <c r="V927" s="352"/>
      <c r="W927" s="352"/>
      <c r="X927" s="352"/>
      <c r="Y927" s="352"/>
      <c r="Z927" s="352"/>
    </row>
    <row r="928">
      <c r="A928" s="332"/>
      <c r="B928" s="396"/>
      <c r="C928" s="396"/>
      <c r="D928" s="397"/>
      <c r="E928" s="398"/>
      <c r="F928" s="398"/>
      <c r="G928" s="398"/>
      <c r="H928" s="398"/>
      <c r="I928" s="398"/>
      <c r="J928" s="398"/>
      <c r="K928" s="397"/>
      <c r="L928" s="352"/>
      <c r="M928" s="352"/>
      <c r="N928" s="352"/>
      <c r="O928" s="352"/>
      <c r="P928" s="352"/>
      <c r="Q928" s="352"/>
      <c r="R928" s="352"/>
      <c r="S928" s="352"/>
      <c r="T928" s="352"/>
      <c r="U928" s="352"/>
      <c r="V928" s="352"/>
      <c r="W928" s="352"/>
      <c r="X928" s="352"/>
      <c r="Y928" s="352"/>
      <c r="Z928" s="352"/>
    </row>
    <row r="929">
      <c r="A929" s="332"/>
      <c r="B929" s="396"/>
      <c r="C929" s="396"/>
      <c r="D929" s="397"/>
      <c r="E929" s="398"/>
      <c r="F929" s="398"/>
      <c r="G929" s="398"/>
      <c r="H929" s="398"/>
      <c r="I929" s="398"/>
      <c r="J929" s="398"/>
      <c r="K929" s="397"/>
      <c r="L929" s="352"/>
      <c r="M929" s="352"/>
      <c r="N929" s="352"/>
      <c r="O929" s="352"/>
      <c r="P929" s="352"/>
      <c r="Q929" s="352"/>
      <c r="R929" s="352"/>
      <c r="S929" s="352"/>
      <c r="T929" s="352"/>
      <c r="U929" s="352"/>
      <c r="V929" s="352"/>
      <c r="W929" s="352"/>
      <c r="X929" s="352"/>
      <c r="Y929" s="352"/>
      <c r="Z929" s="352"/>
    </row>
    <row r="930">
      <c r="A930" s="332"/>
      <c r="B930" s="396"/>
      <c r="C930" s="396"/>
      <c r="D930" s="397"/>
      <c r="E930" s="398"/>
      <c r="F930" s="398"/>
      <c r="G930" s="398"/>
      <c r="H930" s="398"/>
      <c r="I930" s="398"/>
      <c r="J930" s="398"/>
      <c r="K930" s="397"/>
      <c r="L930" s="352"/>
      <c r="M930" s="352"/>
      <c r="N930" s="352"/>
      <c r="O930" s="352"/>
      <c r="P930" s="352"/>
      <c r="Q930" s="352"/>
      <c r="R930" s="352"/>
      <c r="S930" s="352"/>
      <c r="T930" s="352"/>
      <c r="U930" s="352"/>
      <c r="V930" s="352"/>
      <c r="W930" s="352"/>
      <c r="X930" s="352"/>
      <c r="Y930" s="352"/>
      <c r="Z930" s="352"/>
    </row>
    <row r="931">
      <c r="A931" s="332"/>
      <c r="B931" s="396"/>
      <c r="C931" s="396"/>
      <c r="D931" s="397"/>
      <c r="E931" s="398"/>
      <c r="F931" s="398"/>
      <c r="G931" s="398"/>
      <c r="H931" s="398"/>
      <c r="I931" s="398"/>
      <c r="J931" s="398"/>
      <c r="K931" s="397"/>
      <c r="L931" s="352"/>
      <c r="M931" s="352"/>
      <c r="N931" s="352"/>
      <c r="O931" s="352"/>
      <c r="P931" s="352"/>
      <c r="Q931" s="352"/>
      <c r="R931" s="352"/>
      <c r="S931" s="352"/>
      <c r="T931" s="352"/>
      <c r="U931" s="352"/>
      <c r="V931" s="352"/>
      <c r="W931" s="352"/>
      <c r="X931" s="352"/>
      <c r="Y931" s="352"/>
      <c r="Z931" s="352"/>
    </row>
    <row r="932">
      <c r="A932" s="332"/>
      <c r="B932" s="396"/>
      <c r="C932" s="396"/>
      <c r="D932" s="397"/>
      <c r="E932" s="398"/>
      <c r="F932" s="398"/>
      <c r="G932" s="398"/>
      <c r="H932" s="398"/>
      <c r="I932" s="398"/>
      <c r="J932" s="398"/>
      <c r="K932" s="397"/>
      <c r="L932" s="352"/>
      <c r="M932" s="352"/>
      <c r="N932" s="352"/>
      <c r="O932" s="352"/>
      <c r="P932" s="352"/>
      <c r="Q932" s="352"/>
      <c r="R932" s="352"/>
      <c r="S932" s="352"/>
      <c r="T932" s="352"/>
      <c r="U932" s="352"/>
      <c r="V932" s="352"/>
      <c r="W932" s="352"/>
      <c r="X932" s="352"/>
      <c r="Y932" s="352"/>
      <c r="Z932" s="352"/>
    </row>
    <row r="933">
      <c r="A933" s="332"/>
      <c r="B933" s="396"/>
      <c r="C933" s="396"/>
      <c r="D933" s="397"/>
      <c r="E933" s="398"/>
      <c r="F933" s="398"/>
      <c r="G933" s="398"/>
      <c r="H933" s="398"/>
      <c r="I933" s="398"/>
      <c r="J933" s="398"/>
      <c r="K933" s="397"/>
      <c r="L933" s="352"/>
      <c r="M933" s="352"/>
      <c r="N933" s="352"/>
      <c r="O933" s="352"/>
      <c r="P933" s="352"/>
      <c r="Q933" s="352"/>
      <c r="R933" s="352"/>
      <c r="S933" s="352"/>
      <c r="T933" s="352"/>
      <c r="U933" s="352"/>
      <c r="V933" s="352"/>
      <c r="W933" s="352"/>
      <c r="X933" s="352"/>
      <c r="Y933" s="352"/>
      <c r="Z933" s="352"/>
    </row>
    <row r="934">
      <c r="A934" s="332"/>
      <c r="B934" s="396"/>
      <c r="C934" s="396"/>
      <c r="D934" s="397"/>
      <c r="E934" s="398"/>
      <c r="F934" s="398"/>
      <c r="G934" s="398"/>
      <c r="H934" s="398"/>
      <c r="I934" s="398"/>
      <c r="J934" s="398"/>
      <c r="K934" s="397"/>
      <c r="L934" s="352"/>
      <c r="M934" s="352"/>
      <c r="N934" s="352"/>
      <c r="O934" s="352"/>
      <c r="P934" s="352"/>
      <c r="Q934" s="352"/>
      <c r="R934" s="352"/>
      <c r="S934" s="352"/>
      <c r="T934" s="352"/>
      <c r="U934" s="352"/>
      <c r="V934" s="352"/>
      <c r="W934" s="352"/>
      <c r="X934" s="352"/>
      <c r="Y934" s="352"/>
      <c r="Z934" s="352"/>
    </row>
    <row r="935">
      <c r="A935" s="332"/>
      <c r="B935" s="396"/>
      <c r="C935" s="396"/>
      <c r="D935" s="397"/>
      <c r="E935" s="398"/>
      <c r="F935" s="398"/>
      <c r="G935" s="398"/>
      <c r="H935" s="398"/>
      <c r="I935" s="398"/>
      <c r="J935" s="398"/>
      <c r="K935" s="397"/>
      <c r="L935" s="352"/>
      <c r="M935" s="352"/>
      <c r="N935" s="352"/>
      <c r="O935" s="352"/>
      <c r="P935" s="352"/>
      <c r="Q935" s="352"/>
      <c r="R935" s="352"/>
      <c r="S935" s="352"/>
      <c r="T935" s="352"/>
      <c r="U935" s="352"/>
      <c r="V935" s="352"/>
      <c r="W935" s="352"/>
      <c r="X935" s="352"/>
      <c r="Y935" s="352"/>
      <c r="Z935" s="352"/>
    </row>
    <row r="936">
      <c r="A936" s="332"/>
      <c r="B936" s="396"/>
      <c r="C936" s="396"/>
      <c r="D936" s="397"/>
      <c r="E936" s="398"/>
      <c r="F936" s="398"/>
      <c r="G936" s="398"/>
      <c r="H936" s="398"/>
      <c r="I936" s="398"/>
      <c r="J936" s="398"/>
      <c r="K936" s="397"/>
      <c r="L936" s="352"/>
      <c r="M936" s="352"/>
      <c r="N936" s="352"/>
      <c r="O936" s="352"/>
      <c r="P936" s="352"/>
      <c r="Q936" s="352"/>
      <c r="R936" s="352"/>
      <c r="S936" s="352"/>
      <c r="T936" s="352"/>
      <c r="U936" s="352"/>
      <c r="V936" s="352"/>
      <c r="W936" s="352"/>
      <c r="X936" s="352"/>
      <c r="Y936" s="352"/>
      <c r="Z936" s="352"/>
    </row>
    <row r="937">
      <c r="A937" s="332"/>
      <c r="B937" s="396"/>
      <c r="C937" s="396"/>
      <c r="D937" s="397"/>
      <c r="E937" s="398"/>
      <c r="F937" s="398"/>
      <c r="G937" s="398"/>
      <c r="H937" s="398"/>
      <c r="I937" s="398"/>
      <c r="J937" s="398"/>
      <c r="K937" s="397"/>
      <c r="L937" s="352"/>
      <c r="M937" s="352"/>
      <c r="N937" s="352"/>
      <c r="O937" s="352"/>
      <c r="P937" s="352"/>
      <c r="Q937" s="352"/>
      <c r="R937" s="352"/>
      <c r="S937" s="352"/>
      <c r="T937" s="352"/>
      <c r="U937" s="352"/>
      <c r="V937" s="352"/>
      <c r="W937" s="352"/>
      <c r="X937" s="352"/>
      <c r="Y937" s="352"/>
      <c r="Z937" s="352"/>
    </row>
    <row r="938">
      <c r="A938" s="332"/>
      <c r="B938" s="396"/>
      <c r="C938" s="396"/>
      <c r="D938" s="397"/>
      <c r="E938" s="398"/>
      <c r="F938" s="398"/>
      <c r="G938" s="398"/>
      <c r="H938" s="398"/>
      <c r="I938" s="398"/>
      <c r="J938" s="398"/>
      <c r="K938" s="397"/>
      <c r="L938" s="352"/>
      <c r="M938" s="352"/>
      <c r="N938" s="352"/>
      <c r="O938" s="352"/>
      <c r="P938" s="352"/>
      <c r="Q938" s="352"/>
      <c r="R938" s="352"/>
      <c r="S938" s="352"/>
      <c r="T938" s="352"/>
      <c r="U938" s="352"/>
      <c r="V938" s="352"/>
      <c r="W938" s="352"/>
      <c r="X938" s="352"/>
      <c r="Y938" s="352"/>
      <c r="Z938" s="352"/>
    </row>
    <row r="939">
      <c r="A939" s="332"/>
      <c r="B939" s="396"/>
      <c r="C939" s="396"/>
      <c r="D939" s="397"/>
      <c r="E939" s="398"/>
      <c r="F939" s="398"/>
      <c r="G939" s="398"/>
      <c r="H939" s="398"/>
      <c r="I939" s="398"/>
      <c r="J939" s="398"/>
      <c r="K939" s="397"/>
      <c r="L939" s="352"/>
      <c r="M939" s="352"/>
      <c r="N939" s="352"/>
      <c r="O939" s="352"/>
      <c r="P939" s="352"/>
      <c r="Q939" s="352"/>
      <c r="R939" s="352"/>
      <c r="S939" s="352"/>
      <c r="T939" s="352"/>
      <c r="U939" s="352"/>
      <c r="V939" s="352"/>
      <c r="W939" s="352"/>
      <c r="X939" s="352"/>
      <c r="Y939" s="352"/>
      <c r="Z939" s="352"/>
    </row>
    <row r="940">
      <c r="A940" s="332"/>
      <c r="B940" s="396"/>
      <c r="C940" s="396"/>
      <c r="D940" s="397"/>
      <c r="E940" s="398"/>
      <c r="F940" s="398"/>
      <c r="G940" s="398"/>
      <c r="H940" s="398"/>
      <c r="I940" s="398"/>
      <c r="J940" s="398"/>
      <c r="K940" s="397"/>
      <c r="L940" s="352"/>
      <c r="M940" s="352"/>
      <c r="N940" s="352"/>
      <c r="O940" s="352"/>
      <c r="P940" s="352"/>
      <c r="Q940" s="352"/>
      <c r="R940" s="352"/>
      <c r="S940" s="352"/>
      <c r="T940" s="352"/>
      <c r="U940" s="352"/>
      <c r="V940" s="352"/>
      <c r="W940" s="352"/>
      <c r="X940" s="352"/>
      <c r="Y940" s="352"/>
      <c r="Z940" s="352"/>
    </row>
    <row r="941">
      <c r="A941" s="332"/>
      <c r="B941" s="396"/>
      <c r="C941" s="396"/>
      <c r="D941" s="397"/>
      <c r="E941" s="398"/>
      <c r="F941" s="398"/>
      <c r="G941" s="398"/>
      <c r="H941" s="398"/>
      <c r="I941" s="398"/>
      <c r="J941" s="398"/>
      <c r="K941" s="397"/>
      <c r="L941" s="352"/>
      <c r="M941" s="352"/>
      <c r="N941" s="352"/>
      <c r="O941" s="352"/>
      <c r="P941" s="352"/>
      <c r="Q941" s="352"/>
      <c r="R941" s="352"/>
      <c r="S941" s="352"/>
      <c r="T941" s="352"/>
      <c r="U941" s="352"/>
      <c r="V941" s="352"/>
      <c r="W941" s="352"/>
      <c r="X941" s="352"/>
      <c r="Y941" s="352"/>
      <c r="Z941" s="352"/>
    </row>
    <row r="942">
      <c r="A942" s="332"/>
      <c r="B942" s="396"/>
      <c r="C942" s="396"/>
      <c r="D942" s="397"/>
      <c r="E942" s="398"/>
      <c r="F942" s="398"/>
      <c r="G942" s="398"/>
      <c r="H942" s="398"/>
      <c r="I942" s="398"/>
      <c r="J942" s="398"/>
      <c r="K942" s="397"/>
      <c r="L942" s="352"/>
      <c r="M942" s="352"/>
      <c r="N942" s="352"/>
      <c r="O942" s="352"/>
      <c r="P942" s="352"/>
      <c r="Q942" s="352"/>
      <c r="R942" s="352"/>
      <c r="S942" s="352"/>
      <c r="T942" s="352"/>
      <c r="U942" s="352"/>
      <c r="V942" s="352"/>
      <c r="W942" s="352"/>
      <c r="X942" s="352"/>
      <c r="Y942" s="352"/>
      <c r="Z942" s="352"/>
    </row>
    <row r="943">
      <c r="A943" s="332"/>
      <c r="B943" s="396"/>
      <c r="C943" s="396"/>
      <c r="D943" s="397"/>
      <c r="E943" s="398"/>
      <c r="F943" s="398"/>
      <c r="G943" s="398"/>
      <c r="H943" s="398"/>
      <c r="I943" s="398"/>
      <c r="J943" s="398"/>
      <c r="K943" s="397"/>
      <c r="L943" s="352"/>
      <c r="M943" s="352"/>
      <c r="N943" s="352"/>
      <c r="O943" s="352"/>
      <c r="P943" s="352"/>
      <c r="Q943" s="352"/>
      <c r="R943" s="352"/>
      <c r="S943" s="352"/>
      <c r="T943" s="352"/>
      <c r="U943" s="352"/>
      <c r="V943" s="352"/>
      <c r="W943" s="352"/>
      <c r="X943" s="352"/>
      <c r="Y943" s="352"/>
      <c r="Z943" s="352"/>
    </row>
    <row r="944">
      <c r="A944" s="332"/>
      <c r="B944" s="396"/>
      <c r="C944" s="396"/>
      <c r="D944" s="397"/>
      <c r="E944" s="398"/>
      <c r="F944" s="398"/>
      <c r="G944" s="398"/>
      <c r="H944" s="398"/>
      <c r="I944" s="398"/>
      <c r="J944" s="398"/>
      <c r="K944" s="397"/>
      <c r="L944" s="352"/>
      <c r="M944" s="352"/>
      <c r="N944" s="352"/>
      <c r="O944" s="352"/>
      <c r="P944" s="352"/>
      <c r="Q944" s="352"/>
      <c r="R944" s="352"/>
      <c r="S944" s="352"/>
      <c r="T944" s="352"/>
      <c r="U944" s="352"/>
      <c r="V944" s="352"/>
      <c r="W944" s="352"/>
      <c r="X944" s="352"/>
      <c r="Y944" s="352"/>
      <c r="Z944" s="352"/>
    </row>
    <row r="945">
      <c r="A945" s="332"/>
      <c r="B945" s="396"/>
      <c r="C945" s="396"/>
      <c r="D945" s="397"/>
      <c r="E945" s="398"/>
      <c r="F945" s="398"/>
      <c r="G945" s="398"/>
      <c r="H945" s="398"/>
      <c r="I945" s="398"/>
      <c r="J945" s="398"/>
      <c r="K945" s="397"/>
      <c r="L945" s="352"/>
      <c r="M945" s="352"/>
      <c r="N945" s="352"/>
      <c r="O945" s="352"/>
      <c r="P945" s="352"/>
      <c r="Q945" s="352"/>
      <c r="R945" s="352"/>
      <c r="S945" s="352"/>
      <c r="T945" s="352"/>
      <c r="U945" s="352"/>
      <c r="V945" s="352"/>
      <c r="W945" s="352"/>
      <c r="X945" s="352"/>
      <c r="Y945" s="352"/>
      <c r="Z945" s="352"/>
    </row>
    <row r="946">
      <c r="A946" s="332"/>
      <c r="B946" s="396"/>
      <c r="C946" s="396"/>
      <c r="D946" s="397"/>
      <c r="E946" s="398"/>
      <c r="F946" s="398"/>
      <c r="G946" s="398"/>
      <c r="H946" s="398"/>
      <c r="I946" s="398"/>
      <c r="J946" s="398"/>
      <c r="K946" s="397"/>
      <c r="L946" s="352"/>
      <c r="M946" s="352"/>
      <c r="N946" s="352"/>
      <c r="O946" s="352"/>
      <c r="P946" s="352"/>
      <c r="Q946" s="352"/>
      <c r="R946" s="352"/>
      <c r="S946" s="352"/>
      <c r="T946" s="352"/>
      <c r="U946" s="352"/>
      <c r="V946" s="352"/>
      <c r="W946" s="352"/>
      <c r="X946" s="352"/>
      <c r="Y946" s="352"/>
      <c r="Z946" s="352"/>
    </row>
    <row r="947">
      <c r="A947" s="332"/>
      <c r="B947" s="396"/>
      <c r="C947" s="396"/>
      <c r="D947" s="397"/>
      <c r="E947" s="398"/>
      <c r="F947" s="398"/>
      <c r="G947" s="398"/>
      <c r="H947" s="398"/>
      <c r="I947" s="398"/>
      <c r="J947" s="398"/>
      <c r="K947" s="397"/>
      <c r="L947" s="352"/>
      <c r="M947" s="352"/>
      <c r="N947" s="352"/>
      <c r="O947" s="352"/>
      <c r="P947" s="352"/>
      <c r="Q947" s="352"/>
      <c r="R947" s="352"/>
      <c r="S947" s="352"/>
      <c r="T947" s="352"/>
      <c r="U947" s="352"/>
      <c r="V947" s="352"/>
      <c r="W947" s="352"/>
      <c r="X947" s="352"/>
      <c r="Y947" s="352"/>
      <c r="Z947" s="352"/>
    </row>
    <row r="948">
      <c r="A948" s="332"/>
      <c r="B948" s="396"/>
      <c r="C948" s="396"/>
      <c r="D948" s="397"/>
      <c r="E948" s="398"/>
      <c r="F948" s="398"/>
      <c r="G948" s="398"/>
      <c r="H948" s="398"/>
      <c r="I948" s="398"/>
      <c r="J948" s="398"/>
      <c r="K948" s="397"/>
      <c r="L948" s="352"/>
      <c r="M948" s="352"/>
      <c r="N948" s="352"/>
      <c r="O948" s="352"/>
      <c r="P948" s="352"/>
      <c r="Q948" s="352"/>
      <c r="R948" s="352"/>
      <c r="S948" s="352"/>
      <c r="T948" s="352"/>
      <c r="U948" s="352"/>
      <c r="V948" s="352"/>
      <c r="W948" s="352"/>
      <c r="X948" s="352"/>
      <c r="Y948" s="352"/>
      <c r="Z948" s="352"/>
    </row>
    <row r="949">
      <c r="A949" s="332"/>
      <c r="B949" s="396"/>
      <c r="C949" s="396"/>
      <c r="D949" s="397"/>
      <c r="E949" s="398"/>
      <c r="F949" s="398"/>
      <c r="G949" s="398"/>
      <c r="H949" s="398"/>
      <c r="I949" s="398"/>
      <c r="J949" s="398"/>
      <c r="K949" s="397"/>
      <c r="L949" s="352"/>
      <c r="M949" s="352"/>
      <c r="N949" s="352"/>
      <c r="O949" s="352"/>
      <c r="P949" s="352"/>
      <c r="Q949" s="352"/>
      <c r="R949" s="352"/>
      <c r="S949" s="352"/>
      <c r="T949" s="352"/>
      <c r="U949" s="352"/>
      <c r="V949" s="352"/>
      <c r="W949" s="352"/>
      <c r="X949" s="352"/>
      <c r="Y949" s="352"/>
      <c r="Z949" s="352"/>
    </row>
    <row r="950">
      <c r="A950" s="332"/>
      <c r="B950" s="396"/>
      <c r="C950" s="396"/>
      <c r="D950" s="397"/>
      <c r="E950" s="398"/>
      <c r="F950" s="398"/>
      <c r="G950" s="398"/>
      <c r="H950" s="398"/>
      <c r="I950" s="398"/>
      <c r="J950" s="398"/>
      <c r="K950" s="397"/>
      <c r="L950" s="352"/>
      <c r="M950" s="352"/>
      <c r="N950" s="352"/>
      <c r="O950" s="352"/>
      <c r="P950" s="352"/>
      <c r="Q950" s="352"/>
      <c r="R950" s="352"/>
      <c r="S950" s="352"/>
      <c r="T950" s="352"/>
      <c r="U950" s="352"/>
      <c r="V950" s="352"/>
      <c r="W950" s="352"/>
      <c r="X950" s="352"/>
      <c r="Y950" s="352"/>
      <c r="Z950" s="352"/>
    </row>
    <row r="951">
      <c r="A951" s="332"/>
      <c r="B951" s="396"/>
      <c r="C951" s="396"/>
      <c r="D951" s="397"/>
      <c r="E951" s="398"/>
      <c r="F951" s="398"/>
      <c r="G951" s="398"/>
      <c r="H951" s="398"/>
      <c r="I951" s="398"/>
      <c r="J951" s="398"/>
      <c r="K951" s="397"/>
      <c r="L951" s="352"/>
      <c r="M951" s="352"/>
      <c r="N951" s="352"/>
      <c r="O951" s="352"/>
      <c r="P951" s="352"/>
      <c r="Q951" s="352"/>
      <c r="R951" s="352"/>
      <c r="S951" s="352"/>
      <c r="T951" s="352"/>
      <c r="U951" s="352"/>
      <c r="V951" s="352"/>
      <c r="W951" s="352"/>
      <c r="X951" s="352"/>
      <c r="Y951" s="352"/>
      <c r="Z951" s="352"/>
    </row>
    <row r="952">
      <c r="A952" s="332"/>
      <c r="B952" s="396"/>
      <c r="C952" s="396"/>
      <c r="D952" s="397"/>
      <c r="E952" s="398"/>
      <c r="F952" s="398"/>
      <c r="G952" s="398"/>
      <c r="H952" s="398"/>
      <c r="I952" s="398"/>
      <c r="J952" s="398"/>
      <c r="K952" s="397"/>
      <c r="L952" s="352"/>
      <c r="M952" s="352"/>
      <c r="N952" s="352"/>
      <c r="O952" s="352"/>
      <c r="P952" s="352"/>
      <c r="Q952" s="352"/>
      <c r="R952" s="352"/>
      <c r="S952" s="352"/>
      <c r="T952" s="352"/>
      <c r="U952" s="352"/>
      <c r="V952" s="352"/>
      <c r="W952" s="352"/>
      <c r="X952" s="352"/>
      <c r="Y952" s="352"/>
      <c r="Z952" s="352"/>
    </row>
    <row r="953">
      <c r="A953" s="332"/>
      <c r="B953" s="396"/>
      <c r="C953" s="396"/>
      <c r="D953" s="397"/>
      <c r="E953" s="398"/>
      <c r="F953" s="398"/>
      <c r="G953" s="398"/>
      <c r="H953" s="398"/>
      <c r="I953" s="398"/>
      <c r="J953" s="398"/>
      <c r="K953" s="397"/>
      <c r="L953" s="352"/>
      <c r="M953" s="352"/>
      <c r="N953" s="352"/>
      <c r="O953" s="352"/>
      <c r="P953" s="352"/>
      <c r="Q953" s="352"/>
      <c r="R953" s="352"/>
      <c r="S953" s="352"/>
      <c r="T953" s="352"/>
      <c r="U953" s="352"/>
      <c r="V953" s="352"/>
      <c r="W953" s="352"/>
      <c r="X953" s="352"/>
      <c r="Y953" s="352"/>
      <c r="Z953" s="352"/>
    </row>
    <row r="954">
      <c r="A954" s="332"/>
      <c r="B954" s="396"/>
      <c r="C954" s="396"/>
      <c r="D954" s="397"/>
      <c r="E954" s="398"/>
      <c r="F954" s="398"/>
      <c r="G954" s="398"/>
      <c r="H954" s="398"/>
      <c r="I954" s="398"/>
      <c r="J954" s="398"/>
      <c r="K954" s="397"/>
      <c r="L954" s="352"/>
      <c r="M954" s="352"/>
      <c r="N954" s="352"/>
      <c r="O954" s="352"/>
      <c r="P954" s="352"/>
      <c r="Q954" s="352"/>
      <c r="R954" s="352"/>
      <c r="S954" s="352"/>
      <c r="T954" s="352"/>
      <c r="U954" s="352"/>
      <c r="V954" s="352"/>
      <c r="W954" s="352"/>
      <c r="X954" s="352"/>
      <c r="Y954" s="352"/>
      <c r="Z954" s="352"/>
    </row>
    <row r="955">
      <c r="A955" s="332"/>
      <c r="B955" s="396"/>
      <c r="C955" s="396"/>
      <c r="D955" s="397"/>
      <c r="E955" s="398"/>
      <c r="F955" s="398"/>
      <c r="G955" s="398"/>
      <c r="H955" s="398"/>
      <c r="I955" s="398"/>
      <c r="J955" s="398"/>
      <c r="K955" s="397"/>
      <c r="L955" s="352"/>
      <c r="M955" s="352"/>
      <c r="N955" s="352"/>
      <c r="O955" s="352"/>
      <c r="P955" s="352"/>
      <c r="Q955" s="352"/>
      <c r="R955" s="352"/>
      <c r="S955" s="352"/>
      <c r="T955" s="352"/>
      <c r="U955" s="352"/>
      <c r="V955" s="352"/>
      <c r="W955" s="352"/>
      <c r="X955" s="352"/>
      <c r="Y955" s="352"/>
      <c r="Z955" s="352"/>
    </row>
    <row r="956">
      <c r="A956" s="332"/>
      <c r="B956" s="396"/>
      <c r="C956" s="396"/>
      <c r="D956" s="397"/>
      <c r="E956" s="398"/>
      <c r="F956" s="398"/>
      <c r="G956" s="398"/>
      <c r="H956" s="398"/>
      <c r="I956" s="398"/>
      <c r="J956" s="398"/>
      <c r="K956" s="397"/>
      <c r="L956" s="352"/>
      <c r="M956" s="352"/>
      <c r="N956" s="352"/>
      <c r="O956" s="352"/>
      <c r="P956" s="352"/>
      <c r="Q956" s="352"/>
      <c r="R956" s="352"/>
      <c r="S956" s="352"/>
      <c r="T956" s="352"/>
      <c r="U956" s="352"/>
      <c r="V956" s="352"/>
      <c r="W956" s="352"/>
      <c r="X956" s="352"/>
      <c r="Y956" s="352"/>
      <c r="Z956" s="352"/>
    </row>
    <row r="957">
      <c r="A957" s="332"/>
      <c r="B957" s="396"/>
      <c r="C957" s="396"/>
      <c r="D957" s="397"/>
      <c r="E957" s="398"/>
      <c r="F957" s="398"/>
      <c r="G957" s="398"/>
      <c r="H957" s="398"/>
      <c r="I957" s="398"/>
      <c r="J957" s="398"/>
      <c r="K957" s="397"/>
      <c r="L957" s="352"/>
      <c r="M957" s="352"/>
      <c r="N957" s="352"/>
      <c r="O957" s="352"/>
      <c r="P957" s="352"/>
      <c r="Q957" s="352"/>
      <c r="R957" s="352"/>
      <c r="S957" s="352"/>
      <c r="T957" s="352"/>
      <c r="U957" s="352"/>
      <c r="V957" s="352"/>
      <c r="W957" s="352"/>
      <c r="X957" s="352"/>
      <c r="Y957" s="352"/>
      <c r="Z957" s="352"/>
    </row>
    <row r="958">
      <c r="A958" s="332"/>
      <c r="B958" s="396"/>
      <c r="C958" s="396"/>
      <c r="D958" s="397"/>
      <c r="E958" s="398"/>
      <c r="F958" s="398"/>
      <c r="G958" s="398"/>
      <c r="H958" s="398"/>
      <c r="I958" s="398"/>
      <c r="J958" s="398"/>
      <c r="K958" s="397"/>
      <c r="L958" s="352"/>
      <c r="M958" s="352"/>
      <c r="N958" s="352"/>
      <c r="O958" s="352"/>
      <c r="P958" s="352"/>
      <c r="Q958" s="352"/>
      <c r="R958" s="352"/>
      <c r="S958" s="352"/>
      <c r="T958" s="352"/>
      <c r="U958" s="352"/>
      <c r="V958" s="352"/>
      <c r="W958" s="352"/>
      <c r="X958" s="352"/>
      <c r="Y958" s="352"/>
      <c r="Z958" s="352"/>
    </row>
    <row r="959">
      <c r="A959" s="332"/>
      <c r="B959" s="396"/>
      <c r="C959" s="396"/>
      <c r="D959" s="397"/>
      <c r="E959" s="398"/>
      <c r="F959" s="398"/>
      <c r="G959" s="398"/>
      <c r="H959" s="398"/>
      <c r="I959" s="398"/>
      <c r="J959" s="398"/>
      <c r="K959" s="397"/>
      <c r="L959" s="352"/>
      <c r="M959" s="352"/>
      <c r="N959" s="352"/>
      <c r="O959" s="352"/>
      <c r="P959" s="352"/>
      <c r="Q959" s="352"/>
      <c r="R959" s="352"/>
      <c r="S959" s="352"/>
      <c r="T959" s="352"/>
      <c r="U959" s="352"/>
      <c r="V959" s="352"/>
      <c r="W959" s="352"/>
      <c r="X959" s="352"/>
      <c r="Y959" s="352"/>
      <c r="Z959" s="352"/>
    </row>
    <row r="960">
      <c r="A960" s="332"/>
      <c r="B960" s="396"/>
      <c r="C960" s="396"/>
      <c r="D960" s="397"/>
      <c r="E960" s="398"/>
      <c r="F960" s="398"/>
      <c r="G960" s="398"/>
      <c r="H960" s="398"/>
      <c r="I960" s="398"/>
      <c r="J960" s="398"/>
      <c r="K960" s="397"/>
      <c r="L960" s="352"/>
      <c r="M960" s="352"/>
      <c r="N960" s="352"/>
      <c r="O960" s="352"/>
      <c r="P960" s="352"/>
      <c r="Q960" s="352"/>
      <c r="R960" s="352"/>
      <c r="S960" s="352"/>
      <c r="T960" s="352"/>
      <c r="U960" s="352"/>
      <c r="V960" s="352"/>
      <c r="W960" s="352"/>
      <c r="X960" s="352"/>
      <c r="Y960" s="352"/>
      <c r="Z960" s="352"/>
    </row>
    <row r="961">
      <c r="A961" s="332"/>
      <c r="B961" s="396"/>
      <c r="C961" s="396"/>
      <c r="D961" s="397"/>
      <c r="E961" s="398"/>
      <c r="F961" s="398"/>
      <c r="G961" s="398"/>
      <c r="H961" s="398"/>
      <c r="I961" s="398"/>
      <c r="J961" s="398"/>
      <c r="K961" s="397"/>
      <c r="L961" s="352"/>
      <c r="M961" s="352"/>
      <c r="N961" s="352"/>
      <c r="O961" s="352"/>
      <c r="P961" s="352"/>
      <c r="Q961" s="352"/>
      <c r="R961" s="352"/>
      <c r="S961" s="352"/>
      <c r="T961" s="352"/>
      <c r="U961" s="352"/>
      <c r="V961" s="352"/>
      <c r="W961" s="352"/>
      <c r="X961" s="352"/>
      <c r="Y961" s="352"/>
      <c r="Z961" s="352"/>
    </row>
    <row r="962">
      <c r="A962" s="332"/>
      <c r="B962" s="396"/>
      <c r="C962" s="396"/>
      <c r="D962" s="397"/>
      <c r="E962" s="398"/>
      <c r="F962" s="398"/>
      <c r="G962" s="398"/>
      <c r="H962" s="398"/>
      <c r="I962" s="398"/>
      <c r="J962" s="398"/>
      <c r="K962" s="397"/>
      <c r="L962" s="352"/>
      <c r="M962" s="352"/>
      <c r="N962" s="352"/>
      <c r="O962" s="352"/>
      <c r="P962" s="352"/>
      <c r="Q962" s="352"/>
      <c r="R962" s="352"/>
      <c r="S962" s="352"/>
      <c r="T962" s="352"/>
      <c r="U962" s="352"/>
      <c r="V962" s="352"/>
      <c r="W962" s="352"/>
      <c r="X962" s="352"/>
      <c r="Y962" s="352"/>
      <c r="Z962" s="352"/>
    </row>
    <row r="963">
      <c r="A963" s="332"/>
      <c r="B963" s="396"/>
      <c r="C963" s="396"/>
      <c r="D963" s="397"/>
      <c r="E963" s="398"/>
      <c r="F963" s="398"/>
      <c r="G963" s="398"/>
      <c r="H963" s="398"/>
      <c r="I963" s="398"/>
      <c r="J963" s="398"/>
      <c r="K963" s="397"/>
      <c r="L963" s="352"/>
      <c r="M963" s="352"/>
      <c r="N963" s="352"/>
      <c r="O963" s="352"/>
      <c r="P963" s="352"/>
      <c r="Q963" s="352"/>
      <c r="R963" s="352"/>
      <c r="S963" s="352"/>
      <c r="T963" s="352"/>
      <c r="U963" s="352"/>
      <c r="V963" s="352"/>
      <c r="W963" s="352"/>
      <c r="X963" s="352"/>
      <c r="Y963" s="352"/>
      <c r="Z963" s="352"/>
    </row>
    <row r="964">
      <c r="A964" s="332"/>
      <c r="B964" s="396"/>
      <c r="C964" s="396"/>
      <c r="D964" s="397"/>
      <c r="E964" s="398"/>
      <c r="F964" s="398"/>
      <c r="G964" s="398"/>
      <c r="H964" s="398"/>
      <c r="I964" s="398"/>
      <c r="J964" s="398"/>
      <c r="K964" s="397"/>
      <c r="L964" s="352"/>
      <c r="M964" s="352"/>
      <c r="N964" s="352"/>
      <c r="O964" s="352"/>
      <c r="P964" s="352"/>
      <c r="Q964" s="352"/>
      <c r="R964" s="352"/>
      <c r="S964" s="352"/>
      <c r="T964" s="352"/>
      <c r="U964" s="352"/>
      <c r="V964" s="352"/>
      <c r="W964" s="352"/>
      <c r="X964" s="352"/>
      <c r="Y964" s="352"/>
      <c r="Z964" s="352"/>
    </row>
    <row r="965">
      <c r="A965" s="332"/>
      <c r="B965" s="396"/>
      <c r="C965" s="396"/>
      <c r="D965" s="397"/>
      <c r="E965" s="398"/>
      <c r="F965" s="398"/>
      <c r="G965" s="398"/>
      <c r="H965" s="398"/>
      <c r="I965" s="398"/>
      <c r="J965" s="398"/>
      <c r="K965" s="397"/>
      <c r="L965" s="352"/>
      <c r="M965" s="352"/>
      <c r="N965" s="352"/>
      <c r="O965" s="352"/>
      <c r="P965" s="352"/>
      <c r="Q965" s="352"/>
      <c r="R965" s="352"/>
      <c r="S965" s="352"/>
      <c r="T965" s="352"/>
      <c r="U965" s="352"/>
      <c r="V965" s="352"/>
      <c r="W965" s="352"/>
      <c r="X965" s="352"/>
      <c r="Y965" s="352"/>
      <c r="Z965" s="352"/>
    </row>
    <row r="966">
      <c r="A966" s="332"/>
      <c r="B966" s="396"/>
      <c r="C966" s="396"/>
      <c r="D966" s="397"/>
      <c r="E966" s="398"/>
      <c r="F966" s="398"/>
      <c r="G966" s="398"/>
      <c r="H966" s="398"/>
      <c r="I966" s="398"/>
      <c r="J966" s="398"/>
      <c r="K966" s="397"/>
      <c r="L966" s="352"/>
      <c r="M966" s="352"/>
      <c r="N966" s="352"/>
      <c r="O966" s="352"/>
      <c r="P966" s="352"/>
      <c r="Q966" s="352"/>
      <c r="R966" s="352"/>
      <c r="S966" s="352"/>
      <c r="T966" s="352"/>
      <c r="U966" s="352"/>
      <c r="V966" s="352"/>
      <c r="W966" s="352"/>
      <c r="X966" s="352"/>
      <c r="Y966" s="352"/>
      <c r="Z966" s="352"/>
    </row>
    <row r="967">
      <c r="A967" s="332"/>
      <c r="B967" s="396"/>
      <c r="C967" s="396"/>
      <c r="D967" s="397"/>
      <c r="E967" s="398"/>
      <c r="F967" s="398"/>
      <c r="G967" s="398"/>
      <c r="H967" s="398"/>
      <c r="I967" s="398"/>
      <c r="J967" s="398"/>
      <c r="K967" s="397"/>
      <c r="L967" s="352"/>
      <c r="M967" s="352"/>
      <c r="N967" s="352"/>
      <c r="O967" s="352"/>
      <c r="P967" s="352"/>
      <c r="Q967" s="352"/>
      <c r="R967" s="352"/>
      <c r="S967" s="352"/>
      <c r="T967" s="352"/>
      <c r="U967" s="352"/>
      <c r="V967" s="352"/>
      <c r="W967" s="352"/>
      <c r="X967" s="352"/>
      <c r="Y967" s="352"/>
      <c r="Z967" s="352"/>
    </row>
    <row r="968">
      <c r="A968" s="332"/>
      <c r="B968" s="396"/>
      <c r="C968" s="396"/>
      <c r="D968" s="397"/>
      <c r="E968" s="398"/>
      <c r="F968" s="398"/>
      <c r="G968" s="398"/>
      <c r="H968" s="398"/>
      <c r="I968" s="398"/>
      <c r="J968" s="398"/>
      <c r="K968" s="397"/>
      <c r="L968" s="352"/>
      <c r="M968" s="352"/>
      <c r="N968" s="352"/>
      <c r="O968" s="352"/>
      <c r="P968" s="352"/>
      <c r="Q968" s="352"/>
      <c r="R968" s="352"/>
      <c r="S968" s="352"/>
      <c r="T968" s="352"/>
      <c r="U968" s="352"/>
      <c r="V968" s="352"/>
      <c r="W968" s="352"/>
      <c r="X968" s="352"/>
      <c r="Y968" s="352"/>
      <c r="Z968" s="352"/>
    </row>
    <row r="969">
      <c r="A969" s="332"/>
      <c r="B969" s="396"/>
      <c r="C969" s="396"/>
      <c r="D969" s="397"/>
      <c r="E969" s="398"/>
      <c r="F969" s="398"/>
      <c r="G969" s="398"/>
      <c r="H969" s="398"/>
      <c r="I969" s="398"/>
      <c r="J969" s="398"/>
      <c r="K969" s="397"/>
      <c r="L969" s="352"/>
      <c r="M969" s="352"/>
      <c r="N969" s="352"/>
      <c r="O969" s="352"/>
      <c r="P969" s="352"/>
      <c r="Q969" s="352"/>
      <c r="R969" s="352"/>
      <c r="S969" s="352"/>
      <c r="T969" s="352"/>
      <c r="U969" s="352"/>
      <c r="V969" s="352"/>
      <c r="W969" s="352"/>
      <c r="X969" s="352"/>
      <c r="Y969" s="352"/>
      <c r="Z969" s="352"/>
    </row>
    <row r="970">
      <c r="A970" s="332"/>
      <c r="B970" s="396"/>
      <c r="C970" s="396"/>
      <c r="D970" s="397"/>
      <c r="E970" s="398"/>
      <c r="F970" s="398"/>
      <c r="G970" s="398"/>
      <c r="H970" s="398"/>
      <c r="I970" s="398"/>
      <c r="J970" s="398"/>
      <c r="K970" s="397"/>
      <c r="L970" s="352"/>
      <c r="M970" s="352"/>
      <c r="N970" s="352"/>
      <c r="O970" s="352"/>
      <c r="P970" s="352"/>
      <c r="Q970" s="352"/>
      <c r="R970" s="352"/>
      <c r="S970" s="352"/>
      <c r="T970" s="352"/>
      <c r="U970" s="352"/>
      <c r="V970" s="352"/>
      <c r="W970" s="352"/>
      <c r="X970" s="352"/>
      <c r="Y970" s="352"/>
      <c r="Z970" s="352"/>
    </row>
    <row r="971">
      <c r="A971" s="332"/>
      <c r="B971" s="396"/>
      <c r="C971" s="396"/>
      <c r="D971" s="397"/>
      <c r="E971" s="398"/>
      <c r="F971" s="398"/>
      <c r="G971" s="398"/>
      <c r="H971" s="398"/>
      <c r="I971" s="398"/>
      <c r="J971" s="398"/>
      <c r="K971" s="397"/>
      <c r="L971" s="352"/>
      <c r="M971" s="352"/>
      <c r="N971" s="352"/>
      <c r="O971" s="352"/>
      <c r="P971" s="352"/>
      <c r="Q971" s="352"/>
      <c r="R971" s="352"/>
      <c r="S971" s="352"/>
      <c r="T971" s="352"/>
      <c r="U971" s="352"/>
      <c r="V971" s="352"/>
      <c r="W971" s="352"/>
      <c r="X971" s="352"/>
      <c r="Y971" s="352"/>
      <c r="Z971" s="352"/>
    </row>
    <row r="972">
      <c r="A972" s="332"/>
      <c r="B972" s="396"/>
      <c r="C972" s="396"/>
      <c r="D972" s="397"/>
      <c r="E972" s="398"/>
      <c r="F972" s="398"/>
      <c r="G972" s="398"/>
      <c r="H972" s="398"/>
      <c r="I972" s="398"/>
      <c r="J972" s="398"/>
      <c r="K972" s="397"/>
      <c r="L972" s="352"/>
      <c r="M972" s="352"/>
      <c r="N972" s="352"/>
      <c r="O972" s="352"/>
      <c r="P972" s="352"/>
      <c r="Q972" s="352"/>
      <c r="R972" s="352"/>
      <c r="S972" s="352"/>
      <c r="T972" s="352"/>
      <c r="U972" s="352"/>
      <c r="V972" s="352"/>
      <c r="W972" s="352"/>
      <c r="X972" s="352"/>
      <c r="Y972" s="352"/>
      <c r="Z972" s="352"/>
    </row>
    <row r="973">
      <c r="A973" s="332"/>
      <c r="B973" s="396"/>
      <c r="C973" s="396"/>
      <c r="D973" s="397"/>
      <c r="E973" s="398"/>
      <c r="F973" s="398"/>
      <c r="G973" s="398"/>
      <c r="H973" s="398"/>
      <c r="I973" s="398"/>
      <c r="J973" s="398"/>
      <c r="K973" s="397"/>
      <c r="L973" s="352"/>
      <c r="M973" s="352"/>
      <c r="N973" s="352"/>
      <c r="O973" s="352"/>
      <c r="P973" s="352"/>
      <c r="Q973" s="352"/>
      <c r="R973" s="352"/>
      <c r="S973" s="352"/>
      <c r="T973" s="352"/>
      <c r="U973" s="352"/>
      <c r="V973" s="352"/>
      <c r="W973" s="352"/>
      <c r="X973" s="352"/>
      <c r="Y973" s="352"/>
      <c r="Z973" s="352"/>
    </row>
    <row r="974">
      <c r="A974" s="332"/>
      <c r="B974" s="396"/>
      <c r="C974" s="396"/>
      <c r="D974" s="397"/>
      <c r="E974" s="398"/>
      <c r="F974" s="398"/>
      <c r="G974" s="398"/>
      <c r="H974" s="398"/>
      <c r="I974" s="398"/>
      <c r="J974" s="398"/>
      <c r="K974" s="397"/>
      <c r="L974" s="352"/>
      <c r="M974" s="352"/>
      <c r="N974" s="352"/>
      <c r="O974" s="352"/>
      <c r="P974" s="352"/>
      <c r="Q974" s="352"/>
      <c r="R974" s="352"/>
      <c r="S974" s="352"/>
      <c r="T974" s="352"/>
      <c r="U974" s="352"/>
      <c r="V974" s="352"/>
      <c r="W974" s="352"/>
      <c r="X974" s="352"/>
      <c r="Y974" s="352"/>
      <c r="Z974" s="352"/>
    </row>
    <row r="975">
      <c r="A975" s="332"/>
      <c r="B975" s="396"/>
      <c r="C975" s="396"/>
      <c r="D975" s="397"/>
      <c r="E975" s="398"/>
      <c r="F975" s="398"/>
      <c r="G975" s="398"/>
      <c r="H975" s="398"/>
      <c r="I975" s="398"/>
      <c r="J975" s="398"/>
      <c r="K975" s="397"/>
      <c r="L975" s="352"/>
      <c r="M975" s="352"/>
      <c r="N975" s="352"/>
      <c r="O975" s="352"/>
      <c r="P975" s="352"/>
      <c r="Q975" s="352"/>
      <c r="R975" s="352"/>
      <c r="S975" s="352"/>
      <c r="T975" s="352"/>
      <c r="U975" s="352"/>
      <c r="V975" s="352"/>
      <c r="W975" s="352"/>
      <c r="X975" s="352"/>
      <c r="Y975" s="352"/>
      <c r="Z975" s="352"/>
    </row>
    <row r="976">
      <c r="A976" s="332"/>
      <c r="B976" s="396"/>
      <c r="C976" s="396"/>
      <c r="D976" s="397"/>
      <c r="E976" s="398"/>
      <c r="F976" s="398"/>
      <c r="G976" s="398"/>
      <c r="H976" s="398"/>
      <c r="I976" s="398"/>
      <c r="J976" s="398"/>
      <c r="K976" s="397"/>
      <c r="L976" s="352"/>
      <c r="M976" s="352"/>
      <c r="N976" s="352"/>
      <c r="O976" s="352"/>
      <c r="P976" s="352"/>
      <c r="Q976" s="352"/>
      <c r="R976" s="352"/>
      <c r="S976" s="352"/>
      <c r="T976" s="352"/>
      <c r="U976" s="352"/>
      <c r="V976" s="352"/>
      <c r="W976" s="352"/>
      <c r="X976" s="352"/>
      <c r="Y976" s="352"/>
      <c r="Z976" s="352"/>
    </row>
    <row r="977">
      <c r="A977" s="332"/>
      <c r="B977" s="396"/>
      <c r="C977" s="396"/>
      <c r="D977" s="397"/>
      <c r="E977" s="398"/>
      <c r="F977" s="398"/>
      <c r="G977" s="398"/>
      <c r="H977" s="398"/>
      <c r="I977" s="398"/>
      <c r="J977" s="398"/>
      <c r="K977" s="397"/>
      <c r="L977" s="352"/>
      <c r="M977" s="352"/>
      <c r="N977" s="352"/>
      <c r="O977" s="352"/>
      <c r="P977" s="352"/>
      <c r="Q977" s="352"/>
      <c r="R977" s="352"/>
      <c r="S977" s="352"/>
      <c r="T977" s="352"/>
      <c r="U977" s="352"/>
      <c r="V977" s="352"/>
      <c r="W977" s="352"/>
      <c r="X977" s="352"/>
      <c r="Y977" s="352"/>
      <c r="Z977" s="352"/>
    </row>
    <row r="978">
      <c r="A978" s="332"/>
      <c r="B978" s="396"/>
      <c r="C978" s="396"/>
      <c r="D978" s="397"/>
      <c r="E978" s="398"/>
      <c r="F978" s="398"/>
      <c r="G978" s="398"/>
      <c r="H978" s="398"/>
      <c r="I978" s="398"/>
      <c r="J978" s="398"/>
      <c r="K978" s="397"/>
      <c r="L978" s="352"/>
      <c r="M978" s="352"/>
      <c r="N978" s="352"/>
      <c r="O978" s="352"/>
      <c r="P978" s="352"/>
      <c r="Q978" s="352"/>
      <c r="R978" s="352"/>
      <c r="S978" s="352"/>
      <c r="T978" s="352"/>
      <c r="U978" s="352"/>
      <c r="V978" s="352"/>
      <c r="W978" s="352"/>
      <c r="X978" s="352"/>
      <c r="Y978" s="352"/>
      <c r="Z978" s="352"/>
    </row>
    <row r="979">
      <c r="A979" s="332"/>
      <c r="B979" s="396"/>
      <c r="C979" s="396"/>
      <c r="D979" s="397"/>
      <c r="E979" s="398"/>
      <c r="F979" s="398"/>
      <c r="G979" s="398"/>
      <c r="H979" s="398"/>
      <c r="I979" s="398"/>
      <c r="J979" s="398"/>
      <c r="K979" s="397"/>
      <c r="L979" s="352"/>
      <c r="M979" s="352"/>
      <c r="N979" s="352"/>
      <c r="O979" s="352"/>
      <c r="P979" s="352"/>
      <c r="Q979" s="352"/>
      <c r="R979" s="352"/>
      <c r="S979" s="352"/>
      <c r="T979" s="352"/>
      <c r="U979" s="352"/>
      <c r="V979" s="352"/>
      <c r="W979" s="352"/>
      <c r="X979" s="352"/>
      <c r="Y979" s="352"/>
      <c r="Z979" s="352"/>
    </row>
    <row r="980">
      <c r="A980" s="332"/>
      <c r="B980" s="396"/>
      <c r="C980" s="396"/>
      <c r="D980" s="397"/>
      <c r="E980" s="398"/>
      <c r="F980" s="398"/>
      <c r="G980" s="398"/>
      <c r="H980" s="398"/>
      <c r="I980" s="398"/>
      <c r="J980" s="398"/>
      <c r="K980" s="397"/>
      <c r="L980" s="352"/>
      <c r="M980" s="352"/>
      <c r="N980" s="352"/>
      <c r="O980" s="352"/>
      <c r="P980" s="352"/>
      <c r="Q980" s="352"/>
      <c r="R980" s="352"/>
      <c r="S980" s="352"/>
      <c r="T980" s="352"/>
      <c r="U980" s="352"/>
      <c r="V980" s="352"/>
      <c r="W980" s="352"/>
      <c r="X980" s="352"/>
      <c r="Y980" s="352"/>
      <c r="Z980" s="352"/>
    </row>
    <row r="981">
      <c r="A981" s="332"/>
      <c r="B981" s="396"/>
      <c r="C981" s="396"/>
      <c r="D981" s="397"/>
      <c r="E981" s="398"/>
      <c r="F981" s="398"/>
      <c r="G981" s="398"/>
      <c r="H981" s="398"/>
      <c r="I981" s="398"/>
      <c r="J981" s="398"/>
      <c r="K981" s="397"/>
      <c r="L981" s="352"/>
      <c r="M981" s="352"/>
      <c r="N981" s="352"/>
      <c r="O981" s="352"/>
      <c r="P981" s="352"/>
      <c r="Q981" s="352"/>
      <c r="R981" s="352"/>
      <c r="S981" s="352"/>
      <c r="T981" s="352"/>
      <c r="U981" s="352"/>
      <c r="V981" s="352"/>
      <c r="W981" s="352"/>
      <c r="X981" s="352"/>
      <c r="Y981" s="352"/>
      <c r="Z981" s="352"/>
    </row>
    <row r="982">
      <c r="A982" s="332"/>
      <c r="B982" s="396"/>
      <c r="C982" s="396"/>
      <c r="D982" s="397"/>
      <c r="E982" s="398"/>
      <c r="F982" s="398"/>
      <c r="G982" s="398"/>
      <c r="H982" s="398"/>
      <c r="I982" s="398"/>
      <c r="J982" s="398"/>
      <c r="K982" s="397"/>
      <c r="L982" s="352"/>
      <c r="M982" s="352"/>
      <c r="N982" s="352"/>
      <c r="O982" s="352"/>
      <c r="P982" s="352"/>
      <c r="Q982" s="352"/>
      <c r="R982" s="352"/>
      <c r="S982" s="352"/>
      <c r="T982" s="352"/>
      <c r="U982" s="352"/>
      <c r="V982" s="352"/>
      <c r="W982" s="352"/>
      <c r="X982" s="352"/>
      <c r="Y982" s="352"/>
      <c r="Z982" s="352"/>
    </row>
    <row r="983">
      <c r="A983" s="332"/>
      <c r="B983" s="396"/>
      <c r="C983" s="396"/>
      <c r="D983" s="397"/>
      <c r="E983" s="398"/>
      <c r="F983" s="398"/>
      <c r="G983" s="398"/>
      <c r="H983" s="398"/>
      <c r="I983" s="398"/>
      <c r="J983" s="398"/>
      <c r="K983" s="397"/>
      <c r="L983" s="352"/>
      <c r="M983" s="352"/>
      <c r="N983" s="352"/>
      <c r="O983" s="352"/>
      <c r="P983" s="352"/>
      <c r="Q983" s="352"/>
      <c r="R983" s="352"/>
      <c r="S983" s="352"/>
      <c r="T983" s="352"/>
      <c r="U983" s="352"/>
      <c r="V983" s="352"/>
      <c r="W983" s="352"/>
      <c r="X983" s="352"/>
      <c r="Y983" s="352"/>
      <c r="Z983" s="352"/>
    </row>
    <row r="984">
      <c r="A984" s="332"/>
      <c r="B984" s="396"/>
      <c r="C984" s="396"/>
      <c r="D984" s="397"/>
      <c r="E984" s="398"/>
      <c r="F984" s="398"/>
      <c r="G984" s="398"/>
      <c r="H984" s="398"/>
      <c r="I984" s="398"/>
      <c r="J984" s="398"/>
      <c r="K984" s="397"/>
      <c r="L984" s="352"/>
      <c r="M984" s="352"/>
      <c r="N984" s="352"/>
      <c r="O984" s="352"/>
      <c r="P984" s="352"/>
      <c r="Q984" s="352"/>
      <c r="R984" s="352"/>
      <c r="S984" s="352"/>
      <c r="T984" s="352"/>
      <c r="U984" s="352"/>
      <c r="V984" s="352"/>
      <c r="W984" s="352"/>
      <c r="X984" s="352"/>
      <c r="Y984" s="352"/>
      <c r="Z984" s="352"/>
    </row>
    <row r="985">
      <c r="A985" s="332"/>
      <c r="B985" s="396"/>
      <c r="C985" s="396"/>
      <c r="D985" s="397"/>
      <c r="E985" s="398"/>
      <c r="F985" s="398"/>
      <c r="G985" s="398"/>
      <c r="H985" s="398"/>
      <c r="I985" s="398"/>
      <c r="J985" s="398"/>
      <c r="K985" s="397"/>
      <c r="L985" s="352"/>
      <c r="M985" s="352"/>
      <c r="N985" s="352"/>
      <c r="O985" s="352"/>
      <c r="P985" s="352"/>
      <c r="Q985" s="352"/>
      <c r="R985" s="352"/>
      <c r="S985" s="352"/>
      <c r="T985" s="352"/>
      <c r="U985" s="352"/>
      <c r="V985" s="352"/>
      <c r="W985" s="352"/>
      <c r="X985" s="352"/>
      <c r="Y985" s="352"/>
      <c r="Z985" s="352"/>
    </row>
    <row r="986">
      <c r="A986" s="332"/>
      <c r="B986" s="396"/>
      <c r="C986" s="396"/>
      <c r="D986" s="397"/>
      <c r="E986" s="398"/>
      <c r="F986" s="398"/>
      <c r="G986" s="398"/>
      <c r="H986" s="398"/>
      <c r="I986" s="398"/>
      <c r="J986" s="398"/>
      <c r="K986" s="397"/>
      <c r="L986" s="352"/>
      <c r="M986" s="352"/>
      <c r="N986" s="352"/>
      <c r="O986" s="352"/>
      <c r="P986" s="352"/>
      <c r="Q986" s="352"/>
      <c r="R986" s="352"/>
      <c r="S986" s="352"/>
      <c r="T986" s="352"/>
      <c r="U986" s="352"/>
      <c r="V986" s="352"/>
      <c r="W986" s="352"/>
      <c r="X986" s="352"/>
      <c r="Y986" s="352"/>
      <c r="Z986" s="352"/>
    </row>
    <row r="987">
      <c r="A987" s="332"/>
      <c r="B987" s="396"/>
      <c r="C987" s="396"/>
      <c r="D987" s="397"/>
      <c r="E987" s="398"/>
      <c r="F987" s="398"/>
      <c r="G987" s="398"/>
      <c r="H987" s="398"/>
      <c r="I987" s="398"/>
      <c r="J987" s="398"/>
      <c r="K987" s="397"/>
      <c r="L987" s="352"/>
      <c r="M987" s="352"/>
      <c r="N987" s="352"/>
      <c r="O987" s="352"/>
      <c r="P987" s="352"/>
      <c r="Q987" s="352"/>
      <c r="R987" s="352"/>
      <c r="S987" s="352"/>
      <c r="T987" s="352"/>
      <c r="U987" s="352"/>
      <c r="V987" s="352"/>
      <c r="W987" s="352"/>
      <c r="X987" s="352"/>
      <c r="Y987" s="352"/>
      <c r="Z987" s="352"/>
    </row>
    <row r="988">
      <c r="A988" s="332"/>
      <c r="B988" s="396"/>
      <c r="C988" s="396"/>
      <c r="D988" s="397"/>
      <c r="E988" s="398"/>
      <c r="F988" s="398"/>
      <c r="G988" s="398"/>
      <c r="H988" s="398"/>
      <c r="I988" s="398"/>
      <c r="J988" s="398"/>
      <c r="K988" s="397"/>
      <c r="L988" s="352"/>
      <c r="M988" s="352"/>
      <c r="N988" s="352"/>
      <c r="O988" s="352"/>
      <c r="P988" s="352"/>
      <c r="Q988" s="352"/>
      <c r="R988" s="352"/>
      <c r="S988" s="352"/>
      <c r="T988" s="352"/>
      <c r="U988" s="352"/>
      <c r="V988" s="352"/>
      <c r="W988" s="352"/>
      <c r="X988" s="352"/>
      <c r="Y988" s="352"/>
      <c r="Z988" s="352"/>
    </row>
    <row r="989">
      <c r="A989" s="332"/>
      <c r="B989" s="396"/>
      <c r="C989" s="396"/>
      <c r="D989" s="397"/>
      <c r="E989" s="398"/>
      <c r="F989" s="398"/>
      <c r="G989" s="398"/>
      <c r="H989" s="398"/>
      <c r="I989" s="398"/>
      <c r="J989" s="398"/>
      <c r="K989" s="397"/>
      <c r="L989" s="352"/>
      <c r="M989" s="352"/>
      <c r="N989" s="352"/>
      <c r="O989" s="352"/>
      <c r="P989" s="352"/>
      <c r="Q989" s="352"/>
      <c r="R989" s="352"/>
      <c r="S989" s="352"/>
      <c r="T989" s="352"/>
      <c r="U989" s="352"/>
      <c r="V989" s="352"/>
      <c r="W989" s="352"/>
      <c r="X989" s="352"/>
      <c r="Y989" s="352"/>
      <c r="Z989" s="352"/>
    </row>
    <row r="990">
      <c r="A990" s="332"/>
      <c r="B990" s="396"/>
      <c r="C990" s="396"/>
      <c r="D990" s="397"/>
      <c r="E990" s="398"/>
      <c r="F990" s="398"/>
      <c r="G990" s="398"/>
      <c r="H990" s="398"/>
      <c r="I990" s="398"/>
      <c r="J990" s="398"/>
      <c r="K990" s="397"/>
      <c r="L990" s="352"/>
      <c r="M990" s="352"/>
      <c r="N990" s="352"/>
      <c r="O990" s="352"/>
      <c r="P990" s="352"/>
      <c r="Q990" s="352"/>
      <c r="R990" s="352"/>
      <c r="S990" s="352"/>
      <c r="T990" s="352"/>
      <c r="U990" s="352"/>
      <c r="V990" s="352"/>
      <c r="W990" s="352"/>
      <c r="X990" s="352"/>
      <c r="Y990" s="352"/>
      <c r="Z990" s="352"/>
    </row>
    <row r="991">
      <c r="A991" s="332"/>
      <c r="B991" s="396"/>
      <c r="C991" s="396"/>
      <c r="D991" s="397"/>
      <c r="E991" s="398"/>
      <c r="F991" s="398"/>
      <c r="G991" s="398"/>
      <c r="H991" s="398"/>
      <c r="I991" s="398"/>
      <c r="J991" s="398"/>
      <c r="K991" s="397"/>
      <c r="L991" s="352"/>
      <c r="M991" s="352"/>
      <c r="N991" s="352"/>
      <c r="O991" s="352"/>
      <c r="P991" s="352"/>
      <c r="Q991" s="352"/>
      <c r="R991" s="352"/>
      <c r="S991" s="352"/>
      <c r="T991" s="352"/>
      <c r="U991" s="352"/>
      <c r="V991" s="352"/>
      <c r="W991" s="352"/>
      <c r="X991" s="352"/>
      <c r="Y991" s="352"/>
      <c r="Z991" s="352"/>
    </row>
    <row r="992">
      <c r="A992" s="332"/>
      <c r="B992" s="396"/>
      <c r="C992" s="396"/>
      <c r="D992" s="397"/>
      <c r="E992" s="398"/>
      <c r="F992" s="398"/>
      <c r="G992" s="398"/>
      <c r="H992" s="398"/>
      <c r="I992" s="398"/>
      <c r="J992" s="398"/>
      <c r="K992" s="397"/>
      <c r="L992" s="352"/>
      <c r="M992" s="352"/>
      <c r="N992" s="352"/>
      <c r="O992" s="352"/>
      <c r="P992" s="352"/>
      <c r="Q992" s="352"/>
      <c r="R992" s="352"/>
      <c r="S992" s="352"/>
      <c r="T992" s="352"/>
      <c r="U992" s="352"/>
      <c r="V992" s="352"/>
      <c r="W992" s="352"/>
      <c r="X992" s="352"/>
      <c r="Y992" s="352"/>
      <c r="Z992" s="352"/>
    </row>
    <row r="993">
      <c r="A993" s="332"/>
      <c r="B993" s="396"/>
      <c r="C993" s="396"/>
      <c r="D993" s="397"/>
      <c r="E993" s="398"/>
      <c r="F993" s="398"/>
      <c r="G993" s="398"/>
      <c r="H993" s="398"/>
      <c r="I993" s="398"/>
      <c r="J993" s="398"/>
      <c r="K993" s="397"/>
      <c r="L993" s="352"/>
      <c r="M993" s="352"/>
      <c r="N993" s="352"/>
      <c r="O993" s="352"/>
      <c r="P993" s="352"/>
      <c r="Q993" s="352"/>
      <c r="R993" s="352"/>
      <c r="S993" s="352"/>
      <c r="T993" s="352"/>
      <c r="U993" s="352"/>
      <c r="V993" s="352"/>
      <c r="W993" s="352"/>
      <c r="X993" s="352"/>
      <c r="Y993" s="352"/>
      <c r="Z993" s="352"/>
    </row>
    <row r="994">
      <c r="A994" s="332"/>
      <c r="B994" s="396"/>
      <c r="C994" s="396"/>
      <c r="D994" s="397"/>
      <c r="E994" s="398"/>
      <c r="F994" s="398"/>
      <c r="G994" s="398"/>
      <c r="H994" s="398"/>
      <c r="I994" s="398"/>
      <c r="J994" s="398"/>
      <c r="K994" s="397"/>
      <c r="L994" s="352"/>
      <c r="M994" s="352"/>
      <c r="N994" s="352"/>
      <c r="O994" s="352"/>
      <c r="P994" s="352"/>
      <c r="Q994" s="352"/>
      <c r="R994" s="352"/>
      <c r="S994" s="352"/>
      <c r="T994" s="352"/>
      <c r="U994" s="352"/>
      <c r="V994" s="352"/>
      <c r="W994" s="352"/>
      <c r="X994" s="352"/>
      <c r="Y994" s="352"/>
      <c r="Z994" s="352"/>
    </row>
    <row r="995">
      <c r="A995" s="332"/>
      <c r="B995" s="396"/>
      <c r="C995" s="396"/>
      <c r="D995" s="397"/>
      <c r="E995" s="398"/>
      <c r="F995" s="398"/>
      <c r="G995" s="398"/>
      <c r="H995" s="398"/>
      <c r="I995" s="398"/>
      <c r="J995" s="398"/>
      <c r="K995" s="397"/>
      <c r="L995" s="352"/>
      <c r="M995" s="352"/>
      <c r="N995" s="352"/>
      <c r="O995" s="352"/>
      <c r="P995" s="352"/>
      <c r="Q995" s="352"/>
      <c r="R995" s="352"/>
      <c r="S995" s="352"/>
      <c r="T995" s="352"/>
      <c r="U995" s="352"/>
      <c r="V995" s="352"/>
      <c r="W995" s="352"/>
      <c r="X995" s="352"/>
      <c r="Y995" s="352"/>
      <c r="Z995" s="352"/>
    </row>
    <row r="996">
      <c r="A996" s="332"/>
      <c r="B996" s="396"/>
      <c r="C996" s="396"/>
      <c r="D996" s="397"/>
      <c r="E996" s="398"/>
      <c r="F996" s="398"/>
      <c r="G996" s="398"/>
      <c r="H996" s="398"/>
      <c r="I996" s="398"/>
      <c r="J996" s="398"/>
      <c r="K996" s="397"/>
      <c r="L996" s="352"/>
      <c r="M996" s="352"/>
      <c r="N996" s="352"/>
      <c r="O996" s="352"/>
      <c r="P996" s="352"/>
      <c r="Q996" s="352"/>
      <c r="R996" s="352"/>
      <c r="S996" s="352"/>
      <c r="T996" s="352"/>
      <c r="U996" s="352"/>
      <c r="V996" s="352"/>
      <c r="W996" s="352"/>
      <c r="X996" s="352"/>
      <c r="Y996" s="352"/>
      <c r="Z996" s="352"/>
    </row>
    <row r="997">
      <c r="A997" s="332"/>
      <c r="B997" s="396"/>
      <c r="C997" s="396"/>
      <c r="D997" s="397"/>
      <c r="E997" s="398"/>
      <c r="F997" s="398"/>
      <c r="G997" s="398"/>
      <c r="H997" s="398"/>
      <c r="I997" s="398"/>
      <c r="J997" s="398"/>
      <c r="K997" s="397"/>
      <c r="L997" s="352"/>
      <c r="M997" s="352"/>
      <c r="N997" s="352"/>
      <c r="O997" s="352"/>
      <c r="P997" s="352"/>
      <c r="Q997" s="352"/>
      <c r="R997" s="352"/>
      <c r="S997" s="352"/>
      <c r="T997" s="352"/>
      <c r="U997" s="352"/>
      <c r="V997" s="352"/>
      <c r="W997" s="352"/>
      <c r="X997" s="352"/>
      <c r="Y997" s="352"/>
      <c r="Z997" s="352"/>
    </row>
    <row r="998">
      <c r="A998" s="332"/>
      <c r="B998" s="396"/>
      <c r="C998" s="396"/>
      <c r="D998" s="397"/>
      <c r="E998" s="398"/>
      <c r="F998" s="398"/>
      <c r="G998" s="398"/>
      <c r="H998" s="398"/>
      <c r="I998" s="398"/>
      <c r="J998" s="398"/>
      <c r="K998" s="397"/>
      <c r="L998" s="352"/>
      <c r="M998" s="352"/>
      <c r="N998" s="352"/>
      <c r="O998" s="352"/>
      <c r="P998" s="352"/>
      <c r="Q998" s="352"/>
      <c r="R998" s="352"/>
      <c r="S998" s="352"/>
      <c r="T998" s="352"/>
      <c r="U998" s="352"/>
      <c r="V998" s="352"/>
      <c r="W998" s="352"/>
      <c r="X998" s="352"/>
      <c r="Y998" s="352"/>
      <c r="Z998" s="352"/>
    </row>
    <row r="999">
      <c r="A999" s="332"/>
      <c r="B999" s="396"/>
      <c r="C999" s="396"/>
      <c r="D999" s="397"/>
      <c r="E999" s="398"/>
      <c r="F999" s="398"/>
      <c r="G999" s="398"/>
      <c r="H999" s="398"/>
      <c r="I999" s="398"/>
      <c r="J999" s="398"/>
      <c r="K999" s="397"/>
      <c r="L999" s="352"/>
      <c r="M999" s="352"/>
      <c r="N999" s="352"/>
      <c r="O999" s="352"/>
      <c r="P999" s="352"/>
      <c r="Q999" s="352"/>
      <c r="R999" s="352"/>
      <c r="S999" s="352"/>
      <c r="T999" s="352"/>
      <c r="U999" s="352"/>
      <c r="V999" s="352"/>
      <c r="W999" s="352"/>
      <c r="X999" s="352"/>
      <c r="Y999" s="352"/>
      <c r="Z999" s="352"/>
    </row>
    <row r="1000">
      <c r="A1000" s="332"/>
      <c r="B1000" s="396"/>
      <c r="C1000" s="396"/>
      <c r="D1000" s="397"/>
      <c r="E1000" s="398"/>
      <c r="F1000" s="398"/>
      <c r="G1000" s="398"/>
      <c r="H1000" s="398"/>
      <c r="I1000" s="398"/>
      <c r="J1000" s="398"/>
      <c r="K1000" s="397"/>
      <c r="L1000" s="352"/>
      <c r="M1000" s="352"/>
      <c r="N1000" s="352"/>
      <c r="O1000" s="352"/>
      <c r="P1000" s="352"/>
      <c r="Q1000" s="352"/>
      <c r="R1000" s="352"/>
      <c r="S1000" s="352"/>
      <c r="T1000" s="352"/>
      <c r="U1000" s="352"/>
      <c r="V1000" s="352"/>
      <c r="W1000" s="352"/>
      <c r="X1000" s="352"/>
      <c r="Y1000" s="352"/>
      <c r="Z1000" s="352"/>
    </row>
  </sheetData>
  <mergeCells count="11">
    <mergeCell ref="E5:E6"/>
    <mergeCell ref="F5:G5"/>
    <mergeCell ref="H5:J5"/>
    <mergeCell ref="K5:K6"/>
    <mergeCell ref="B1:K1"/>
    <mergeCell ref="B2:K2"/>
    <mergeCell ref="B3:K3"/>
    <mergeCell ref="B4:K4"/>
    <mergeCell ref="A5:A6"/>
    <mergeCell ref="B5:B6"/>
    <mergeCell ref="D5:D6"/>
  </mergeCells>
  <printOptions horizontalCentered="1"/>
  <pageMargins bottom="0.5" footer="0.0" header="0.0" left="0.45" right="0.45" top="0.5"/>
  <pageSetup scale="2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2026-04-13T13:44:53Z</dcterms:created>
</cp:coreProperties>
</file>